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130"/>
  </bookViews>
  <sheets>
    <sheet name="données" sheetId="1" r:id="rId1"/>
    <sheet name="Buts.1TT total" sheetId="8" r:id="rId2"/>
    <sheet name="V.N.D 1TT" sheetId="5" r:id="rId3"/>
    <sheet name="Buts.2TT total" sheetId="9" r:id="rId4"/>
    <sheet name="V.N.D 2TT" sheetId="10" r:id="rId5"/>
    <sheet name="Buts.3TT total" sheetId="11" r:id="rId6"/>
    <sheet name="V.N.D 3TT" sheetId="12" r:id="rId7"/>
    <sheet name="Import internet + modif" sheetId="6" r:id="rId8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55" i="1"/>
  <c r="H255"/>
  <c r="L255"/>
  <c r="N255" s="1"/>
  <c r="M255"/>
  <c r="Q255"/>
  <c r="S255" s="1"/>
  <c r="R255"/>
  <c r="G254"/>
  <c r="H254"/>
  <c r="L254"/>
  <c r="N254" s="1"/>
  <c r="M254"/>
  <c r="Q254"/>
  <c r="R254"/>
  <c r="U254" s="1"/>
  <c r="G253"/>
  <c r="H253"/>
  <c r="L253"/>
  <c r="N253" s="1"/>
  <c r="M253"/>
  <c r="Q253"/>
  <c r="R253"/>
  <c r="G252"/>
  <c r="H252"/>
  <c r="L252"/>
  <c r="N252" s="1"/>
  <c r="M252"/>
  <c r="Q252"/>
  <c r="R252"/>
  <c r="G251"/>
  <c r="H251"/>
  <c r="L251"/>
  <c r="N251" s="1"/>
  <c r="M251"/>
  <c r="Q251"/>
  <c r="R251"/>
  <c r="G250"/>
  <c r="H250"/>
  <c r="L250"/>
  <c r="N250" s="1"/>
  <c r="M250"/>
  <c r="Q250"/>
  <c r="R250"/>
  <c r="G249"/>
  <c r="H249"/>
  <c r="L249"/>
  <c r="P249" s="1"/>
  <c r="M249"/>
  <c r="Q249"/>
  <c r="R249"/>
  <c r="G248"/>
  <c r="H248"/>
  <c r="L248"/>
  <c r="O248" s="1"/>
  <c r="M248"/>
  <c r="Q248"/>
  <c r="R248"/>
  <c r="G247"/>
  <c r="H247"/>
  <c r="L247"/>
  <c r="M247"/>
  <c r="Q247"/>
  <c r="R247"/>
  <c r="G246"/>
  <c r="H246"/>
  <c r="L246"/>
  <c r="O246" s="1"/>
  <c r="M246"/>
  <c r="Q246"/>
  <c r="R246"/>
  <c r="G245"/>
  <c r="H245"/>
  <c r="L245"/>
  <c r="N245" s="1"/>
  <c r="M245"/>
  <c r="Q245"/>
  <c r="R245"/>
  <c r="G244"/>
  <c r="H244"/>
  <c r="L244"/>
  <c r="N244" s="1"/>
  <c r="M244"/>
  <c r="Q244"/>
  <c r="R244"/>
  <c r="G243"/>
  <c r="H243"/>
  <c r="L243"/>
  <c r="N243" s="1"/>
  <c r="M243"/>
  <c r="Q243"/>
  <c r="R243"/>
  <c r="G242"/>
  <c r="H242"/>
  <c r="L242"/>
  <c r="N242" s="1"/>
  <c r="M242"/>
  <c r="Q242"/>
  <c r="R242"/>
  <c r="G241"/>
  <c r="H241"/>
  <c r="L241"/>
  <c r="N241" s="1"/>
  <c r="M241"/>
  <c r="Q241"/>
  <c r="R241"/>
  <c r="G240"/>
  <c r="H240"/>
  <c r="L240"/>
  <c r="M240"/>
  <c r="P240" s="1"/>
  <c r="Q240"/>
  <c r="R240"/>
  <c r="G239"/>
  <c r="H239"/>
  <c r="L239"/>
  <c r="N239" s="1"/>
  <c r="M239"/>
  <c r="Q239"/>
  <c r="R239"/>
  <c r="G238"/>
  <c r="H238"/>
  <c r="L238"/>
  <c r="O238" s="1"/>
  <c r="M238"/>
  <c r="Q238"/>
  <c r="R238"/>
  <c r="G237"/>
  <c r="H237"/>
  <c r="L237"/>
  <c r="N237" s="1"/>
  <c r="M237"/>
  <c r="P237"/>
  <c r="Q237"/>
  <c r="R237"/>
  <c r="G236"/>
  <c r="H236"/>
  <c r="L236"/>
  <c r="N236" s="1"/>
  <c r="M236"/>
  <c r="O236"/>
  <c r="Q236"/>
  <c r="R236"/>
  <c r="G235"/>
  <c r="H235"/>
  <c r="L235"/>
  <c r="M235"/>
  <c r="N235" s="1"/>
  <c r="P235"/>
  <c r="Q235"/>
  <c r="R235"/>
  <c r="G234"/>
  <c r="H234"/>
  <c r="L234"/>
  <c r="M234"/>
  <c r="P234"/>
  <c r="Q234"/>
  <c r="R234"/>
  <c r="G233"/>
  <c r="H233"/>
  <c r="L233"/>
  <c r="P233" s="1"/>
  <c r="M233"/>
  <c r="Q233"/>
  <c r="R233"/>
  <c r="G232"/>
  <c r="H232"/>
  <c r="L232"/>
  <c r="P232" s="1"/>
  <c r="M232"/>
  <c r="Q232"/>
  <c r="R232"/>
  <c r="G231"/>
  <c r="H231"/>
  <c r="L231"/>
  <c r="M231"/>
  <c r="Q231"/>
  <c r="R231"/>
  <c r="G230"/>
  <c r="H230"/>
  <c r="L230"/>
  <c r="M230"/>
  <c r="Q230"/>
  <c r="R230"/>
  <c r="G229"/>
  <c r="H229"/>
  <c r="L229"/>
  <c r="M229"/>
  <c r="Q229"/>
  <c r="R229"/>
  <c r="G228"/>
  <c r="H228"/>
  <c r="L228"/>
  <c r="M228"/>
  <c r="Q228"/>
  <c r="R228"/>
  <c r="G227"/>
  <c r="H227"/>
  <c r="L227"/>
  <c r="O227" s="1"/>
  <c r="M227"/>
  <c r="Q227"/>
  <c r="R227"/>
  <c r="G226"/>
  <c r="H226"/>
  <c r="L226"/>
  <c r="M226"/>
  <c r="Q226"/>
  <c r="R226"/>
  <c r="G225"/>
  <c r="H225"/>
  <c r="L225"/>
  <c r="M225"/>
  <c r="Q225"/>
  <c r="R225"/>
  <c r="G224"/>
  <c r="H224"/>
  <c r="L224"/>
  <c r="M224"/>
  <c r="P224" s="1"/>
  <c r="Q224"/>
  <c r="R224"/>
  <c r="G223"/>
  <c r="H223"/>
  <c r="L223"/>
  <c r="M223"/>
  <c r="Q223"/>
  <c r="R223"/>
  <c r="G222"/>
  <c r="H222"/>
  <c r="L222"/>
  <c r="M222"/>
  <c r="Q222"/>
  <c r="R222"/>
  <c r="G221"/>
  <c r="H221"/>
  <c r="L221"/>
  <c r="M221"/>
  <c r="Q221"/>
  <c r="R221"/>
  <c r="G220"/>
  <c r="H220"/>
  <c r="L220"/>
  <c r="M220"/>
  <c r="Q220"/>
  <c r="R220"/>
  <c r="G219"/>
  <c r="H219"/>
  <c r="L219"/>
  <c r="M219"/>
  <c r="Q219"/>
  <c r="R219"/>
  <c r="G218"/>
  <c r="H218"/>
  <c r="L218"/>
  <c r="M218"/>
  <c r="Q218"/>
  <c r="R218"/>
  <c r="G217"/>
  <c r="H217"/>
  <c r="L217"/>
  <c r="M217"/>
  <c r="Q217"/>
  <c r="R217"/>
  <c r="G216"/>
  <c r="H216"/>
  <c r="L216"/>
  <c r="M216"/>
  <c r="Q216"/>
  <c r="R216"/>
  <c r="G215"/>
  <c r="H215"/>
  <c r="L215"/>
  <c r="M215"/>
  <c r="Q215"/>
  <c r="R215"/>
  <c r="G214"/>
  <c r="H214"/>
  <c r="L214"/>
  <c r="N214" s="1"/>
  <c r="M214"/>
  <c r="Q214"/>
  <c r="R214"/>
  <c r="G213"/>
  <c r="H213"/>
  <c r="L213"/>
  <c r="M213"/>
  <c r="Q213"/>
  <c r="R213"/>
  <c r="G212"/>
  <c r="H212"/>
  <c r="L212"/>
  <c r="M212"/>
  <c r="Q212"/>
  <c r="R212"/>
  <c r="G211"/>
  <c r="H211"/>
  <c r="L211"/>
  <c r="M211"/>
  <c r="P211" s="1"/>
  <c r="Q211"/>
  <c r="R211"/>
  <c r="G210"/>
  <c r="H210"/>
  <c r="L210"/>
  <c r="M210"/>
  <c r="Q210"/>
  <c r="R210"/>
  <c r="G209"/>
  <c r="H209"/>
  <c r="L209"/>
  <c r="M209"/>
  <c r="Q209"/>
  <c r="R209"/>
  <c r="G208"/>
  <c r="H208"/>
  <c r="L208"/>
  <c r="N208" s="1"/>
  <c r="M208"/>
  <c r="P208"/>
  <c r="Q208"/>
  <c r="R208"/>
  <c r="G207"/>
  <c r="H207"/>
  <c r="L207"/>
  <c r="M207"/>
  <c r="Q207"/>
  <c r="R207"/>
  <c r="G206"/>
  <c r="H206"/>
  <c r="L206"/>
  <c r="M206"/>
  <c r="Q206"/>
  <c r="R206"/>
  <c r="G205"/>
  <c r="H205"/>
  <c r="L205"/>
  <c r="M205"/>
  <c r="Q205"/>
  <c r="R205"/>
  <c r="G204"/>
  <c r="H204"/>
  <c r="L204"/>
  <c r="M204"/>
  <c r="P204" s="1"/>
  <c r="Q204"/>
  <c r="R204"/>
  <c r="G203"/>
  <c r="H203"/>
  <c r="L203"/>
  <c r="N203" s="1"/>
  <c r="M203"/>
  <c r="Q203"/>
  <c r="R203"/>
  <c r="G202"/>
  <c r="H202"/>
  <c r="L202"/>
  <c r="M202"/>
  <c r="O202" s="1"/>
  <c r="Q202"/>
  <c r="R202"/>
  <c r="G201"/>
  <c r="H201"/>
  <c r="L201"/>
  <c r="N201" s="1"/>
  <c r="M201"/>
  <c r="Q201"/>
  <c r="R201"/>
  <c r="G200"/>
  <c r="H200"/>
  <c r="L200"/>
  <c r="N200" s="1"/>
  <c r="M200"/>
  <c r="Q200"/>
  <c r="R200"/>
  <c r="G199"/>
  <c r="H199"/>
  <c r="L199"/>
  <c r="M199"/>
  <c r="N199"/>
  <c r="Q199"/>
  <c r="R199"/>
  <c r="G198"/>
  <c r="H198"/>
  <c r="L198"/>
  <c r="M198"/>
  <c r="Q198"/>
  <c r="R198"/>
  <c r="G197"/>
  <c r="H197"/>
  <c r="L197"/>
  <c r="M197"/>
  <c r="Q197"/>
  <c r="R197"/>
  <c r="G196"/>
  <c r="H196"/>
  <c r="L196"/>
  <c r="O196" s="1"/>
  <c r="M196"/>
  <c r="Q196"/>
  <c r="R196"/>
  <c r="G195"/>
  <c r="H195"/>
  <c r="L195"/>
  <c r="M195"/>
  <c r="P195" s="1"/>
  <c r="Q195"/>
  <c r="R195"/>
  <c r="G194"/>
  <c r="H194"/>
  <c r="L194"/>
  <c r="M194"/>
  <c r="Q194"/>
  <c r="R194"/>
  <c r="G193"/>
  <c r="H193"/>
  <c r="L193"/>
  <c r="M193"/>
  <c r="Q193"/>
  <c r="R193"/>
  <c r="G192"/>
  <c r="H192"/>
  <c r="L192"/>
  <c r="M192"/>
  <c r="Q192"/>
  <c r="R192"/>
  <c r="G191"/>
  <c r="H191"/>
  <c r="L191"/>
  <c r="M191"/>
  <c r="Q191"/>
  <c r="R191"/>
  <c r="G190"/>
  <c r="H190"/>
  <c r="L190"/>
  <c r="M190"/>
  <c r="Q190"/>
  <c r="R190"/>
  <c r="G189"/>
  <c r="H189"/>
  <c r="L189"/>
  <c r="P189" s="1"/>
  <c r="M189"/>
  <c r="Q189"/>
  <c r="R189"/>
  <c r="G188"/>
  <c r="H188"/>
  <c r="L188"/>
  <c r="M188"/>
  <c r="Q188"/>
  <c r="R188"/>
  <c r="G187"/>
  <c r="H187"/>
  <c r="L187"/>
  <c r="M187"/>
  <c r="Q187"/>
  <c r="R187"/>
  <c r="G186"/>
  <c r="H186"/>
  <c r="L186"/>
  <c r="M186"/>
  <c r="Q186"/>
  <c r="R186"/>
  <c r="G185"/>
  <c r="H185"/>
  <c r="L185"/>
  <c r="N185" s="1"/>
  <c r="M185"/>
  <c r="Q185"/>
  <c r="R185"/>
  <c r="G184"/>
  <c r="H184"/>
  <c r="L184"/>
  <c r="M184"/>
  <c r="Q184"/>
  <c r="R184"/>
  <c r="G183"/>
  <c r="H183"/>
  <c r="L183"/>
  <c r="P183" s="1"/>
  <c r="M183"/>
  <c r="Q183"/>
  <c r="R183"/>
  <c r="G182"/>
  <c r="H182"/>
  <c r="L182"/>
  <c r="M182"/>
  <c r="Q182"/>
  <c r="R182"/>
  <c r="G181"/>
  <c r="H181"/>
  <c r="L181"/>
  <c r="P181" s="1"/>
  <c r="M181"/>
  <c r="Q181"/>
  <c r="R181"/>
  <c r="G180"/>
  <c r="H180"/>
  <c r="L180"/>
  <c r="M180"/>
  <c r="Q180"/>
  <c r="R180"/>
  <c r="G179"/>
  <c r="H179"/>
  <c r="L179"/>
  <c r="M179"/>
  <c r="Q179"/>
  <c r="R179"/>
  <c r="G178"/>
  <c r="H178"/>
  <c r="L178"/>
  <c r="M178"/>
  <c r="Q178"/>
  <c r="R178"/>
  <c r="G177"/>
  <c r="H177"/>
  <c r="L177"/>
  <c r="M177"/>
  <c r="Q177"/>
  <c r="R177"/>
  <c r="G176"/>
  <c r="H176"/>
  <c r="L176"/>
  <c r="M176"/>
  <c r="Q176"/>
  <c r="R176"/>
  <c r="G175"/>
  <c r="H175"/>
  <c r="L175"/>
  <c r="M175"/>
  <c r="Q175"/>
  <c r="R175"/>
  <c r="G174"/>
  <c r="H174"/>
  <c r="L174"/>
  <c r="M174"/>
  <c r="Q174"/>
  <c r="R174"/>
  <c r="G173"/>
  <c r="H173"/>
  <c r="L173"/>
  <c r="M173"/>
  <c r="Q173"/>
  <c r="R173"/>
  <c r="G172"/>
  <c r="H172"/>
  <c r="L172"/>
  <c r="M172"/>
  <c r="Q172"/>
  <c r="R172"/>
  <c r="G171"/>
  <c r="H171"/>
  <c r="L171"/>
  <c r="M171"/>
  <c r="Q171"/>
  <c r="R171"/>
  <c r="G170"/>
  <c r="H170"/>
  <c r="L170"/>
  <c r="M170"/>
  <c r="Q170"/>
  <c r="R170"/>
  <c r="G169"/>
  <c r="H169"/>
  <c r="L169"/>
  <c r="M169"/>
  <c r="O169" s="1"/>
  <c r="Q169"/>
  <c r="R169"/>
  <c r="G168"/>
  <c r="H168"/>
  <c r="L168"/>
  <c r="M168"/>
  <c r="Q168"/>
  <c r="R168"/>
  <c r="G167"/>
  <c r="H167"/>
  <c r="L167"/>
  <c r="M167"/>
  <c r="O167" s="1"/>
  <c r="Q167"/>
  <c r="R167"/>
  <c r="G166"/>
  <c r="H166"/>
  <c r="L166"/>
  <c r="M166"/>
  <c r="Q166"/>
  <c r="R166"/>
  <c r="G165"/>
  <c r="H165"/>
  <c r="L165"/>
  <c r="M165"/>
  <c r="O165" s="1"/>
  <c r="Q165"/>
  <c r="R165"/>
  <c r="G164"/>
  <c r="H164"/>
  <c r="L164"/>
  <c r="M164"/>
  <c r="Q164"/>
  <c r="R164"/>
  <c r="G163"/>
  <c r="H163"/>
  <c r="L163"/>
  <c r="M163"/>
  <c r="Q163"/>
  <c r="R163"/>
  <c r="G162"/>
  <c r="H162"/>
  <c r="L162"/>
  <c r="M162"/>
  <c r="Q162"/>
  <c r="R162"/>
  <c r="G161"/>
  <c r="H161"/>
  <c r="L161"/>
  <c r="M161"/>
  <c r="Q161"/>
  <c r="R161"/>
  <c r="G160"/>
  <c r="H160"/>
  <c r="L160"/>
  <c r="M160"/>
  <c r="Q160"/>
  <c r="R160"/>
  <c r="G159"/>
  <c r="H159"/>
  <c r="L159"/>
  <c r="M159"/>
  <c r="Q159"/>
  <c r="R159"/>
  <c r="G158"/>
  <c r="H158"/>
  <c r="L158"/>
  <c r="M158"/>
  <c r="Q158"/>
  <c r="R158"/>
  <c r="G157"/>
  <c r="H157"/>
  <c r="L157"/>
  <c r="M157"/>
  <c r="Q157"/>
  <c r="R157"/>
  <c r="G156"/>
  <c r="H156"/>
  <c r="L156"/>
  <c r="M156"/>
  <c r="Q156"/>
  <c r="R156"/>
  <c r="G155"/>
  <c r="H155"/>
  <c r="L155"/>
  <c r="M155"/>
  <c r="Q155"/>
  <c r="R155"/>
  <c r="G154"/>
  <c r="H154"/>
  <c r="L154"/>
  <c r="M154"/>
  <c r="Q154"/>
  <c r="R154"/>
  <c r="G153"/>
  <c r="H153"/>
  <c r="L153"/>
  <c r="M153"/>
  <c r="Q153"/>
  <c r="R153"/>
  <c r="G152"/>
  <c r="H152"/>
  <c r="L152"/>
  <c r="M152"/>
  <c r="Q152"/>
  <c r="R152"/>
  <c r="G151"/>
  <c r="H151"/>
  <c r="L151"/>
  <c r="M151"/>
  <c r="Q151"/>
  <c r="R151"/>
  <c r="G150"/>
  <c r="H150"/>
  <c r="L150"/>
  <c r="M150"/>
  <c r="Q150"/>
  <c r="R150"/>
  <c r="G149"/>
  <c r="H149"/>
  <c r="L149"/>
  <c r="M149"/>
  <c r="Q149"/>
  <c r="R149"/>
  <c r="G148"/>
  <c r="H148"/>
  <c r="L148"/>
  <c r="M148"/>
  <c r="Q148"/>
  <c r="R148"/>
  <c r="G147"/>
  <c r="H147"/>
  <c r="L147"/>
  <c r="M147"/>
  <c r="Q147"/>
  <c r="R147"/>
  <c r="G146"/>
  <c r="H146"/>
  <c r="L146"/>
  <c r="M146"/>
  <c r="Q146"/>
  <c r="R146"/>
  <c r="G145"/>
  <c r="H145"/>
  <c r="L145"/>
  <c r="M145"/>
  <c r="Q145"/>
  <c r="R145"/>
  <c r="G144"/>
  <c r="H144"/>
  <c r="L144"/>
  <c r="M144"/>
  <c r="Q144"/>
  <c r="R144"/>
  <c r="G143"/>
  <c r="H143"/>
  <c r="L143"/>
  <c r="M143"/>
  <c r="Q143"/>
  <c r="R143"/>
  <c r="G142"/>
  <c r="H142"/>
  <c r="L142"/>
  <c r="M142"/>
  <c r="Q142"/>
  <c r="R142"/>
  <c r="G141"/>
  <c r="H141"/>
  <c r="L141"/>
  <c r="M141"/>
  <c r="Q141"/>
  <c r="R141"/>
  <c r="G140"/>
  <c r="H140"/>
  <c r="L140"/>
  <c r="M140"/>
  <c r="Q140"/>
  <c r="R140"/>
  <c r="G139"/>
  <c r="H139"/>
  <c r="L139"/>
  <c r="M139"/>
  <c r="Q139"/>
  <c r="R139"/>
  <c r="G138"/>
  <c r="H138"/>
  <c r="L138"/>
  <c r="M138"/>
  <c r="Q138"/>
  <c r="R138"/>
  <c r="G137"/>
  <c r="H137"/>
  <c r="L137"/>
  <c r="M137"/>
  <c r="Q137"/>
  <c r="R137"/>
  <c r="G136"/>
  <c r="H136"/>
  <c r="L136"/>
  <c r="M136"/>
  <c r="Q136"/>
  <c r="R136"/>
  <c r="G135"/>
  <c r="H135"/>
  <c r="L135"/>
  <c r="M135"/>
  <c r="Q135"/>
  <c r="R135"/>
  <c r="G134"/>
  <c r="H134"/>
  <c r="L134"/>
  <c r="M134"/>
  <c r="Q134"/>
  <c r="R134"/>
  <c r="G133"/>
  <c r="H133"/>
  <c r="L133"/>
  <c r="M133"/>
  <c r="Q133"/>
  <c r="R133"/>
  <c r="G132"/>
  <c r="H132"/>
  <c r="L132"/>
  <c r="M132"/>
  <c r="Q132"/>
  <c r="R132"/>
  <c r="G131"/>
  <c r="H131"/>
  <c r="L131"/>
  <c r="M131"/>
  <c r="Q131"/>
  <c r="R131"/>
  <c r="G130"/>
  <c r="H130"/>
  <c r="L130"/>
  <c r="M130"/>
  <c r="Q130"/>
  <c r="R130"/>
  <c r="G129"/>
  <c r="H129"/>
  <c r="L129"/>
  <c r="M129"/>
  <c r="Q129"/>
  <c r="R129"/>
  <c r="G128"/>
  <c r="H128"/>
  <c r="L128"/>
  <c r="M128"/>
  <c r="Q128"/>
  <c r="R128"/>
  <c r="G127"/>
  <c r="H127"/>
  <c r="L127"/>
  <c r="M127"/>
  <c r="Q127"/>
  <c r="R127"/>
  <c r="G126"/>
  <c r="H126"/>
  <c r="L126"/>
  <c r="M126"/>
  <c r="Q126"/>
  <c r="R126"/>
  <c r="G125"/>
  <c r="H125"/>
  <c r="L125"/>
  <c r="M125"/>
  <c r="Q125"/>
  <c r="R125"/>
  <c r="G124"/>
  <c r="H124"/>
  <c r="L124"/>
  <c r="M124"/>
  <c r="Q124"/>
  <c r="R124"/>
  <c r="G123"/>
  <c r="H123"/>
  <c r="L123"/>
  <c r="M123"/>
  <c r="Q123"/>
  <c r="R123"/>
  <c r="G122"/>
  <c r="H122"/>
  <c r="L122"/>
  <c r="M122"/>
  <c r="Q122"/>
  <c r="R122"/>
  <c r="G121"/>
  <c r="H121"/>
  <c r="L121"/>
  <c r="M121"/>
  <c r="Q121"/>
  <c r="R121"/>
  <c r="G120"/>
  <c r="H120"/>
  <c r="L120"/>
  <c r="M120"/>
  <c r="Q120"/>
  <c r="R120"/>
  <c r="G119"/>
  <c r="H119"/>
  <c r="L119"/>
  <c r="M119"/>
  <c r="Q119"/>
  <c r="R119"/>
  <c r="G118"/>
  <c r="H118"/>
  <c r="L118"/>
  <c r="M118"/>
  <c r="Q118"/>
  <c r="R118"/>
  <c r="G117"/>
  <c r="H117"/>
  <c r="L117"/>
  <c r="M117"/>
  <c r="Q117"/>
  <c r="R117"/>
  <c r="G116"/>
  <c r="H116"/>
  <c r="L116"/>
  <c r="M116"/>
  <c r="Q116"/>
  <c r="R116"/>
  <c r="G115"/>
  <c r="H115"/>
  <c r="L115"/>
  <c r="M115"/>
  <c r="Q115"/>
  <c r="R115"/>
  <c r="G114"/>
  <c r="H114"/>
  <c r="L114"/>
  <c r="M114"/>
  <c r="Q114"/>
  <c r="R114"/>
  <c r="G113"/>
  <c r="H113"/>
  <c r="L113"/>
  <c r="M113"/>
  <c r="Q113"/>
  <c r="R113"/>
  <c r="G112"/>
  <c r="H112"/>
  <c r="L112"/>
  <c r="M112"/>
  <c r="Q112"/>
  <c r="R112"/>
  <c r="G111"/>
  <c r="H111"/>
  <c r="L111"/>
  <c r="M111"/>
  <c r="Q111"/>
  <c r="R111"/>
  <c r="G110"/>
  <c r="H110"/>
  <c r="L110"/>
  <c r="M110"/>
  <c r="Q110"/>
  <c r="R110"/>
  <c r="G109"/>
  <c r="H109"/>
  <c r="L109"/>
  <c r="M109"/>
  <c r="Q109"/>
  <c r="R109"/>
  <c r="G108"/>
  <c r="H108"/>
  <c r="L108"/>
  <c r="M108"/>
  <c r="Q108"/>
  <c r="R108"/>
  <c r="G107"/>
  <c r="H107"/>
  <c r="L107"/>
  <c r="M107"/>
  <c r="Q107"/>
  <c r="R107"/>
  <c r="G106"/>
  <c r="H106"/>
  <c r="L106"/>
  <c r="M106"/>
  <c r="Q106"/>
  <c r="R106"/>
  <c r="G105"/>
  <c r="H105"/>
  <c r="L105"/>
  <c r="M105"/>
  <c r="Q105"/>
  <c r="R105"/>
  <c r="G104"/>
  <c r="H104"/>
  <c r="L104"/>
  <c r="M104"/>
  <c r="Q104"/>
  <c r="R104"/>
  <c r="G103"/>
  <c r="H103"/>
  <c r="L103"/>
  <c r="M103"/>
  <c r="Q103"/>
  <c r="R103"/>
  <c r="G102"/>
  <c r="H102"/>
  <c r="L102"/>
  <c r="M102"/>
  <c r="Q102"/>
  <c r="R102"/>
  <c r="G101"/>
  <c r="H101"/>
  <c r="L101"/>
  <c r="M101"/>
  <c r="Q101"/>
  <c r="R101"/>
  <c r="G100"/>
  <c r="H100"/>
  <c r="L100"/>
  <c r="M100"/>
  <c r="Q100"/>
  <c r="R100"/>
  <c r="G99"/>
  <c r="H99"/>
  <c r="L99"/>
  <c r="M99"/>
  <c r="Q99"/>
  <c r="R99"/>
  <c r="G98"/>
  <c r="H98"/>
  <c r="L98"/>
  <c r="M98"/>
  <c r="Q98"/>
  <c r="R98"/>
  <c r="G97"/>
  <c r="H97"/>
  <c r="L97"/>
  <c r="M97"/>
  <c r="Q97"/>
  <c r="R97"/>
  <c r="G96"/>
  <c r="H96"/>
  <c r="L96"/>
  <c r="M96"/>
  <c r="Q96"/>
  <c r="R96"/>
  <c r="G95"/>
  <c r="H95"/>
  <c r="L95"/>
  <c r="M95"/>
  <c r="Q95"/>
  <c r="R95"/>
  <c r="G94"/>
  <c r="H94"/>
  <c r="L94"/>
  <c r="M94"/>
  <c r="Q94"/>
  <c r="R94"/>
  <c r="G93"/>
  <c r="H93"/>
  <c r="L93"/>
  <c r="M93"/>
  <c r="Q93"/>
  <c r="R93"/>
  <c r="G92"/>
  <c r="H92"/>
  <c r="L92"/>
  <c r="M92"/>
  <c r="Q92"/>
  <c r="R92"/>
  <c r="G91"/>
  <c r="H91"/>
  <c r="L91"/>
  <c r="M91"/>
  <c r="Q91"/>
  <c r="R91"/>
  <c r="G90"/>
  <c r="H90"/>
  <c r="L90"/>
  <c r="M90"/>
  <c r="Q90"/>
  <c r="R90"/>
  <c r="G89"/>
  <c r="H89"/>
  <c r="L89"/>
  <c r="M89"/>
  <c r="Q89"/>
  <c r="R89"/>
  <c r="G88"/>
  <c r="H88"/>
  <c r="L88"/>
  <c r="M88"/>
  <c r="Q88"/>
  <c r="R88"/>
  <c r="G87"/>
  <c r="H87"/>
  <c r="L87"/>
  <c r="M87"/>
  <c r="Q87"/>
  <c r="R87"/>
  <c r="G86"/>
  <c r="H86"/>
  <c r="L86"/>
  <c r="M86"/>
  <c r="Q86"/>
  <c r="R86"/>
  <c r="G85"/>
  <c r="H85"/>
  <c r="L85"/>
  <c r="M85"/>
  <c r="Q85"/>
  <c r="R85"/>
  <c r="G84"/>
  <c r="H84"/>
  <c r="L84"/>
  <c r="M84"/>
  <c r="Q84"/>
  <c r="R84"/>
  <c r="G83"/>
  <c r="H83"/>
  <c r="L83"/>
  <c r="M83"/>
  <c r="Q83"/>
  <c r="R83"/>
  <c r="G82"/>
  <c r="H82"/>
  <c r="L82"/>
  <c r="M82"/>
  <c r="Q82"/>
  <c r="R82"/>
  <c r="G81"/>
  <c r="H81"/>
  <c r="L81"/>
  <c r="M81"/>
  <c r="Q81"/>
  <c r="R81"/>
  <c r="G80"/>
  <c r="H80"/>
  <c r="L80"/>
  <c r="M80"/>
  <c r="Q80"/>
  <c r="R80"/>
  <c r="G79"/>
  <c r="H79"/>
  <c r="L79"/>
  <c r="M79"/>
  <c r="Q79"/>
  <c r="R79"/>
  <c r="G78"/>
  <c r="H78"/>
  <c r="L78"/>
  <c r="M78"/>
  <c r="Q78"/>
  <c r="R78"/>
  <c r="G77"/>
  <c r="H77"/>
  <c r="L77"/>
  <c r="M77"/>
  <c r="Q77"/>
  <c r="R77"/>
  <c r="G76"/>
  <c r="H76"/>
  <c r="L76"/>
  <c r="M76"/>
  <c r="Q76"/>
  <c r="R76"/>
  <c r="G75"/>
  <c r="H75"/>
  <c r="L75"/>
  <c r="M75"/>
  <c r="Q75"/>
  <c r="R75"/>
  <c r="G74"/>
  <c r="H74"/>
  <c r="L74"/>
  <c r="M74"/>
  <c r="Q74"/>
  <c r="R74"/>
  <c r="G73"/>
  <c r="H73"/>
  <c r="L73"/>
  <c r="M73"/>
  <c r="Q73"/>
  <c r="R73"/>
  <c r="G72"/>
  <c r="H72"/>
  <c r="L72"/>
  <c r="M72"/>
  <c r="Q72"/>
  <c r="R72"/>
  <c r="G71"/>
  <c r="H71"/>
  <c r="L71"/>
  <c r="M71"/>
  <c r="Q71"/>
  <c r="R71"/>
  <c r="G70"/>
  <c r="H70"/>
  <c r="L70"/>
  <c r="M70"/>
  <c r="Q70"/>
  <c r="R70"/>
  <c r="G69"/>
  <c r="H69"/>
  <c r="L69"/>
  <c r="M69"/>
  <c r="Q69"/>
  <c r="R69"/>
  <c r="G68"/>
  <c r="H68"/>
  <c r="L68"/>
  <c r="M68"/>
  <c r="Q68"/>
  <c r="R68"/>
  <c r="G67"/>
  <c r="H67"/>
  <c r="L67"/>
  <c r="M67"/>
  <c r="Q67"/>
  <c r="R67"/>
  <c r="G66"/>
  <c r="H66"/>
  <c r="L66"/>
  <c r="M66"/>
  <c r="Q66"/>
  <c r="R66"/>
  <c r="G65"/>
  <c r="H65"/>
  <c r="L65"/>
  <c r="M65"/>
  <c r="Q65"/>
  <c r="R65"/>
  <c r="G64"/>
  <c r="H64"/>
  <c r="L64"/>
  <c r="M64"/>
  <c r="Q64"/>
  <c r="R64"/>
  <c r="G63"/>
  <c r="H63"/>
  <c r="L63"/>
  <c r="M63"/>
  <c r="Q63"/>
  <c r="R63"/>
  <c r="G62"/>
  <c r="H62"/>
  <c r="L62"/>
  <c r="M62"/>
  <c r="Q62"/>
  <c r="R62"/>
  <c r="G61"/>
  <c r="H61"/>
  <c r="L61"/>
  <c r="M61"/>
  <c r="Q61"/>
  <c r="R61"/>
  <c r="G60"/>
  <c r="H60"/>
  <c r="L60"/>
  <c r="M60"/>
  <c r="Q60"/>
  <c r="R60"/>
  <c r="G59"/>
  <c r="H59"/>
  <c r="L59"/>
  <c r="M59"/>
  <c r="Q59"/>
  <c r="R59"/>
  <c r="G58"/>
  <c r="H58"/>
  <c r="L58"/>
  <c r="M58"/>
  <c r="Q58"/>
  <c r="R58"/>
  <c r="G57"/>
  <c r="H57"/>
  <c r="L57"/>
  <c r="M57"/>
  <c r="Q57"/>
  <c r="R57"/>
  <c r="G56"/>
  <c r="H56"/>
  <c r="L56"/>
  <c r="M56"/>
  <c r="Q56"/>
  <c r="R56"/>
  <c r="G55"/>
  <c r="H55"/>
  <c r="L55"/>
  <c r="M55"/>
  <c r="Q55"/>
  <c r="R55"/>
  <c r="G54"/>
  <c r="H54"/>
  <c r="L54"/>
  <c r="M54"/>
  <c r="Q54"/>
  <c r="R54"/>
  <c r="G53"/>
  <c r="H53"/>
  <c r="L53"/>
  <c r="M53"/>
  <c r="Q53"/>
  <c r="R53"/>
  <c r="G52"/>
  <c r="H52"/>
  <c r="L52"/>
  <c r="M52"/>
  <c r="Q52"/>
  <c r="R52"/>
  <c r="G51"/>
  <c r="H51"/>
  <c r="L51"/>
  <c r="M51"/>
  <c r="Q51"/>
  <c r="R51"/>
  <c r="G50"/>
  <c r="H50"/>
  <c r="L50"/>
  <c r="M50"/>
  <c r="Q50"/>
  <c r="R50"/>
  <c r="G49"/>
  <c r="H49"/>
  <c r="L49"/>
  <c r="M49"/>
  <c r="Q49"/>
  <c r="R49"/>
  <c r="G48"/>
  <c r="H48"/>
  <c r="L48"/>
  <c r="M48"/>
  <c r="Q48"/>
  <c r="R48"/>
  <c r="G47"/>
  <c r="H47"/>
  <c r="L47"/>
  <c r="M47"/>
  <c r="Q47"/>
  <c r="R47"/>
  <c r="G46"/>
  <c r="H46"/>
  <c r="L46"/>
  <c r="M46"/>
  <c r="Q46"/>
  <c r="R46"/>
  <c r="G45"/>
  <c r="H45"/>
  <c r="L45"/>
  <c r="M45"/>
  <c r="Q45"/>
  <c r="R45"/>
  <c r="G44"/>
  <c r="H44"/>
  <c r="L44"/>
  <c r="M44"/>
  <c r="Q44"/>
  <c r="R44"/>
  <c r="G43"/>
  <c r="H43"/>
  <c r="L43"/>
  <c r="M43"/>
  <c r="Q43"/>
  <c r="R43"/>
  <c r="G42"/>
  <c r="H42"/>
  <c r="L42"/>
  <c r="M42"/>
  <c r="Q42"/>
  <c r="R42"/>
  <c r="G41"/>
  <c r="H41"/>
  <c r="L41"/>
  <c r="M41"/>
  <c r="Q41"/>
  <c r="R41"/>
  <c r="G40"/>
  <c r="H40"/>
  <c r="L40"/>
  <c r="M40"/>
  <c r="Q40"/>
  <c r="R40"/>
  <c r="G39"/>
  <c r="H39"/>
  <c r="L39"/>
  <c r="M39"/>
  <c r="Q39"/>
  <c r="R39"/>
  <c r="G38"/>
  <c r="H38"/>
  <c r="L38"/>
  <c r="M38"/>
  <c r="Q38"/>
  <c r="R38"/>
  <c r="G37"/>
  <c r="H37"/>
  <c r="L37"/>
  <c r="M37"/>
  <c r="Q37"/>
  <c r="R37"/>
  <c r="G36"/>
  <c r="H36"/>
  <c r="L36"/>
  <c r="M36"/>
  <c r="Q36"/>
  <c r="R36"/>
  <c r="G35"/>
  <c r="H35"/>
  <c r="L35"/>
  <c r="M35"/>
  <c r="Q35"/>
  <c r="R35"/>
  <c r="G34"/>
  <c r="H34"/>
  <c r="L34"/>
  <c r="M34"/>
  <c r="Q34"/>
  <c r="R34"/>
  <c r="G33"/>
  <c r="H33"/>
  <c r="L33"/>
  <c r="M33"/>
  <c r="Q33"/>
  <c r="R33"/>
  <c r="G32"/>
  <c r="H32"/>
  <c r="L32"/>
  <c r="M32"/>
  <c r="Q32"/>
  <c r="R32"/>
  <c r="G31"/>
  <c r="H31"/>
  <c r="L31"/>
  <c r="M31"/>
  <c r="Q31"/>
  <c r="R31"/>
  <c r="G30"/>
  <c r="H30"/>
  <c r="L30"/>
  <c r="M30"/>
  <c r="Q30"/>
  <c r="R30"/>
  <c r="G29"/>
  <c r="H29"/>
  <c r="L29"/>
  <c r="M29"/>
  <c r="Q29"/>
  <c r="R29"/>
  <c r="G28"/>
  <c r="H28"/>
  <c r="L28"/>
  <c r="M28"/>
  <c r="Q28"/>
  <c r="R28"/>
  <c r="G27"/>
  <c r="H27"/>
  <c r="L27"/>
  <c r="M27"/>
  <c r="Q27"/>
  <c r="R27"/>
  <c r="G26"/>
  <c r="H26"/>
  <c r="L26"/>
  <c r="M26"/>
  <c r="Q26"/>
  <c r="R26"/>
  <c r="G25"/>
  <c r="H25"/>
  <c r="L25"/>
  <c r="M25"/>
  <c r="Q25"/>
  <c r="R25"/>
  <c r="G24"/>
  <c r="H24"/>
  <c r="L24"/>
  <c r="M24"/>
  <c r="Q24"/>
  <c r="R24"/>
  <c r="G23"/>
  <c r="H23"/>
  <c r="L23"/>
  <c r="M23"/>
  <c r="Q23"/>
  <c r="R23"/>
  <c r="G22"/>
  <c r="H22"/>
  <c r="L22"/>
  <c r="M22"/>
  <c r="Q22"/>
  <c r="R22"/>
  <c r="G21"/>
  <c r="H21"/>
  <c r="L21"/>
  <c r="M21"/>
  <c r="Q21"/>
  <c r="R21"/>
  <c r="G20"/>
  <c r="H20"/>
  <c r="L20"/>
  <c r="M20"/>
  <c r="Q20"/>
  <c r="R20"/>
  <c r="G19"/>
  <c r="H19"/>
  <c r="L19"/>
  <c r="M19"/>
  <c r="Q19"/>
  <c r="R19"/>
  <c r="G18"/>
  <c r="H18"/>
  <c r="L18"/>
  <c r="M18"/>
  <c r="Q18"/>
  <c r="R18"/>
  <c r="G17"/>
  <c r="H17"/>
  <c r="L17"/>
  <c r="M17"/>
  <c r="Q17"/>
  <c r="R17"/>
  <c r="G16"/>
  <c r="H16"/>
  <c r="L16"/>
  <c r="M16"/>
  <c r="Q16"/>
  <c r="R16"/>
  <c r="G15"/>
  <c r="H15"/>
  <c r="L15"/>
  <c r="M15"/>
  <c r="Q15"/>
  <c r="R15"/>
  <c r="G14"/>
  <c r="H14"/>
  <c r="L14"/>
  <c r="M14"/>
  <c r="Q14"/>
  <c r="R14"/>
  <c r="G13"/>
  <c r="H13"/>
  <c r="L13"/>
  <c r="M13"/>
  <c r="Q13"/>
  <c r="R13"/>
  <c r="G12"/>
  <c r="H12"/>
  <c r="L12"/>
  <c r="M12"/>
  <c r="Q12"/>
  <c r="R12"/>
  <c r="G11"/>
  <c r="H11"/>
  <c r="L11"/>
  <c r="M11"/>
  <c r="Q11"/>
  <c r="R11"/>
  <c r="G10"/>
  <c r="H10"/>
  <c r="L10"/>
  <c r="M10"/>
  <c r="Q10"/>
  <c r="R10"/>
  <c r="G9"/>
  <c r="H9"/>
  <c r="L9"/>
  <c r="M9"/>
  <c r="Q9"/>
  <c r="R9"/>
  <c r="G8"/>
  <c r="H8"/>
  <c r="L8"/>
  <c r="M8"/>
  <c r="Q8"/>
  <c r="R8"/>
  <c r="G7"/>
  <c r="H7"/>
  <c r="L7"/>
  <c r="M7"/>
  <c r="Q7"/>
  <c r="R7"/>
  <c r="G6"/>
  <c r="H6"/>
  <c r="L6"/>
  <c r="M6"/>
  <c r="Q6"/>
  <c r="R6"/>
  <c r="G5"/>
  <c r="H5"/>
  <c r="L5"/>
  <c r="M5"/>
  <c r="Q5"/>
  <c r="R5"/>
  <c r="G4"/>
  <c r="H4"/>
  <c r="L4"/>
  <c r="M4"/>
  <c r="Q4"/>
  <c r="R4"/>
  <c r="G3"/>
  <c r="H3"/>
  <c r="L3"/>
  <c r="M3"/>
  <c r="Q3"/>
  <c r="R3"/>
  <c r="Q2"/>
  <c r="R2"/>
  <c r="L2"/>
  <c r="M2"/>
  <c r="G2"/>
  <c r="H2"/>
  <c r="T255" l="1"/>
  <c r="U255"/>
  <c r="P255"/>
  <c r="J255"/>
  <c r="T254"/>
  <c r="T253"/>
  <c r="J253"/>
  <c r="S254"/>
  <c r="K254"/>
  <c r="O255"/>
  <c r="K255"/>
  <c r="I255"/>
  <c r="P254"/>
  <c r="O254"/>
  <c r="J254"/>
  <c r="I254"/>
  <c r="J251"/>
  <c r="S253"/>
  <c r="U253"/>
  <c r="T252"/>
  <c r="J252"/>
  <c r="O253"/>
  <c r="K253"/>
  <c r="P253"/>
  <c r="I253"/>
  <c r="S252"/>
  <c r="U252"/>
  <c r="I252"/>
  <c r="S251"/>
  <c r="O252"/>
  <c r="K252"/>
  <c r="P252"/>
  <c r="T250"/>
  <c r="P251"/>
  <c r="U251"/>
  <c r="T251"/>
  <c r="O251"/>
  <c r="K251"/>
  <c r="U249"/>
  <c r="I251"/>
  <c r="J248"/>
  <c r="S250"/>
  <c r="U250"/>
  <c r="J250"/>
  <c r="S249"/>
  <c r="J249"/>
  <c r="O250"/>
  <c r="K250"/>
  <c r="P250"/>
  <c r="I250"/>
  <c r="T249"/>
  <c r="N249"/>
  <c r="S248"/>
  <c r="O249"/>
  <c r="K249"/>
  <c r="I249"/>
  <c r="K247"/>
  <c r="U248"/>
  <c r="T248"/>
  <c r="N248"/>
  <c r="K248"/>
  <c r="P248"/>
  <c r="U244"/>
  <c r="I248"/>
  <c r="T243"/>
  <c r="J243"/>
  <c r="S245"/>
  <c r="S247"/>
  <c r="T247"/>
  <c r="U247"/>
  <c r="N247"/>
  <c r="J247"/>
  <c r="P247"/>
  <c r="I247"/>
  <c r="S246"/>
  <c r="O247"/>
  <c r="T246"/>
  <c r="U246"/>
  <c r="N246"/>
  <c r="J246"/>
  <c r="K246"/>
  <c r="P246"/>
  <c r="I246"/>
  <c r="P245"/>
  <c r="J245"/>
  <c r="U245"/>
  <c r="T245"/>
  <c r="O245"/>
  <c r="I245"/>
  <c r="K245"/>
  <c r="U243"/>
  <c r="S244"/>
  <c r="T244"/>
  <c r="J244"/>
  <c r="P244"/>
  <c r="O244"/>
  <c r="K244"/>
  <c r="I244"/>
  <c r="S243"/>
  <c r="O243"/>
  <c r="P243"/>
  <c r="I243"/>
  <c r="K243"/>
  <c r="S240"/>
  <c r="T242"/>
  <c r="U242"/>
  <c r="S242"/>
  <c r="O242"/>
  <c r="J242"/>
  <c r="K242"/>
  <c r="U239"/>
  <c r="P242"/>
  <c r="I242"/>
  <c r="U240"/>
  <c r="T241"/>
  <c r="J241"/>
  <c r="U241"/>
  <c r="P241"/>
  <c r="I241"/>
  <c r="K241"/>
  <c r="S241"/>
  <c r="O241"/>
  <c r="S238"/>
  <c r="J238"/>
  <c r="J240"/>
  <c r="T240"/>
  <c r="N240"/>
  <c r="I240"/>
  <c r="S237"/>
  <c r="O240"/>
  <c r="K240"/>
  <c r="S239"/>
  <c r="T239"/>
  <c r="P239"/>
  <c r="J239"/>
  <c r="I239"/>
  <c r="T235"/>
  <c r="P238"/>
  <c r="O239"/>
  <c r="K239"/>
  <c r="T237"/>
  <c r="T238"/>
  <c r="U238"/>
  <c r="N238"/>
  <c r="K238"/>
  <c r="U232"/>
  <c r="U237"/>
  <c r="I238"/>
  <c r="O237"/>
  <c r="J237"/>
  <c r="K237"/>
  <c r="P236"/>
  <c r="I237"/>
  <c r="I236"/>
  <c r="U236"/>
  <c r="J236"/>
  <c r="P104"/>
  <c r="O128"/>
  <c r="O164"/>
  <c r="O168"/>
  <c r="O172"/>
  <c r="O174"/>
  <c r="P231"/>
  <c r="S233"/>
  <c r="I235"/>
  <c r="S236"/>
  <c r="K236"/>
  <c r="O187"/>
  <c r="N198"/>
  <c r="P212"/>
  <c r="P214"/>
  <c r="P225"/>
  <c r="P227"/>
  <c r="O232"/>
  <c r="S234"/>
  <c r="T236"/>
  <c r="O154"/>
  <c r="O166"/>
  <c r="O170"/>
  <c r="P209"/>
  <c r="O171"/>
  <c r="O173"/>
  <c r="O175"/>
  <c r="O179"/>
  <c r="P192"/>
  <c r="N202"/>
  <c r="O211"/>
  <c r="P215"/>
  <c r="N224"/>
  <c r="P228"/>
  <c r="U231"/>
  <c r="S235"/>
  <c r="O235"/>
  <c r="J235"/>
  <c r="S232"/>
  <c r="J232"/>
  <c r="T234"/>
  <c r="N234"/>
  <c r="I234"/>
  <c r="U235"/>
  <c r="K235"/>
  <c r="O234"/>
  <c r="J234"/>
  <c r="S231"/>
  <c r="T232"/>
  <c r="T233"/>
  <c r="N233"/>
  <c r="I233"/>
  <c r="U234"/>
  <c r="K234"/>
  <c r="O233"/>
  <c r="J233"/>
  <c r="P145"/>
  <c r="N176"/>
  <c r="N182"/>
  <c r="N184"/>
  <c r="N186"/>
  <c r="N191"/>
  <c r="O193"/>
  <c r="P194"/>
  <c r="N197"/>
  <c r="P198"/>
  <c r="P202"/>
  <c r="N204"/>
  <c r="N205"/>
  <c r="N207"/>
  <c r="N209"/>
  <c r="O210"/>
  <c r="O212"/>
  <c r="O213"/>
  <c r="O215"/>
  <c r="N216"/>
  <c r="N217"/>
  <c r="N218"/>
  <c r="N219"/>
  <c r="O220"/>
  <c r="N221"/>
  <c r="N223"/>
  <c r="O225"/>
  <c r="N226"/>
  <c r="T227"/>
  <c r="N228"/>
  <c r="N229"/>
  <c r="S230"/>
  <c r="O230"/>
  <c r="O231"/>
  <c r="U233"/>
  <c r="K233"/>
  <c r="N232"/>
  <c r="I232"/>
  <c r="K232"/>
  <c r="T231"/>
  <c r="J231"/>
  <c r="N231"/>
  <c r="K231"/>
  <c r="S228"/>
  <c r="T230"/>
  <c r="I231"/>
  <c r="S229"/>
  <c r="J230"/>
  <c r="U230"/>
  <c r="N230"/>
  <c r="K230"/>
  <c r="P230"/>
  <c r="T224"/>
  <c r="T228"/>
  <c r="T229"/>
  <c r="I230"/>
  <c r="S226"/>
  <c r="P229"/>
  <c r="J229"/>
  <c r="U229"/>
  <c r="O229"/>
  <c r="K229"/>
  <c r="S227"/>
  <c r="U228"/>
  <c r="I229"/>
  <c r="O228"/>
  <c r="J228"/>
  <c r="K228"/>
  <c r="T225"/>
  <c r="U227"/>
  <c r="I228"/>
  <c r="J227"/>
  <c r="N227"/>
  <c r="K227"/>
  <c r="S223"/>
  <c r="I227"/>
  <c r="S224"/>
  <c r="S225"/>
  <c r="O226"/>
  <c r="J226"/>
  <c r="U226"/>
  <c r="T226"/>
  <c r="P226"/>
  <c r="U225"/>
  <c r="I226"/>
  <c r="K226"/>
  <c r="J225"/>
  <c r="N225"/>
  <c r="U224"/>
  <c r="I225"/>
  <c r="K225"/>
  <c r="O224"/>
  <c r="J224"/>
  <c r="K224"/>
  <c r="I224"/>
  <c r="P223"/>
  <c r="J223"/>
  <c r="T223"/>
  <c r="U223"/>
  <c r="O223"/>
  <c r="K223"/>
  <c r="I223"/>
  <c r="S220"/>
  <c r="J220"/>
  <c r="S222"/>
  <c r="J222"/>
  <c r="T222"/>
  <c r="N222"/>
  <c r="K222"/>
  <c r="U222"/>
  <c r="I222"/>
  <c r="S214"/>
  <c r="S217"/>
  <c r="S219"/>
  <c r="S221"/>
  <c r="O222"/>
  <c r="P222"/>
  <c r="P221"/>
  <c r="U221"/>
  <c r="T221"/>
  <c r="J221"/>
  <c r="U220"/>
  <c r="P220"/>
  <c r="O221"/>
  <c r="K221"/>
  <c r="I221"/>
  <c r="T220"/>
  <c r="N220"/>
  <c r="K220"/>
  <c r="T219"/>
  <c r="I220"/>
  <c r="P219"/>
  <c r="J219"/>
  <c r="U219"/>
  <c r="O219"/>
  <c r="K219"/>
  <c r="S215"/>
  <c r="I219"/>
  <c r="S216"/>
  <c r="J216"/>
  <c r="U218"/>
  <c r="J218"/>
  <c r="T218"/>
  <c r="I218"/>
  <c r="P218"/>
  <c r="S218"/>
  <c r="O218"/>
  <c r="K218"/>
  <c r="S210"/>
  <c r="S213"/>
  <c r="T215"/>
  <c r="U216"/>
  <c r="T217"/>
  <c r="U217"/>
  <c r="P217"/>
  <c r="J217"/>
  <c r="T216"/>
  <c r="P216"/>
  <c r="O217"/>
  <c r="K217"/>
  <c r="I217"/>
  <c r="O216"/>
  <c r="K216"/>
  <c r="U215"/>
  <c r="I216"/>
  <c r="N215"/>
  <c r="J215"/>
  <c r="K215"/>
  <c r="K213"/>
  <c r="S211"/>
  <c r="I215"/>
  <c r="S212"/>
  <c r="U214"/>
  <c r="O214"/>
  <c r="J214"/>
  <c r="T214"/>
  <c r="K214"/>
  <c r="T213"/>
  <c r="I214"/>
  <c r="S209"/>
  <c r="T211"/>
  <c r="T212"/>
  <c r="U213"/>
  <c r="N213"/>
  <c r="J213"/>
  <c r="P213"/>
  <c r="U212"/>
  <c r="I213"/>
  <c r="N212"/>
  <c r="J212"/>
  <c r="K212"/>
  <c r="U211"/>
  <c r="I212"/>
  <c r="S208"/>
  <c r="N211"/>
  <c r="J211"/>
  <c r="K211"/>
  <c r="T210"/>
  <c r="I211"/>
  <c r="T208"/>
  <c r="T209"/>
  <c r="U210"/>
  <c r="J210"/>
  <c r="N210"/>
  <c r="K210"/>
  <c r="P210"/>
  <c r="U209"/>
  <c r="I210"/>
  <c r="O209"/>
  <c r="J209"/>
  <c r="K209"/>
  <c r="U204"/>
  <c r="U208"/>
  <c r="I209"/>
  <c r="T206"/>
  <c r="O208"/>
  <c r="J208"/>
  <c r="K208"/>
  <c r="I208"/>
  <c r="S207"/>
  <c r="J207"/>
  <c r="T207"/>
  <c r="U207"/>
  <c r="P207"/>
  <c r="S206"/>
  <c r="N206"/>
  <c r="K207"/>
  <c r="I207"/>
  <c r="S204"/>
  <c r="U206"/>
  <c r="O207"/>
  <c r="T202"/>
  <c r="S203"/>
  <c r="O206"/>
  <c r="J206"/>
  <c r="I206"/>
  <c r="K206"/>
  <c r="P206"/>
  <c r="T205"/>
  <c r="J205"/>
  <c r="S205"/>
  <c r="U205"/>
  <c r="O205"/>
  <c r="K205"/>
  <c r="P205"/>
  <c r="I205"/>
  <c r="U202"/>
  <c r="T204"/>
  <c r="O204"/>
  <c r="J204"/>
  <c r="U201"/>
  <c r="T203"/>
  <c r="I204"/>
  <c r="K204"/>
  <c r="S202"/>
  <c r="J202"/>
  <c r="P203"/>
  <c r="J203"/>
  <c r="U203"/>
  <c r="O203"/>
  <c r="K203"/>
  <c r="T200"/>
  <c r="I203"/>
  <c r="K202"/>
  <c r="J190"/>
  <c r="I202"/>
  <c r="T196"/>
  <c r="U198"/>
  <c r="J199"/>
  <c r="T201"/>
  <c r="J201"/>
  <c r="S201"/>
  <c r="P201"/>
  <c r="K201"/>
  <c r="J198"/>
  <c r="U200"/>
  <c r="P200"/>
  <c r="O201"/>
  <c r="S198"/>
  <c r="I199"/>
  <c r="I201"/>
  <c r="S199"/>
  <c r="S200"/>
  <c r="O200"/>
  <c r="J200"/>
  <c r="K200"/>
  <c r="O180"/>
  <c r="N188"/>
  <c r="I197"/>
  <c r="O176"/>
  <c r="N196"/>
  <c r="O199"/>
  <c r="I200"/>
  <c r="O185"/>
  <c r="P196"/>
  <c r="T199"/>
  <c r="P199"/>
  <c r="J192"/>
  <c r="J194"/>
  <c r="T195"/>
  <c r="K197"/>
  <c r="T198"/>
  <c r="O198"/>
  <c r="I198"/>
  <c r="U199"/>
  <c r="K199"/>
  <c r="K198"/>
  <c r="I196"/>
  <c r="S197"/>
  <c r="O197"/>
  <c r="U194"/>
  <c r="T197"/>
  <c r="U197"/>
  <c r="J197"/>
  <c r="S196"/>
  <c r="N127"/>
  <c r="O149"/>
  <c r="O150"/>
  <c r="O152"/>
  <c r="O153"/>
  <c r="N154"/>
  <c r="N155"/>
  <c r="N158"/>
  <c r="O178"/>
  <c r="N179"/>
  <c r="N181"/>
  <c r="P182"/>
  <c r="N183"/>
  <c r="P184"/>
  <c r="P186"/>
  <c r="N187"/>
  <c r="O188"/>
  <c r="N190"/>
  <c r="N192"/>
  <c r="N193"/>
  <c r="I193"/>
  <c r="N194"/>
  <c r="P197"/>
  <c r="J196"/>
  <c r="U193"/>
  <c r="S194"/>
  <c r="N195"/>
  <c r="I195"/>
  <c r="U196"/>
  <c r="K196"/>
  <c r="S195"/>
  <c r="O195"/>
  <c r="J195"/>
  <c r="T192"/>
  <c r="I192"/>
  <c r="J193"/>
  <c r="T194"/>
  <c r="O194"/>
  <c r="I194"/>
  <c r="U195"/>
  <c r="K195"/>
  <c r="K194"/>
  <c r="I191"/>
  <c r="U192"/>
  <c r="K192"/>
  <c r="S193"/>
  <c r="P193"/>
  <c r="T193"/>
  <c r="K193"/>
  <c r="I188"/>
  <c r="T189"/>
  <c r="J191"/>
  <c r="O192"/>
  <c r="S192"/>
  <c r="S191"/>
  <c r="O191"/>
  <c r="U188"/>
  <c r="T191"/>
  <c r="P191"/>
  <c r="T187"/>
  <c r="J188"/>
  <c r="S190"/>
  <c r="O190"/>
  <c r="I190"/>
  <c r="U191"/>
  <c r="K191"/>
  <c r="T190"/>
  <c r="P190"/>
  <c r="T186"/>
  <c r="I187"/>
  <c r="K188"/>
  <c r="N189"/>
  <c r="I189"/>
  <c r="U190"/>
  <c r="K190"/>
  <c r="S189"/>
  <c r="O189"/>
  <c r="J189"/>
  <c r="U187"/>
  <c r="J187"/>
  <c r="S188"/>
  <c r="P188"/>
  <c r="U189"/>
  <c r="K189"/>
  <c r="T188"/>
  <c r="J184"/>
  <c r="I186"/>
  <c r="S187"/>
  <c r="P187"/>
  <c r="K187"/>
  <c r="J180"/>
  <c r="J182"/>
  <c r="S183"/>
  <c r="S186"/>
  <c r="O186"/>
  <c r="J186"/>
  <c r="J181"/>
  <c r="T184"/>
  <c r="S185"/>
  <c r="P185"/>
  <c r="I185"/>
  <c r="U186"/>
  <c r="K186"/>
  <c r="T185"/>
  <c r="J185"/>
  <c r="U180"/>
  <c r="J183"/>
  <c r="U184"/>
  <c r="O184"/>
  <c r="I184"/>
  <c r="U185"/>
  <c r="K185"/>
  <c r="S184"/>
  <c r="K184"/>
  <c r="T182"/>
  <c r="I182"/>
  <c r="T183"/>
  <c r="O183"/>
  <c r="U183"/>
  <c r="K183"/>
  <c r="I183"/>
  <c r="U179"/>
  <c r="S181"/>
  <c r="I181"/>
  <c r="U182"/>
  <c r="O182"/>
  <c r="S182"/>
  <c r="K182"/>
  <c r="T181"/>
  <c r="O181"/>
  <c r="T178"/>
  <c r="T179"/>
  <c r="J179"/>
  <c r="S180"/>
  <c r="I180"/>
  <c r="U181"/>
  <c r="K181"/>
  <c r="T180"/>
  <c r="N180"/>
  <c r="K180"/>
  <c r="N175"/>
  <c r="O177"/>
  <c r="N178"/>
  <c r="S179"/>
  <c r="P113"/>
  <c r="O124"/>
  <c r="N129"/>
  <c r="N131"/>
  <c r="N133"/>
  <c r="N135"/>
  <c r="N137"/>
  <c r="N139"/>
  <c r="N141"/>
  <c r="P144"/>
  <c r="N145"/>
  <c r="O146"/>
  <c r="O147"/>
  <c r="O148"/>
  <c r="N149"/>
  <c r="N151"/>
  <c r="O156"/>
  <c r="O157"/>
  <c r="O159"/>
  <c r="O160"/>
  <c r="O161"/>
  <c r="O162"/>
  <c r="O163"/>
  <c r="N164"/>
  <c r="P180"/>
  <c r="P179"/>
  <c r="K179"/>
  <c r="S176"/>
  <c r="U178"/>
  <c r="I179"/>
  <c r="S177"/>
  <c r="J178"/>
  <c r="S178"/>
  <c r="P178"/>
  <c r="K178"/>
  <c r="U177"/>
  <c r="N177"/>
  <c r="T177"/>
  <c r="I178"/>
  <c r="S175"/>
  <c r="J177"/>
  <c r="P177"/>
  <c r="K177"/>
  <c r="T176"/>
  <c r="I177"/>
  <c r="J176"/>
  <c r="U176"/>
  <c r="P176"/>
  <c r="U175"/>
  <c r="T175"/>
  <c r="I176"/>
  <c r="K176"/>
  <c r="T174"/>
  <c r="J175"/>
  <c r="P175"/>
  <c r="K175"/>
  <c r="S172"/>
  <c r="N174"/>
  <c r="U174"/>
  <c r="I175"/>
  <c r="S173"/>
  <c r="J174"/>
  <c r="S174"/>
  <c r="P174"/>
  <c r="K174"/>
  <c r="N173"/>
  <c r="T173"/>
  <c r="I174"/>
  <c r="U173"/>
  <c r="J173"/>
  <c r="P173"/>
  <c r="K173"/>
  <c r="N172"/>
  <c r="T172"/>
  <c r="I173"/>
  <c r="U172"/>
  <c r="J172"/>
  <c r="P172"/>
  <c r="K172"/>
  <c r="S168"/>
  <c r="S170"/>
  <c r="P171"/>
  <c r="I172"/>
  <c r="S169"/>
  <c r="T171"/>
  <c r="J171"/>
  <c r="S171"/>
  <c r="U171"/>
  <c r="N171"/>
  <c r="K171"/>
  <c r="N170"/>
  <c r="T170"/>
  <c r="I171"/>
  <c r="U170"/>
  <c r="J170"/>
  <c r="P170"/>
  <c r="K170"/>
  <c r="N169"/>
  <c r="T169"/>
  <c r="I170"/>
  <c r="U169"/>
  <c r="J169"/>
  <c r="P169"/>
  <c r="K169"/>
  <c r="U168"/>
  <c r="N168"/>
  <c r="T168"/>
  <c r="I169"/>
  <c r="T167"/>
  <c r="J168"/>
  <c r="P168"/>
  <c r="K168"/>
  <c r="S165"/>
  <c r="N167"/>
  <c r="U167"/>
  <c r="I168"/>
  <c r="S166"/>
  <c r="J167"/>
  <c r="S167"/>
  <c r="P167"/>
  <c r="K167"/>
  <c r="N166"/>
  <c r="T166"/>
  <c r="I167"/>
  <c r="S164"/>
  <c r="U166"/>
  <c r="J166"/>
  <c r="P166"/>
  <c r="K166"/>
  <c r="U165"/>
  <c r="N165"/>
  <c r="T165"/>
  <c r="I166"/>
  <c r="J165"/>
  <c r="P165"/>
  <c r="K165"/>
  <c r="U164"/>
  <c r="T164"/>
  <c r="I165"/>
  <c r="T163"/>
  <c r="J164"/>
  <c r="P164"/>
  <c r="K164"/>
  <c r="N163"/>
  <c r="U163"/>
  <c r="I164"/>
  <c r="S162"/>
  <c r="J163"/>
  <c r="S163"/>
  <c r="P163"/>
  <c r="K163"/>
  <c r="U162"/>
  <c r="N162"/>
  <c r="T162"/>
  <c r="I163"/>
  <c r="S161"/>
  <c r="J162"/>
  <c r="P162"/>
  <c r="K162"/>
  <c r="U161"/>
  <c r="N161"/>
  <c r="T161"/>
  <c r="I162"/>
  <c r="U160"/>
  <c r="J161"/>
  <c r="P161"/>
  <c r="K161"/>
  <c r="N160"/>
  <c r="I161"/>
  <c r="S159"/>
  <c r="J160"/>
  <c r="T160"/>
  <c r="S160"/>
  <c r="P160"/>
  <c r="K160"/>
  <c r="U159"/>
  <c r="N159"/>
  <c r="T159"/>
  <c r="I160"/>
  <c r="S156"/>
  <c r="S158"/>
  <c r="J159"/>
  <c r="P159"/>
  <c r="U158"/>
  <c r="T158"/>
  <c r="I159"/>
  <c r="K159"/>
  <c r="S157"/>
  <c r="O158"/>
  <c r="J158"/>
  <c r="P158"/>
  <c r="K158"/>
  <c r="S154"/>
  <c r="N157"/>
  <c r="T157"/>
  <c r="I158"/>
  <c r="U157"/>
  <c r="J157"/>
  <c r="P157"/>
  <c r="K157"/>
  <c r="U156"/>
  <c r="N156"/>
  <c r="T156"/>
  <c r="I157"/>
  <c r="U155"/>
  <c r="J156"/>
  <c r="P156"/>
  <c r="K156"/>
  <c r="P155"/>
  <c r="I156"/>
  <c r="O155"/>
  <c r="J155"/>
  <c r="T155"/>
  <c r="S155"/>
  <c r="U154"/>
  <c r="T154"/>
  <c r="I155"/>
  <c r="K155"/>
  <c r="S153"/>
  <c r="J154"/>
  <c r="P154"/>
  <c r="K154"/>
  <c r="U151"/>
  <c r="U153"/>
  <c r="N153"/>
  <c r="T153"/>
  <c r="I154"/>
  <c r="S152"/>
  <c r="J153"/>
  <c r="P153"/>
  <c r="K153"/>
  <c r="T149"/>
  <c r="N152"/>
  <c r="T152"/>
  <c r="I153"/>
  <c r="U152"/>
  <c r="J152"/>
  <c r="K152"/>
  <c r="I152"/>
  <c r="P152"/>
  <c r="S150"/>
  <c r="O151"/>
  <c r="J151"/>
  <c r="T151"/>
  <c r="S151"/>
  <c r="P151"/>
  <c r="K151"/>
  <c r="U150"/>
  <c r="N150"/>
  <c r="T150"/>
  <c r="I151"/>
  <c r="J150"/>
  <c r="P150"/>
  <c r="K150"/>
  <c r="T147"/>
  <c r="U149"/>
  <c r="I150"/>
  <c r="S148"/>
  <c r="J149"/>
  <c r="S149"/>
  <c r="P149"/>
  <c r="K149"/>
  <c r="N148"/>
  <c r="T148"/>
  <c r="I149"/>
  <c r="U148"/>
  <c r="J148"/>
  <c r="P148"/>
  <c r="K148"/>
  <c r="I144"/>
  <c r="N147"/>
  <c r="U147"/>
  <c r="I148"/>
  <c r="S146"/>
  <c r="J147"/>
  <c r="S147"/>
  <c r="P147"/>
  <c r="K147"/>
  <c r="N146"/>
  <c r="T146"/>
  <c r="I147"/>
  <c r="U146"/>
  <c r="J146"/>
  <c r="P146"/>
  <c r="K146"/>
  <c r="T143"/>
  <c r="J143"/>
  <c r="O145"/>
  <c r="I146"/>
  <c r="I145"/>
  <c r="U145"/>
  <c r="J145"/>
  <c r="K145"/>
  <c r="O112"/>
  <c r="O114"/>
  <c r="P116"/>
  <c r="N118"/>
  <c r="O120"/>
  <c r="P122"/>
  <c r="U143"/>
  <c r="N143"/>
  <c r="S144"/>
  <c r="S145"/>
  <c r="T145"/>
  <c r="P19"/>
  <c r="O29"/>
  <c r="N33"/>
  <c r="N35"/>
  <c r="N37"/>
  <c r="N39"/>
  <c r="N41"/>
  <c r="N43"/>
  <c r="N47"/>
  <c r="N49"/>
  <c r="N51"/>
  <c r="N53"/>
  <c r="N55"/>
  <c r="N57"/>
  <c r="O59"/>
  <c r="N63"/>
  <c r="N65"/>
  <c r="N67"/>
  <c r="N69"/>
  <c r="N71"/>
  <c r="N73"/>
  <c r="N75"/>
  <c r="N77"/>
  <c r="P79"/>
  <c r="N81"/>
  <c r="N83"/>
  <c r="N85"/>
  <c r="N87"/>
  <c r="N89"/>
  <c r="P91"/>
  <c r="N93"/>
  <c r="O95"/>
  <c r="N97"/>
  <c r="N99"/>
  <c r="N101"/>
  <c r="P103"/>
  <c r="N105"/>
  <c r="P107"/>
  <c r="O111"/>
  <c r="O123"/>
  <c r="N130"/>
  <c r="P132"/>
  <c r="N134"/>
  <c r="N136"/>
  <c r="N138"/>
  <c r="O140"/>
  <c r="N142"/>
  <c r="U144"/>
  <c r="T144"/>
  <c r="N144"/>
  <c r="J144"/>
  <c r="J141"/>
  <c r="O144"/>
  <c r="K144"/>
  <c r="T142"/>
  <c r="S143"/>
  <c r="O143"/>
  <c r="P143"/>
  <c r="I143"/>
  <c r="K143"/>
  <c r="S140"/>
  <c r="S142"/>
  <c r="U142"/>
  <c r="J142"/>
  <c r="T141"/>
  <c r="O142"/>
  <c r="K142"/>
  <c r="P142"/>
  <c r="I142"/>
  <c r="U140"/>
  <c r="S141"/>
  <c r="U141"/>
  <c r="P141"/>
  <c r="I141"/>
  <c r="T140"/>
  <c r="P140"/>
  <c r="O141"/>
  <c r="K141"/>
  <c r="U139"/>
  <c r="N140"/>
  <c r="J140"/>
  <c r="K140"/>
  <c r="T138"/>
  <c r="I140"/>
  <c r="J139"/>
  <c r="T139"/>
  <c r="S139"/>
  <c r="P139"/>
  <c r="I139"/>
  <c r="T133"/>
  <c r="J133"/>
  <c r="S135"/>
  <c r="S137"/>
  <c r="S138"/>
  <c r="O139"/>
  <c r="K139"/>
  <c r="U138"/>
  <c r="P138"/>
  <c r="O138"/>
  <c r="J138"/>
  <c r="K138"/>
  <c r="I138"/>
  <c r="T134"/>
  <c r="U136"/>
  <c r="K136"/>
  <c r="P137"/>
  <c r="J137"/>
  <c r="T137"/>
  <c r="U137"/>
  <c r="O137"/>
  <c r="K137"/>
  <c r="K135"/>
  <c r="I137"/>
  <c r="T136"/>
  <c r="S136"/>
  <c r="O136"/>
  <c r="J136"/>
  <c r="P136"/>
  <c r="T135"/>
  <c r="I136"/>
  <c r="P135"/>
  <c r="U135"/>
  <c r="O135"/>
  <c r="J135"/>
  <c r="I135"/>
  <c r="S130"/>
  <c r="S132"/>
  <c r="J134"/>
  <c r="S134"/>
  <c r="U134"/>
  <c r="I134"/>
  <c r="O134"/>
  <c r="K134"/>
  <c r="P134"/>
  <c r="U133"/>
  <c r="S133"/>
  <c r="O133"/>
  <c r="P133"/>
  <c r="U132"/>
  <c r="I133"/>
  <c r="K133"/>
  <c r="S129"/>
  <c r="T132"/>
  <c r="N132"/>
  <c r="I132"/>
  <c r="T131"/>
  <c r="J132"/>
  <c r="S131"/>
  <c r="I131"/>
  <c r="O132"/>
  <c r="K132"/>
  <c r="P131"/>
  <c r="J131"/>
  <c r="U131"/>
  <c r="U126"/>
  <c r="S128"/>
  <c r="U130"/>
  <c r="P130"/>
  <c r="O131"/>
  <c r="K131"/>
  <c r="T130"/>
  <c r="O130"/>
  <c r="J130"/>
  <c r="K130"/>
  <c r="P47"/>
  <c r="N48"/>
  <c r="N52"/>
  <c r="N54"/>
  <c r="N56"/>
  <c r="N58"/>
  <c r="N60"/>
  <c r="N62"/>
  <c r="N64"/>
  <c r="N66"/>
  <c r="N68"/>
  <c r="N70"/>
  <c r="N72"/>
  <c r="N74"/>
  <c r="N78"/>
  <c r="N80"/>
  <c r="N84"/>
  <c r="N86"/>
  <c r="N88"/>
  <c r="N90"/>
  <c r="N92"/>
  <c r="N96"/>
  <c r="P98"/>
  <c r="N100"/>
  <c r="N102"/>
  <c r="O125"/>
  <c r="N128"/>
  <c r="T129"/>
  <c r="I130"/>
  <c r="O122"/>
  <c r="N20"/>
  <c r="O22"/>
  <c r="N24"/>
  <c r="N26"/>
  <c r="N28"/>
  <c r="N34"/>
  <c r="N36"/>
  <c r="N38"/>
  <c r="N40"/>
  <c r="N42"/>
  <c r="N44"/>
  <c r="N46"/>
  <c r="O115"/>
  <c r="P117"/>
  <c r="O119"/>
  <c r="N121"/>
  <c r="N124"/>
  <c r="S125"/>
  <c r="S127"/>
  <c r="U129"/>
  <c r="O129"/>
  <c r="J129"/>
  <c r="P129"/>
  <c r="K129"/>
  <c r="T128"/>
  <c r="I129"/>
  <c r="U128"/>
  <c r="J128"/>
  <c r="P128"/>
  <c r="K128"/>
  <c r="T127"/>
  <c r="I128"/>
  <c r="U127"/>
  <c r="O127"/>
  <c r="J127"/>
  <c r="P127"/>
  <c r="T126"/>
  <c r="S126"/>
  <c r="N126"/>
  <c r="P126"/>
  <c r="K127"/>
  <c r="I127"/>
  <c r="O126"/>
  <c r="J126"/>
  <c r="K126"/>
  <c r="S124"/>
  <c r="N125"/>
  <c r="T125"/>
  <c r="I126"/>
  <c r="S123"/>
  <c r="U125"/>
  <c r="J125"/>
  <c r="P125"/>
  <c r="K125"/>
  <c r="T124"/>
  <c r="I125"/>
  <c r="U122"/>
  <c r="U124"/>
  <c r="J124"/>
  <c r="P124"/>
  <c r="K124"/>
  <c r="K121"/>
  <c r="N123"/>
  <c r="T123"/>
  <c r="I124"/>
  <c r="U123"/>
  <c r="J123"/>
  <c r="P123"/>
  <c r="K123"/>
  <c r="T119"/>
  <c r="T122"/>
  <c r="N122"/>
  <c r="I123"/>
  <c r="S116"/>
  <c r="S122"/>
  <c r="J122"/>
  <c r="K122"/>
  <c r="N76"/>
  <c r="P94"/>
  <c r="P114"/>
  <c r="I122"/>
  <c r="N8"/>
  <c r="N10"/>
  <c r="N14"/>
  <c r="N16"/>
  <c r="O18"/>
  <c r="P44"/>
  <c r="N45"/>
  <c r="N104"/>
  <c r="N106"/>
  <c r="O108"/>
  <c r="N110"/>
  <c r="O113"/>
  <c r="P121"/>
  <c r="U121"/>
  <c r="O121"/>
  <c r="I121"/>
  <c r="J121"/>
  <c r="U120"/>
  <c r="K120"/>
  <c r="S121"/>
  <c r="T121"/>
  <c r="S120"/>
  <c r="T120"/>
  <c r="P120"/>
  <c r="I120"/>
  <c r="N120"/>
  <c r="J120"/>
  <c r="U119"/>
  <c r="K119"/>
  <c r="P119"/>
  <c r="I119"/>
  <c r="P118"/>
  <c r="N119"/>
  <c r="J119"/>
  <c r="U117"/>
  <c r="K117"/>
  <c r="T118"/>
  <c r="S119"/>
  <c r="U118"/>
  <c r="S118"/>
  <c r="O118"/>
  <c r="J118"/>
  <c r="K118"/>
  <c r="I118"/>
  <c r="S117"/>
  <c r="T117"/>
  <c r="O117"/>
  <c r="I117"/>
  <c r="T116"/>
  <c r="N117"/>
  <c r="J117"/>
  <c r="U116"/>
  <c r="O116"/>
  <c r="K116"/>
  <c r="I116"/>
  <c r="P115"/>
  <c r="N116"/>
  <c r="J116"/>
  <c r="K115"/>
  <c r="U115"/>
  <c r="N115"/>
  <c r="I115"/>
  <c r="J115"/>
  <c r="S114"/>
  <c r="K114"/>
  <c r="S115"/>
  <c r="T115"/>
  <c r="U114"/>
  <c r="N114"/>
  <c r="I114"/>
  <c r="J114"/>
  <c r="K113"/>
  <c r="T114"/>
  <c r="I111"/>
  <c r="U113"/>
  <c r="N113"/>
  <c r="I113"/>
  <c r="J113"/>
  <c r="J106"/>
  <c r="S110"/>
  <c r="U112"/>
  <c r="S113"/>
  <c r="T113"/>
  <c r="S111"/>
  <c r="S112"/>
  <c r="T112"/>
  <c r="N112"/>
  <c r="J112"/>
  <c r="P112"/>
  <c r="I112"/>
  <c r="K112"/>
  <c r="P111"/>
  <c r="J111"/>
  <c r="U111"/>
  <c r="N111"/>
  <c r="U110"/>
  <c r="K111"/>
  <c r="T111"/>
  <c r="U109"/>
  <c r="T110"/>
  <c r="O110"/>
  <c r="J110"/>
  <c r="K110"/>
  <c r="P110"/>
  <c r="T108"/>
  <c r="P109"/>
  <c r="I110"/>
  <c r="K107"/>
  <c r="T109"/>
  <c r="S109"/>
  <c r="O109"/>
  <c r="N109"/>
  <c r="J109"/>
  <c r="U104"/>
  <c r="I109"/>
  <c r="K109"/>
  <c r="S103"/>
  <c r="P108"/>
  <c r="S108"/>
  <c r="U108"/>
  <c r="N108"/>
  <c r="J108"/>
  <c r="K108"/>
  <c r="I108"/>
  <c r="T105"/>
  <c r="S107"/>
  <c r="T107"/>
  <c r="U107"/>
  <c r="O107"/>
  <c r="U105"/>
  <c r="I107"/>
  <c r="N107"/>
  <c r="J107"/>
  <c r="S104"/>
  <c r="T106"/>
  <c r="U106"/>
  <c r="P106"/>
  <c r="I106"/>
  <c r="T104"/>
  <c r="S106"/>
  <c r="O106"/>
  <c r="K106"/>
  <c r="K104"/>
  <c r="S105"/>
  <c r="P105"/>
  <c r="O105"/>
  <c r="J105"/>
  <c r="I105"/>
  <c r="K105"/>
  <c r="O104"/>
  <c r="J104"/>
  <c r="I104"/>
  <c r="T102"/>
  <c r="J103"/>
  <c r="U103"/>
  <c r="T103"/>
  <c r="N103"/>
  <c r="I103"/>
  <c r="K101"/>
  <c r="O103"/>
  <c r="K103"/>
  <c r="T101"/>
  <c r="S100"/>
  <c r="S102"/>
  <c r="U102"/>
  <c r="P102"/>
  <c r="O102"/>
  <c r="J102"/>
  <c r="K100"/>
  <c r="I102"/>
  <c r="K102"/>
  <c r="S101"/>
  <c r="J101"/>
  <c r="U101"/>
  <c r="I101"/>
  <c r="U100"/>
  <c r="P100"/>
  <c r="O101"/>
  <c r="P101"/>
  <c r="T99"/>
  <c r="S98"/>
  <c r="T100"/>
  <c r="O100"/>
  <c r="J100"/>
  <c r="I98"/>
  <c r="I100"/>
  <c r="S97"/>
  <c r="S99"/>
  <c r="U99"/>
  <c r="P99"/>
  <c r="O99"/>
  <c r="J99"/>
  <c r="K99"/>
  <c r="I99"/>
  <c r="T98"/>
  <c r="U98"/>
  <c r="N98"/>
  <c r="J98"/>
  <c r="S94"/>
  <c r="U96"/>
  <c r="P97"/>
  <c r="O98"/>
  <c r="K98"/>
  <c r="U93"/>
  <c r="T97"/>
  <c r="O97"/>
  <c r="U97"/>
  <c r="J97"/>
  <c r="K97"/>
  <c r="S95"/>
  <c r="J95"/>
  <c r="I97"/>
  <c r="P96"/>
  <c r="J96"/>
  <c r="T96"/>
  <c r="K96"/>
  <c r="I96"/>
  <c r="T95"/>
  <c r="P95"/>
  <c r="S96"/>
  <c r="O96"/>
  <c r="U95"/>
  <c r="U94"/>
  <c r="N95"/>
  <c r="T94"/>
  <c r="N94"/>
  <c r="K95"/>
  <c r="T93"/>
  <c r="I95"/>
  <c r="O94"/>
  <c r="J94"/>
  <c r="K94"/>
  <c r="I90"/>
  <c r="I92"/>
  <c r="S93"/>
  <c r="I94"/>
  <c r="J89"/>
  <c r="J91"/>
  <c r="P93"/>
  <c r="O93"/>
  <c r="J93"/>
  <c r="K93"/>
  <c r="U91"/>
  <c r="I93"/>
  <c r="S88"/>
  <c r="S90"/>
  <c r="S92"/>
  <c r="T92"/>
  <c r="U92"/>
  <c r="J92"/>
  <c r="S91"/>
  <c r="O92"/>
  <c r="K92"/>
  <c r="P92"/>
  <c r="T91"/>
  <c r="N91"/>
  <c r="K91"/>
  <c r="I91"/>
  <c r="O91"/>
  <c r="T90"/>
  <c r="U90"/>
  <c r="P90"/>
  <c r="J90"/>
  <c r="K88"/>
  <c r="T87"/>
  <c r="I87"/>
  <c r="U89"/>
  <c r="O90"/>
  <c r="K90"/>
  <c r="T89"/>
  <c r="S89"/>
  <c r="P89"/>
  <c r="I89"/>
  <c r="P88"/>
  <c r="O89"/>
  <c r="K89"/>
  <c r="O88"/>
  <c r="T88"/>
  <c r="U88"/>
  <c r="J88"/>
  <c r="I86"/>
  <c r="I88"/>
  <c r="S87"/>
  <c r="U87"/>
  <c r="J87"/>
  <c r="P87"/>
  <c r="J85"/>
  <c r="O87"/>
  <c r="K87"/>
  <c r="S86"/>
  <c r="T86"/>
  <c r="U86"/>
  <c r="P86"/>
  <c r="J86"/>
  <c r="P85"/>
  <c r="T84"/>
  <c r="O85"/>
  <c r="O86"/>
  <c r="K86"/>
  <c r="U85"/>
  <c r="I85"/>
  <c r="K85"/>
  <c r="U84"/>
  <c r="S85"/>
  <c r="T85"/>
  <c r="I83"/>
  <c r="S84"/>
  <c r="P84"/>
  <c r="O84"/>
  <c r="J84"/>
  <c r="K84"/>
  <c r="T82"/>
  <c r="I82"/>
  <c r="I84"/>
  <c r="J81"/>
  <c r="S83"/>
  <c r="T83"/>
  <c r="U83"/>
  <c r="P83"/>
  <c r="J83"/>
  <c r="O83"/>
  <c r="K83"/>
  <c r="P82"/>
  <c r="S82"/>
  <c r="U82"/>
  <c r="N82"/>
  <c r="J82"/>
  <c r="S77"/>
  <c r="S79"/>
  <c r="U81"/>
  <c r="O82"/>
  <c r="K82"/>
  <c r="U76"/>
  <c r="I76"/>
  <c r="U80"/>
  <c r="K80"/>
  <c r="O81"/>
  <c r="S81"/>
  <c r="T81"/>
  <c r="K81"/>
  <c r="P81"/>
  <c r="J79"/>
  <c r="I81"/>
  <c r="S80"/>
  <c r="T80"/>
  <c r="O80"/>
  <c r="J80"/>
  <c r="P80"/>
  <c r="I80"/>
  <c r="U79"/>
  <c r="T79"/>
  <c r="N79"/>
  <c r="T78"/>
  <c r="O79"/>
  <c r="K79"/>
  <c r="I79"/>
  <c r="K77"/>
  <c r="P78"/>
  <c r="U78"/>
  <c r="S78"/>
  <c r="O78"/>
  <c r="J78"/>
  <c r="K78"/>
  <c r="T77"/>
  <c r="I78"/>
  <c r="P77"/>
  <c r="U77"/>
  <c r="O77"/>
  <c r="J77"/>
  <c r="J75"/>
  <c r="I77"/>
  <c r="T74"/>
  <c r="T76"/>
  <c r="S76"/>
  <c r="P76"/>
  <c r="J76"/>
  <c r="O76"/>
  <c r="K76"/>
  <c r="S75"/>
  <c r="T75"/>
  <c r="P75"/>
  <c r="U73"/>
  <c r="U75"/>
  <c r="I75"/>
  <c r="U74"/>
  <c r="K74"/>
  <c r="O75"/>
  <c r="K75"/>
  <c r="S74"/>
  <c r="P74"/>
  <c r="O74"/>
  <c r="J74"/>
  <c r="K72"/>
  <c r="I74"/>
  <c r="T73"/>
  <c r="S73"/>
  <c r="P73"/>
  <c r="O73"/>
  <c r="J73"/>
  <c r="K73"/>
  <c r="I73"/>
  <c r="S72"/>
  <c r="T72"/>
  <c r="U72"/>
  <c r="J72"/>
  <c r="S71"/>
  <c r="K70"/>
  <c r="I72"/>
  <c r="T71"/>
  <c r="P71"/>
  <c r="O72"/>
  <c r="P72"/>
  <c r="U70"/>
  <c r="U71"/>
  <c r="O71"/>
  <c r="J71"/>
  <c r="K71"/>
  <c r="T69"/>
  <c r="I71"/>
  <c r="T70"/>
  <c r="S70"/>
  <c r="P70"/>
  <c r="O70"/>
  <c r="J70"/>
  <c r="T68"/>
  <c r="K68"/>
  <c r="I70"/>
  <c r="S67"/>
  <c r="S69"/>
  <c r="U69"/>
  <c r="P69"/>
  <c r="O69"/>
  <c r="J69"/>
  <c r="K69"/>
  <c r="I69"/>
  <c r="U68"/>
  <c r="P68"/>
  <c r="J68"/>
  <c r="I68"/>
  <c r="S68"/>
  <c r="O68"/>
  <c r="T67"/>
  <c r="U67"/>
  <c r="J67"/>
  <c r="J62"/>
  <c r="U64"/>
  <c r="S66"/>
  <c r="O67"/>
  <c r="K67"/>
  <c r="P67"/>
  <c r="I67"/>
  <c r="T65"/>
  <c r="J65"/>
  <c r="P66"/>
  <c r="U66"/>
  <c r="T66"/>
  <c r="O66"/>
  <c r="J66"/>
  <c r="I66"/>
  <c r="K66"/>
  <c r="S65"/>
  <c r="U65"/>
  <c r="I65"/>
  <c r="J64"/>
  <c r="O65"/>
  <c r="K65"/>
  <c r="P65"/>
  <c r="T64"/>
  <c r="P64"/>
  <c r="I64"/>
  <c r="J61"/>
  <c r="S63"/>
  <c r="J63"/>
  <c r="S64"/>
  <c r="O64"/>
  <c r="K64"/>
  <c r="P63"/>
  <c r="T63"/>
  <c r="U63"/>
  <c r="S62"/>
  <c r="O63"/>
  <c r="K63"/>
  <c r="I63"/>
  <c r="P62"/>
  <c r="T62"/>
  <c r="U62"/>
  <c r="K62"/>
  <c r="I62"/>
  <c r="T61"/>
  <c r="O62"/>
  <c r="T60"/>
  <c r="S61"/>
  <c r="U61"/>
  <c r="N61"/>
  <c r="K61"/>
  <c r="P61"/>
  <c r="I61"/>
  <c r="T59"/>
  <c r="S60"/>
  <c r="O61"/>
  <c r="J58"/>
  <c r="U60"/>
  <c r="O60"/>
  <c r="J60"/>
  <c r="K60"/>
  <c r="P60"/>
  <c r="S56"/>
  <c r="S58"/>
  <c r="I60"/>
  <c r="U59"/>
  <c r="S59"/>
  <c r="N59"/>
  <c r="J59"/>
  <c r="P59"/>
  <c r="S55"/>
  <c r="J57"/>
  <c r="I59"/>
  <c r="K59"/>
  <c r="P58"/>
  <c r="U58"/>
  <c r="T58"/>
  <c r="U54"/>
  <c r="I58"/>
  <c r="T57"/>
  <c r="O58"/>
  <c r="K58"/>
  <c r="K54"/>
  <c r="U57"/>
  <c r="P57"/>
  <c r="I57"/>
  <c r="T56"/>
  <c r="P56"/>
  <c r="S57"/>
  <c r="O57"/>
  <c r="K57"/>
  <c r="U56"/>
  <c r="K55"/>
  <c r="O56"/>
  <c r="J56"/>
  <c r="K56"/>
  <c r="T55"/>
  <c r="I56"/>
  <c r="U55"/>
  <c r="P55"/>
  <c r="O55"/>
  <c r="J55"/>
  <c r="I55"/>
  <c r="O54"/>
  <c r="P54"/>
  <c r="J54"/>
  <c r="I54"/>
  <c r="T53"/>
  <c r="I53"/>
  <c r="S54"/>
  <c r="T54"/>
  <c r="K52"/>
  <c r="S53"/>
  <c r="U53"/>
  <c r="P53"/>
  <c r="J53"/>
  <c r="S52"/>
  <c r="O53"/>
  <c r="K53"/>
  <c r="T51"/>
  <c r="K51"/>
  <c r="P52"/>
  <c r="U52"/>
  <c r="T52"/>
  <c r="O52"/>
  <c r="J52"/>
  <c r="U50"/>
  <c r="I52"/>
  <c r="U44"/>
  <c r="S51"/>
  <c r="U51"/>
  <c r="P51"/>
  <c r="O51"/>
  <c r="J51"/>
  <c r="U49"/>
  <c r="P50"/>
  <c r="I51"/>
  <c r="J50"/>
  <c r="T50"/>
  <c r="S50"/>
  <c r="N50"/>
  <c r="I50"/>
  <c r="U48"/>
  <c r="O50"/>
  <c r="K50"/>
  <c r="T49"/>
  <c r="S49"/>
  <c r="P49"/>
  <c r="O49"/>
  <c r="J49"/>
  <c r="S46"/>
  <c r="S47"/>
  <c r="I49"/>
  <c r="K49"/>
  <c r="S48"/>
  <c r="T48"/>
  <c r="O48"/>
  <c r="J48"/>
  <c r="P48"/>
  <c r="I48"/>
  <c r="K48"/>
  <c r="O47"/>
  <c r="J47"/>
  <c r="T47"/>
  <c r="U47"/>
  <c r="K47"/>
  <c r="I47"/>
  <c r="T46"/>
  <c r="J46"/>
  <c r="U46"/>
  <c r="O46"/>
  <c r="K46"/>
  <c r="P46"/>
  <c r="S44"/>
  <c r="I46"/>
  <c r="T45"/>
  <c r="J45"/>
  <c r="S45"/>
  <c r="U45"/>
  <c r="P45"/>
  <c r="O45"/>
  <c r="K45"/>
  <c r="K43"/>
  <c r="I45"/>
  <c r="S38"/>
  <c r="S40"/>
  <c r="T42"/>
  <c r="J42"/>
  <c r="T44"/>
  <c r="O44"/>
  <c r="J44"/>
  <c r="K44"/>
  <c r="I44"/>
  <c r="U43"/>
  <c r="T43"/>
  <c r="P43"/>
  <c r="J43"/>
  <c r="K41"/>
  <c r="I43"/>
  <c r="S42"/>
  <c r="S43"/>
  <c r="O43"/>
  <c r="U42"/>
  <c r="P42"/>
  <c r="O42"/>
  <c r="K42"/>
  <c r="I42"/>
  <c r="J39"/>
  <c r="S41"/>
  <c r="J41"/>
  <c r="T41"/>
  <c r="U41"/>
  <c r="P41"/>
  <c r="I41"/>
  <c r="K40"/>
  <c r="O41"/>
  <c r="T40"/>
  <c r="U40"/>
  <c r="P40"/>
  <c r="J40"/>
  <c r="I40"/>
  <c r="I38"/>
  <c r="P39"/>
  <c r="O40"/>
  <c r="T37"/>
  <c r="U39"/>
  <c r="O39"/>
  <c r="S39"/>
  <c r="T39"/>
  <c r="K39"/>
  <c r="U38"/>
  <c r="I39"/>
  <c r="P38"/>
  <c r="T38"/>
  <c r="J38"/>
  <c r="S37"/>
  <c r="O38"/>
  <c r="K38"/>
  <c r="S36"/>
  <c r="O37"/>
  <c r="U37"/>
  <c r="J37"/>
  <c r="P37"/>
  <c r="S35"/>
  <c r="I37"/>
  <c r="K37"/>
  <c r="T34"/>
  <c r="P36"/>
  <c r="J36"/>
  <c r="U36"/>
  <c r="T36"/>
  <c r="O36"/>
  <c r="K36"/>
  <c r="T35"/>
  <c r="I36"/>
  <c r="P35"/>
  <c r="J35"/>
  <c r="U35"/>
  <c r="O35"/>
  <c r="K35"/>
  <c r="U33"/>
  <c r="I35"/>
  <c r="S34"/>
  <c r="U34"/>
  <c r="O34"/>
  <c r="J34"/>
  <c r="P34"/>
  <c r="N19"/>
  <c r="N23"/>
  <c r="I34"/>
  <c r="K34"/>
  <c r="N3"/>
  <c r="N5"/>
  <c r="N9"/>
  <c r="N11"/>
  <c r="P15"/>
  <c r="N17"/>
  <c r="P29"/>
  <c r="N30"/>
  <c r="J33"/>
  <c r="S33"/>
  <c r="T33"/>
  <c r="O33"/>
  <c r="P33"/>
  <c r="T29"/>
  <c r="P32"/>
  <c r="I33"/>
  <c r="K33"/>
  <c r="T32"/>
  <c r="J32"/>
  <c r="S32"/>
  <c r="U32"/>
  <c r="O32"/>
  <c r="N32"/>
  <c r="K32"/>
  <c r="T30"/>
  <c r="O31"/>
  <c r="I32"/>
  <c r="T31"/>
  <c r="J31"/>
  <c r="S31"/>
  <c r="U31"/>
  <c r="N31"/>
  <c r="K31"/>
  <c r="P31"/>
  <c r="S29"/>
  <c r="I31"/>
  <c r="J30"/>
  <c r="S30"/>
  <c r="U30"/>
  <c r="P30"/>
  <c r="O30"/>
  <c r="K30"/>
  <c r="K28"/>
  <c r="I30"/>
  <c r="J29"/>
  <c r="U29"/>
  <c r="N29"/>
  <c r="K29"/>
  <c r="U27"/>
  <c r="I29"/>
  <c r="T24"/>
  <c r="T26"/>
  <c r="T28"/>
  <c r="S28"/>
  <c r="U28"/>
  <c r="P28"/>
  <c r="O28"/>
  <c r="J28"/>
  <c r="O27"/>
  <c r="I28"/>
  <c r="T27"/>
  <c r="S27"/>
  <c r="N27"/>
  <c r="J27"/>
  <c r="K27"/>
  <c r="P27"/>
  <c r="I27"/>
  <c r="O26"/>
  <c r="J26"/>
  <c r="U26"/>
  <c r="S26"/>
  <c r="K26"/>
  <c r="P26"/>
  <c r="O25"/>
  <c r="I26"/>
  <c r="T25"/>
  <c r="U25"/>
  <c r="S25"/>
  <c r="N25"/>
  <c r="J25"/>
  <c r="K25"/>
  <c r="P25"/>
  <c r="S23"/>
  <c r="I25"/>
  <c r="P24"/>
  <c r="U24"/>
  <c r="S24"/>
  <c r="O24"/>
  <c r="J24"/>
  <c r="K24"/>
  <c r="T22"/>
  <c r="I24"/>
  <c r="P23"/>
  <c r="J23"/>
  <c r="T23"/>
  <c r="U23"/>
  <c r="O23"/>
  <c r="K23"/>
  <c r="I23"/>
  <c r="S19"/>
  <c r="J22"/>
  <c r="U22"/>
  <c r="S22"/>
  <c r="N22"/>
  <c r="P22"/>
  <c r="T20"/>
  <c r="O21"/>
  <c r="I22"/>
  <c r="K22"/>
  <c r="T21"/>
  <c r="J21"/>
  <c r="S21"/>
  <c r="U21"/>
  <c r="N21"/>
  <c r="K21"/>
  <c r="S18"/>
  <c r="I21"/>
  <c r="P21"/>
  <c r="J20"/>
  <c r="S20"/>
  <c r="U20"/>
  <c r="P20"/>
  <c r="O20"/>
  <c r="K20"/>
  <c r="T18"/>
  <c r="I20"/>
  <c r="J19"/>
  <c r="U19"/>
  <c r="T19"/>
  <c r="I19"/>
  <c r="U18"/>
  <c r="O19"/>
  <c r="K19"/>
  <c r="N18"/>
  <c r="J18"/>
  <c r="K18"/>
  <c r="P18"/>
  <c r="I18"/>
  <c r="T15"/>
  <c r="S17"/>
  <c r="J17"/>
  <c r="T17"/>
  <c r="U17"/>
  <c r="I17"/>
  <c r="P17"/>
  <c r="P16"/>
  <c r="O17"/>
  <c r="K17"/>
  <c r="U16"/>
  <c r="O16"/>
  <c r="S16"/>
  <c r="T16"/>
  <c r="J16"/>
  <c r="K16"/>
  <c r="I16"/>
  <c r="J15"/>
  <c r="U15"/>
  <c r="S15"/>
  <c r="N15"/>
  <c r="O15"/>
  <c r="K15"/>
  <c r="I15"/>
  <c r="T14"/>
  <c r="J14"/>
  <c r="U14"/>
  <c r="S14"/>
  <c r="O14"/>
  <c r="P14"/>
  <c r="K14"/>
  <c r="P13"/>
  <c r="I14"/>
  <c r="T13"/>
  <c r="J13"/>
  <c r="U13"/>
  <c r="S13"/>
  <c r="O13"/>
  <c r="N13"/>
  <c r="K13"/>
  <c r="U11"/>
  <c r="P12"/>
  <c r="I13"/>
  <c r="T10"/>
  <c r="T12"/>
  <c r="U12"/>
  <c r="S12"/>
  <c r="O12"/>
  <c r="N12"/>
  <c r="J12"/>
  <c r="I12"/>
  <c r="K12"/>
  <c r="T11"/>
  <c r="J11"/>
  <c r="S11"/>
  <c r="P11"/>
  <c r="O11"/>
  <c r="K11"/>
  <c r="I11"/>
  <c r="O10"/>
  <c r="J10"/>
  <c r="U10"/>
  <c r="S10"/>
  <c r="T8"/>
  <c r="I10"/>
  <c r="K10"/>
  <c r="P10"/>
  <c r="T9"/>
  <c r="J9"/>
  <c r="U9"/>
  <c r="S9"/>
  <c r="P9"/>
  <c r="O9"/>
  <c r="K9"/>
  <c r="K7"/>
  <c r="I9"/>
  <c r="J6"/>
  <c r="J8"/>
  <c r="S8"/>
  <c r="U8"/>
  <c r="O8"/>
  <c r="P8"/>
  <c r="P7"/>
  <c r="I8"/>
  <c r="K8"/>
  <c r="T5"/>
  <c r="J7"/>
  <c r="S7"/>
  <c r="T7"/>
  <c r="U7"/>
  <c r="N7"/>
  <c r="T6"/>
  <c r="O7"/>
  <c r="I7"/>
  <c r="U5"/>
  <c r="P6"/>
  <c r="S6"/>
  <c r="N6"/>
  <c r="K6"/>
  <c r="T4"/>
  <c r="U6"/>
  <c r="I6"/>
  <c r="K5"/>
  <c r="O6"/>
  <c r="K4"/>
  <c r="S5"/>
  <c r="P5"/>
  <c r="O5"/>
  <c r="J5"/>
  <c r="K3"/>
  <c r="O4"/>
  <c r="I5"/>
  <c r="S4"/>
  <c r="U4"/>
  <c r="N4"/>
  <c r="J4"/>
  <c r="I4"/>
  <c r="P4"/>
  <c r="T3"/>
  <c r="S3"/>
  <c r="U3"/>
  <c r="P3"/>
  <c r="O3"/>
  <c r="J3"/>
  <c r="I3"/>
  <c r="U2"/>
  <c r="S2"/>
  <c r="T2"/>
  <c r="P2"/>
  <c r="O2"/>
  <c r="N2"/>
  <c r="J2"/>
  <c r="I2"/>
  <c r="K2"/>
</calcChain>
</file>

<file path=xl/sharedStrings.xml><?xml version="1.0" encoding="utf-8"?>
<sst xmlns="http://schemas.openxmlformats.org/spreadsheetml/2006/main" count="3239" uniqueCount="95">
  <si>
    <t>Date</t>
  </si>
  <si>
    <t>Equipe1</t>
  </si>
  <si>
    <t>Equipe2</t>
  </si>
  <si>
    <t>Transférés</t>
  </si>
  <si>
    <t>1-0</t>
  </si>
  <si>
    <t>Barys Nur-Sultan</t>
  </si>
  <si>
    <t>Cherepovets</t>
  </si>
  <si>
    <t>CSKA Moscou</t>
  </si>
  <si>
    <t>Dinamo Minsk</t>
  </si>
  <si>
    <t>Dinamo Riga</t>
  </si>
  <si>
    <t>Dyn. Moscow</t>
  </si>
  <si>
    <t>Ekaterinburg</t>
  </si>
  <si>
    <t>Jokerit</t>
  </si>
  <si>
    <t>Kazan</t>
  </si>
  <si>
    <t>Khabarovsk</t>
  </si>
  <si>
    <t>Kunlun</t>
  </si>
  <si>
    <t>Magnitogorsk</t>
  </si>
  <si>
    <t>Nizhny Novgorod</t>
  </si>
  <si>
    <t>Niznekamsk</t>
  </si>
  <si>
    <t>Novosibirsk</t>
  </si>
  <si>
    <t>Omsk</t>
  </si>
  <si>
    <t>Podolsk</t>
  </si>
  <si>
    <t>Sochi</t>
  </si>
  <si>
    <t>Sp. Moscou</t>
  </si>
  <si>
    <t>St. Petersburg</t>
  </si>
  <si>
    <t>Traktor Chelyabinsk</t>
  </si>
  <si>
    <t>Ufa</t>
  </si>
  <si>
    <t>Vladivostok</t>
  </si>
  <si>
    <t>Yaroslavl</t>
  </si>
  <si>
    <t>1er TT</t>
  </si>
  <si>
    <t>Résultat 1er TT Eq 1</t>
  </si>
  <si>
    <t>Résultat 1er TT Eq 2</t>
  </si>
  <si>
    <t>2e TT</t>
  </si>
  <si>
    <t>3e TT</t>
  </si>
  <si>
    <t>Buts Eq 1 1er TT</t>
  </si>
  <si>
    <t>Buts Eq 2 1er TT</t>
  </si>
  <si>
    <t>Buts 1er TT</t>
  </si>
  <si>
    <t>Buts Eq 1 2ème TT</t>
  </si>
  <si>
    <t>Buts Eq 2 2ème TT</t>
  </si>
  <si>
    <t>Résultat 2ème TT eq 1</t>
  </si>
  <si>
    <t>Résultat 2ème TT eq 2</t>
  </si>
  <si>
    <t>Buts Eq 1 3ème TT</t>
  </si>
  <si>
    <t>Buts Eq 2 3ème TT</t>
  </si>
  <si>
    <t>Buts 2ème TT</t>
  </si>
  <si>
    <t>Buts 3ème TT</t>
  </si>
  <si>
    <t>Résultat 3ème TT eq 1</t>
  </si>
  <si>
    <t>Résultat 3ème TT eq 2</t>
  </si>
  <si>
    <t>0-1</t>
  </si>
  <si>
    <r>
      <t xml:space="preserve">Nombre de buts 1er TT </t>
    </r>
    <r>
      <rPr>
        <b/>
        <sz val="11"/>
        <color rgb="FFFF0000"/>
        <rFont val="Tahoma"/>
        <family val="2"/>
      </rPr>
      <t>total</t>
    </r>
  </si>
  <si>
    <r>
      <t xml:space="preserve">Victoire Nul Défaite </t>
    </r>
    <r>
      <rPr>
        <b/>
        <sz val="11"/>
        <color rgb="FFFF0000"/>
        <rFont val="Tahoma"/>
        <family val="2"/>
      </rPr>
      <t>1 TT</t>
    </r>
  </si>
  <si>
    <t>N</t>
  </si>
  <si>
    <t>OUI</t>
  </si>
  <si>
    <t>Nombre de buts 2ème TT total</t>
  </si>
  <si>
    <t>Victoire Nul Défaite 2 TT</t>
  </si>
  <si>
    <t>V</t>
  </si>
  <si>
    <t>D</t>
  </si>
  <si>
    <t>Nombre de buts 3ème TT total</t>
  </si>
  <si>
    <t>Victoire Nul Défaite 3 TT</t>
  </si>
  <si>
    <t>0-0</t>
  </si>
  <si>
    <t>1-2</t>
  </si>
  <si>
    <t>2-0</t>
  </si>
  <si>
    <t>0-2</t>
  </si>
  <si>
    <t>1-3</t>
  </si>
  <si>
    <t>1-1</t>
  </si>
  <si>
    <t>3-0</t>
  </si>
  <si>
    <t>4-1</t>
  </si>
  <si>
    <t>2-4</t>
  </si>
  <si>
    <t>2-1</t>
  </si>
  <si>
    <t>3-1</t>
  </si>
  <si>
    <t>2-2</t>
  </si>
  <si>
    <t>0-3</t>
  </si>
  <si>
    <t>4-0</t>
  </si>
  <si>
    <t>2-3</t>
  </si>
  <si>
    <t>3-3</t>
  </si>
  <si>
    <t>5-1</t>
  </si>
  <si>
    <t>3-2</t>
  </si>
  <si>
    <t>0-4</t>
  </si>
  <si>
    <t>1-4</t>
  </si>
  <si>
    <t>Kunlun Red Star</t>
  </si>
  <si>
    <t>Admiral Vladivostok</t>
  </si>
  <si>
    <t>Metallurg Magnitogorsk</t>
  </si>
  <si>
    <t>Avtomob. Yekaterinburg</t>
  </si>
  <si>
    <t>Barys Astana</t>
  </si>
  <si>
    <t>Hc Sochi</t>
  </si>
  <si>
    <t>Salavat Yulaev Ufa</t>
  </si>
  <si>
    <t>Neftekhimik</t>
  </si>
  <si>
    <t>Résultat</t>
  </si>
  <si>
    <t>1TT</t>
  </si>
  <si>
    <t>2TT</t>
  </si>
  <si>
    <t>3TT</t>
  </si>
  <si>
    <t>match 1</t>
  </si>
  <si>
    <t>match 2</t>
  </si>
  <si>
    <t>match 3</t>
  </si>
  <si>
    <t>match 4</t>
  </si>
  <si>
    <t>match 5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</si>
</sst>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b/>
      <sz val="9"/>
      <color theme="1"/>
      <name val="Tahoma"/>
      <family val="2"/>
    </font>
    <font>
      <b/>
      <sz val="8"/>
      <color rgb="FFFF0000"/>
      <name val="Tahoma"/>
      <family val="2"/>
    </font>
    <font>
      <b/>
      <sz val="9"/>
      <color rgb="FFFF0000"/>
      <name val="Tahoma"/>
      <family val="2"/>
    </font>
    <font>
      <sz val="8"/>
      <color rgb="FF00B050"/>
      <name val="Tahoma"/>
      <family val="2"/>
    </font>
    <font>
      <sz val="8"/>
      <color rgb="FF7030A0"/>
      <name val="Tahoma"/>
      <family val="2"/>
    </font>
    <font>
      <sz val="8"/>
      <color theme="5"/>
      <name val="Tahoma"/>
      <family val="2"/>
    </font>
    <font>
      <sz val="9"/>
      <color theme="5"/>
      <name val="Tahoma"/>
      <family val="2"/>
    </font>
    <font>
      <sz val="9"/>
      <color rgb="FF7030A0"/>
      <name val="Tahoma"/>
      <family val="2"/>
    </font>
    <font>
      <sz val="11"/>
      <color rgb="FF7030A0"/>
      <name val="Calibri"/>
      <family val="2"/>
      <scheme val="minor"/>
    </font>
    <font>
      <sz val="9"/>
      <color rgb="FF00B050"/>
      <name val="Tahoma"/>
      <family val="2"/>
    </font>
    <font>
      <sz val="11"/>
      <color rgb="FF00B050"/>
      <name val="Calibri"/>
      <family val="2"/>
      <scheme val="minor"/>
    </font>
    <font>
      <b/>
      <sz val="11"/>
      <color rgb="FFFF0000"/>
      <name val="Tahoma"/>
      <family val="2"/>
    </font>
    <font>
      <b/>
      <sz val="11"/>
      <color theme="0"/>
      <name val="Tahoma"/>
      <family val="2"/>
    </font>
    <font>
      <sz val="9"/>
      <color theme="1"/>
      <name val="Tahoma"/>
      <family val="2"/>
    </font>
    <font>
      <sz val="9"/>
      <name val="Tahoma"/>
      <family val="2"/>
    </font>
    <font>
      <sz val="9"/>
      <color theme="5"/>
      <name val="Tahoma"/>
      <family val="2"/>
    </font>
    <font>
      <sz val="9"/>
      <color rgb="FF7030A0"/>
      <name val="Tahoma"/>
      <family val="2"/>
    </font>
    <font>
      <sz val="9"/>
      <color rgb="FF00B050"/>
      <name val="Tahoma"/>
      <family val="2"/>
    </font>
    <font>
      <b/>
      <sz val="9"/>
      <color rgb="FFFF0000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/>
    </xf>
    <xf numFmtId="0" fontId="19" fillId="0" borderId="0" xfId="0" applyFont="1"/>
    <xf numFmtId="49" fontId="20" fillId="0" borderId="0" xfId="0" applyNumberFormat="1" applyFont="1" applyBorder="1" applyAlignment="1">
      <alignment horizontal="center" vertical="center"/>
    </xf>
    <xf numFmtId="0" fontId="21" fillId="0" borderId="0" xfId="0" applyFont="1"/>
    <xf numFmtId="0" fontId="17" fillId="0" borderId="0" xfId="0" applyFont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14" fontId="24" fillId="0" borderId="0" xfId="0" applyNumberFormat="1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/>
    </xf>
    <xf numFmtId="0" fontId="26" fillId="0" borderId="0" xfId="0" applyNumberFormat="1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8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0">
    <dxf>
      <fill>
        <patternFill>
          <bgColor theme="7"/>
        </patternFill>
      </fill>
    </dxf>
    <dxf>
      <font>
        <b/>
        <i val="0"/>
        <color auto="1"/>
      </font>
      <fill>
        <patternFill patternType="solid">
          <bgColor theme="8" tint="0.39994506668294322"/>
        </patternFill>
      </fill>
    </dxf>
    <dxf>
      <fill>
        <patternFill>
          <bgColor theme="7"/>
        </patternFill>
      </fill>
    </dxf>
    <dxf>
      <font>
        <b/>
        <i val="0"/>
        <color auto="1"/>
      </font>
      <fill>
        <patternFill patternType="solid">
          <bgColor theme="8" tint="0.39994506668294322"/>
        </patternFill>
      </fill>
    </dxf>
    <dxf>
      <fill>
        <patternFill>
          <bgColor theme="7"/>
        </patternFill>
      </fill>
    </dxf>
    <dxf>
      <font>
        <b/>
        <i val="0"/>
        <color auto="1"/>
      </font>
      <fill>
        <patternFill patternType="solid">
          <bgColor theme="8" tint="0.39994506668294322"/>
        </patternFill>
      </fill>
    </dxf>
    <dxf>
      <font>
        <b/>
        <strike val="0"/>
        <outline val="0"/>
        <shadow val="0"/>
        <u val="none"/>
        <vertAlign val="baseline"/>
        <sz val="9"/>
        <color rgb="FFFF0000"/>
        <name val="Tahoma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5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30" formatCode="@"/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5"/>
        <name val="Tahoma"/>
        <scheme val="none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19" formatCode="dd/mm/yyyy"/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FFCCFF"/>
      <color rgb="FF00FF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0</xdr:row>
      <xdr:rowOff>19050</xdr:rowOff>
    </xdr:from>
    <xdr:ext cx="1951010" cy="292704"/>
    <xdr:sp macro="[0]!NBut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00075" y="19050"/>
          <a:ext cx="195101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19</xdr:row>
      <xdr:rowOff>0</xdr:rowOff>
    </xdr:from>
    <xdr:to>
      <xdr:col>17</xdr:col>
      <xdr:colOff>19050</xdr:colOff>
      <xdr:row>20</xdr:row>
      <xdr:rowOff>0</xdr:rowOff>
    </xdr:to>
    <xdr:sp macro="" textlink="">
      <xdr:nvSpPr>
        <xdr:cNvPr id="2" name="Rectangle à coins arrondis 1"/>
        <xdr:cNvSpPr/>
      </xdr:nvSpPr>
      <xdr:spPr>
        <a:xfrm>
          <a:off x="5038725" y="4010025"/>
          <a:ext cx="809625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257175</xdr:colOff>
      <xdr:row>4</xdr:row>
      <xdr:rowOff>9526</xdr:rowOff>
    </xdr:from>
    <xdr:to>
      <xdr:col>21</xdr:col>
      <xdr:colOff>0</xdr:colOff>
      <xdr:row>5</xdr:row>
      <xdr:rowOff>1</xdr:rowOff>
    </xdr:to>
    <xdr:sp macro="" textlink="">
      <xdr:nvSpPr>
        <xdr:cNvPr id="3" name="Rectangle à coins arrondis 2"/>
        <xdr:cNvSpPr/>
      </xdr:nvSpPr>
      <xdr:spPr>
        <a:xfrm>
          <a:off x="5819775" y="1019176"/>
          <a:ext cx="1076325" cy="19050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0</xdr:colOff>
      <xdr:row>16</xdr:row>
      <xdr:rowOff>9525</xdr:rowOff>
    </xdr:from>
    <xdr:to>
      <xdr:col>21</xdr:col>
      <xdr:colOff>0</xdr:colOff>
      <xdr:row>16</xdr:row>
      <xdr:rowOff>190500</xdr:rowOff>
    </xdr:to>
    <xdr:sp macro="" textlink="">
      <xdr:nvSpPr>
        <xdr:cNvPr id="4" name="Rectangle à coins arrondis 3"/>
        <xdr:cNvSpPr/>
      </xdr:nvSpPr>
      <xdr:spPr>
        <a:xfrm>
          <a:off x="5829300" y="3419475"/>
          <a:ext cx="1066800" cy="18097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20</xdr:col>
      <xdr:colOff>9525</xdr:colOff>
      <xdr:row>16</xdr:row>
      <xdr:rowOff>0</xdr:rowOff>
    </xdr:to>
    <xdr:sp macro="" textlink="">
      <xdr:nvSpPr>
        <xdr:cNvPr id="5" name="Rectangle à coins arrondis 4"/>
        <xdr:cNvSpPr/>
      </xdr:nvSpPr>
      <xdr:spPr>
        <a:xfrm>
          <a:off x="5829300" y="3209925"/>
          <a:ext cx="809625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9525</xdr:colOff>
      <xdr:row>5</xdr:row>
      <xdr:rowOff>0</xdr:rowOff>
    </xdr:from>
    <xdr:to>
      <xdr:col>22</xdr:col>
      <xdr:colOff>19050</xdr:colOff>
      <xdr:row>6</xdr:row>
      <xdr:rowOff>0</xdr:rowOff>
    </xdr:to>
    <xdr:sp macro="" textlink="">
      <xdr:nvSpPr>
        <xdr:cNvPr id="6" name="Rectangle à coins arrondis 5"/>
        <xdr:cNvSpPr/>
      </xdr:nvSpPr>
      <xdr:spPr>
        <a:xfrm>
          <a:off x="6372225" y="1209675"/>
          <a:ext cx="809625" cy="2000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9525</xdr:rowOff>
    </xdr:from>
    <xdr:to>
      <xdr:col>14</xdr:col>
      <xdr:colOff>0</xdr:colOff>
      <xdr:row>9</xdr:row>
      <xdr:rowOff>19050</xdr:rowOff>
    </xdr:to>
    <xdr:sp macro="" textlink="">
      <xdr:nvSpPr>
        <xdr:cNvPr id="2" name="Rectangle à coins arrondis 1"/>
        <xdr:cNvSpPr/>
      </xdr:nvSpPr>
      <xdr:spPr>
        <a:xfrm>
          <a:off x="1704975" y="1819275"/>
          <a:ext cx="3200400" cy="209550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13</xdr:row>
      <xdr:rowOff>0</xdr:rowOff>
    </xdr:from>
    <xdr:to>
      <xdr:col>12</xdr:col>
      <xdr:colOff>19050</xdr:colOff>
      <xdr:row>14</xdr:row>
      <xdr:rowOff>0</xdr:rowOff>
    </xdr:to>
    <xdr:sp macro="" textlink="">
      <xdr:nvSpPr>
        <xdr:cNvPr id="3" name="Rectangle à coins arrondis 2"/>
        <xdr:cNvSpPr/>
      </xdr:nvSpPr>
      <xdr:spPr>
        <a:xfrm>
          <a:off x="3048000" y="2809875"/>
          <a:ext cx="1343025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9525</xdr:colOff>
      <xdr:row>19</xdr:row>
      <xdr:rowOff>0</xdr:rowOff>
    </xdr:from>
    <xdr:to>
      <xdr:col>12</xdr:col>
      <xdr:colOff>0</xdr:colOff>
      <xdr:row>20</xdr:row>
      <xdr:rowOff>19050</xdr:rowOff>
    </xdr:to>
    <xdr:sp macro="" textlink="">
      <xdr:nvSpPr>
        <xdr:cNvPr id="4" name="Rectangle à coins arrondis 3"/>
        <xdr:cNvSpPr/>
      </xdr:nvSpPr>
      <xdr:spPr>
        <a:xfrm>
          <a:off x="1981200" y="4010025"/>
          <a:ext cx="2390775" cy="21907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9525</xdr:colOff>
      <xdr:row>23</xdr:row>
      <xdr:rowOff>0</xdr:rowOff>
    </xdr:from>
    <xdr:to>
      <xdr:col>11</xdr:col>
      <xdr:colOff>0</xdr:colOff>
      <xdr:row>24</xdr:row>
      <xdr:rowOff>0</xdr:rowOff>
    </xdr:to>
    <xdr:sp macro="" textlink="">
      <xdr:nvSpPr>
        <xdr:cNvPr id="5" name="Rectangle à coins arrondis 4"/>
        <xdr:cNvSpPr/>
      </xdr:nvSpPr>
      <xdr:spPr>
        <a:xfrm>
          <a:off x="2514600" y="4810125"/>
          <a:ext cx="1590675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5</xdr:row>
      <xdr:rowOff>9525</xdr:rowOff>
    </xdr:from>
    <xdr:to>
      <xdr:col>11</xdr:col>
      <xdr:colOff>9525</xdr:colOff>
      <xdr:row>6</xdr:row>
      <xdr:rowOff>19050</xdr:rowOff>
    </xdr:to>
    <xdr:sp macro="" textlink="">
      <xdr:nvSpPr>
        <xdr:cNvPr id="6" name="Rectangle à coins arrondis 5"/>
        <xdr:cNvSpPr/>
      </xdr:nvSpPr>
      <xdr:spPr>
        <a:xfrm>
          <a:off x="2771775" y="1219200"/>
          <a:ext cx="1343025" cy="209550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257175</xdr:colOff>
      <xdr:row>14</xdr:row>
      <xdr:rowOff>200024</xdr:rowOff>
    </xdr:from>
    <xdr:to>
      <xdr:col>14</xdr:col>
      <xdr:colOff>257175</xdr:colOff>
      <xdr:row>16</xdr:row>
      <xdr:rowOff>19049</xdr:rowOff>
    </xdr:to>
    <xdr:sp macro="" textlink="">
      <xdr:nvSpPr>
        <xdr:cNvPr id="7" name="Rectangle à coins arrondis 6"/>
        <xdr:cNvSpPr/>
      </xdr:nvSpPr>
      <xdr:spPr>
        <a:xfrm>
          <a:off x="3295650" y="3209924"/>
          <a:ext cx="1866900" cy="21907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0</xdr:colOff>
      <xdr:row>2</xdr:row>
      <xdr:rowOff>9524</xdr:rowOff>
    </xdr:from>
    <xdr:to>
      <xdr:col>18</xdr:col>
      <xdr:colOff>0</xdr:colOff>
      <xdr:row>3</xdr:row>
      <xdr:rowOff>9524</xdr:rowOff>
    </xdr:to>
    <xdr:sp macro="" textlink="">
      <xdr:nvSpPr>
        <xdr:cNvPr id="8" name="Rectangle à coins arrondis 7"/>
        <xdr:cNvSpPr/>
      </xdr:nvSpPr>
      <xdr:spPr>
        <a:xfrm>
          <a:off x="4105275" y="619124"/>
          <a:ext cx="1866900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0</xdr:rowOff>
    </xdr:from>
    <xdr:to>
      <xdr:col>17</xdr:col>
      <xdr:colOff>9525</xdr:colOff>
      <xdr:row>19</xdr:row>
      <xdr:rowOff>0</xdr:rowOff>
    </xdr:to>
    <xdr:sp macro="" textlink="">
      <xdr:nvSpPr>
        <xdr:cNvPr id="9" name="Rectangle à coins arrondis 8"/>
        <xdr:cNvSpPr/>
      </xdr:nvSpPr>
      <xdr:spPr>
        <a:xfrm>
          <a:off x="4371975" y="3810000"/>
          <a:ext cx="1343025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9525</xdr:colOff>
      <xdr:row>22</xdr:row>
      <xdr:rowOff>9525</xdr:rowOff>
    </xdr:from>
    <xdr:to>
      <xdr:col>17</xdr:col>
      <xdr:colOff>0</xdr:colOff>
      <xdr:row>22</xdr:row>
      <xdr:rowOff>190500</xdr:rowOff>
    </xdr:to>
    <xdr:sp macro="" textlink="">
      <xdr:nvSpPr>
        <xdr:cNvPr id="10" name="Rectangle à coins arrondis 9"/>
        <xdr:cNvSpPr/>
      </xdr:nvSpPr>
      <xdr:spPr>
        <a:xfrm>
          <a:off x="4114800" y="4619625"/>
          <a:ext cx="1590675" cy="18097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0</xdr:colOff>
      <xdr:row>8</xdr:row>
      <xdr:rowOff>9525</xdr:rowOff>
    </xdr:from>
    <xdr:to>
      <xdr:col>21</xdr:col>
      <xdr:colOff>0</xdr:colOff>
      <xdr:row>9</xdr:row>
      <xdr:rowOff>19050</xdr:rowOff>
    </xdr:to>
    <xdr:sp macro="" textlink="">
      <xdr:nvSpPr>
        <xdr:cNvPr id="11" name="Rectangle à coins arrondis 10"/>
        <xdr:cNvSpPr/>
      </xdr:nvSpPr>
      <xdr:spPr>
        <a:xfrm>
          <a:off x="5172075" y="1819275"/>
          <a:ext cx="1600200" cy="2095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9525</xdr:colOff>
      <xdr:row>14</xdr:row>
      <xdr:rowOff>0</xdr:rowOff>
    </xdr:from>
    <xdr:to>
      <xdr:col>22</xdr:col>
      <xdr:colOff>9525</xdr:colOff>
      <xdr:row>15</xdr:row>
      <xdr:rowOff>9525</xdr:rowOff>
    </xdr:to>
    <xdr:sp macro="" textlink="">
      <xdr:nvSpPr>
        <xdr:cNvPr id="12" name="Rectangle à coins arrondis 11"/>
        <xdr:cNvSpPr/>
      </xdr:nvSpPr>
      <xdr:spPr>
        <a:xfrm>
          <a:off x="5448300" y="3009900"/>
          <a:ext cx="1600200" cy="2095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257175</xdr:colOff>
      <xdr:row>20</xdr:row>
      <xdr:rowOff>0</xdr:rowOff>
    </xdr:from>
    <xdr:to>
      <xdr:col>20</xdr:col>
      <xdr:colOff>19050</xdr:colOff>
      <xdr:row>21</xdr:row>
      <xdr:rowOff>0</xdr:rowOff>
    </xdr:to>
    <xdr:sp macro="" textlink="">
      <xdr:nvSpPr>
        <xdr:cNvPr id="13" name="Rectangle à coins arrondis 12"/>
        <xdr:cNvSpPr/>
      </xdr:nvSpPr>
      <xdr:spPr>
        <a:xfrm>
          <a:off x="5162550" y="4210050"/>
          <a:ext cx="1362075" cy="2000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5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2" name="Rectangle à coins arrondis 1"/>
        <xdr:cNvSpPr/>
      </xdr:nvSpPr>
      <xdr:spPr>
        <a:xfrm>
          <a:off x="5562600" y="1209675"/>
          <a:ext cx="1066800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9524</xdr:colOff>
      <xdr:row>12</xdr:row>
      <xdr:rowOff>9525</xdr:rowOff>
    </xdr:from>
    <xdr:to>
      <xdr:col>22</xdr:col>
      <xdr:colOff>266699</xdr:colOff>
      <xdr:row>12</xdr:row>
      <xdr:rowOff>190500</xdr:rowOff>
    </xdr:to>
    <xdr:sp macro="" textlink="">
      <xdr:nvSpPr>
        <xdr:cNvPr id="3" name="Rectangle à coins arrondis 2"/>
        <xdr:cNvSpPr/>
      </xdr:nvSpPr>
      <xdr:spPr>
        <a:xfrm>
          <a:off x="6105524" y="2619375"/>
          <a:ext cx="1323975" cy="18097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11</xdr:col>
      <xdr:colOff>0</xdr:colOff>
      <xdr:row>10</xdr:row>
      <xdr:rowOff>0</xdr:rowOff>
    </xdr:to>
    <xdr:sp macro="" textlink="">
      <xdr:nvSpPr>
        <xdr:cNvPr id="2" name="Rectangle à coins arrondis 1"/>
        <xdr:cNvSpPr/>
      </xdr:nvSpPr>
      <xdr:spPr>
        <a:xfrm>
          <a:off x="1438275" y="2009775"/>
          <a:ext cx="2667000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1428750</xdr:colOff>
      <xdr:row>22</xdr:row>
      <xdr:rowOff>0</xdr:rowOff>
    </xdr:from>
    <xdr:to>
      <xdr:col>10</xdr:col>
      <xdr:colOff>257175</xdr:colOff>
      <xdr:row>23</xdr:row>
      <xdr:rowOff>0</xdr:rowOff>
    </xdr:to>
    <xdr:sp macro="" textlink="">
      <xdr:nvSpPr>
        <xdr:cNvPr id="3" name="Rectangle à coins arrondis 2"/>
        <xdr:cNvSpPr/>
      </xdr:nvSpPr>
      <xdr:spPr>
        <a:xfrm>
          <a:off x="1428750" y="4610100"/>
          <a:ext cx="2667000" cy="20002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9524</xdr:colOff>
      <xdr:row>14</xdr:row>
      <xdr:rowOff>19050</xdr:rowOff>
    </xdr:from>
    <xdr:to>
      <xdr:col>18</xdr:col>
      <xdr:colOff>19050</xdr:colOff>
      <xdr:row>15</xdr:row>
      <xdr:rowOff>0</xdr:rowOff>
    </xdr:to>
    <xdr:sp macro="" textlink="">
      <xdr:nvSpPr>
        <xdr:cNvPr id="4" name="Rectangle à coins arrondis 3"/>
        <xdr:cNvSpPr/>
      </xdr:nvSpPr>
      <xdr:spPr>
        <a:xfrm>
          <a:off x="1714499" y="3028950"/>
          <a:ext cx="4276726" cy="180975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V255" totalsRowShown="0" headerRowDxfId="29" dataDxfId="28">
  <autoFilter ref="A1:V255">
    <filterColumn colId="4"/>
    <filterColumn colId="5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</autoFilter>
  <tableColumns count="22">
    <tableColumn id="1" name="Date" dataDxfId="27"/>
    <tableColumn id="2" name="Equipe1" dataDxfId="26"/>
    <tableColumn id="3" name="Equipe2" dataDxfId="25"/>
    <tableColumn id="5" name="1er TT" dataDxfId="24"/>
    <tableColumn id="16" name="2e TT" dataDxfId="23"/>
    <tableColumn id="17" name="3e TT" dataDxfId="22"/>
    <tableColumn id="6" name="Buts Eq 1 1er TT" dataDxfId="21">
      <calculatedColumnFormula>LEFT(Tableau1[[#This Row],[1er TT]],SEARCH("-",Tableau1[[#This Row],[1er TT]])-1)*1</calculatedColumnFormula>
    </tableColumn>
    <tableColumn id="7" name="Buts Eq 2 1er TT" dataDxfId="20">
      <calculatedColumnFormula>MID(Tableau1[[#This Row],[1er TT]],SEARCH("-",Tableau1[[#This Row],[1er TT]])+1,LEN(Tableau1[[#This Row],[1er TT]]))*1</calculatedColumnFormula>
    </tableColumn>
    <tableColumn id="8" name="Buts 1er TT" dataDxfId="19">
      <calculatedColumnFormula>Tableau1[[#This Row],[Buts Eq 1 1er TT]]+Tableau1[[#This Row],[Buts Eq 2 1er TT]]</calculatedColumnFormula>
    </tableColumn>
    <tableColumn id="12" name="Résultat 1er TT Eq 1" dataDxfId="18">
      <calculatedColumnFormula>IF(Tableau1[[#This Row],[Buts Eq 1 1er TT]]&gt;Tableau1[[#This Row],[Buts Eq 2 1er TT]],"Victoire",IF(Tableau1[[#This Row],[Buts Eq 1 1er TT]]=Tableau1[[#This Row],[Buts Eq 2 1er TT]],"Nul","Défaite"))</calculatedColumnFormula>
    </tableColumn>
    <tableColumn id="13" name="Résultat 1er TT Eq 2" dataDxfId="17">
      <calculatedColumnFormula>IF(Tableau1[[#This Row],[Buts Eq 1 1er TT]]&lt;Tableau1[[#This Row],[Buts Eq 2 1er TT]],"Victoire",IF(Tableau1[[#This Row],[Buts Eq 1 1er TT]]=Tableau1[[#This Row],[Buts Eq 2 1er TT]],"Nul","Défaite"))</calculatedColumnFormula>
    </tableColumn>
    <tableColumn id="15" name="Buts Eq 1 2ème TT" dataDxfId="16">
      <calculatedColumnFormula>LEFT(Tableau1[[#This Row],[2e TT]],SEARCH("-",Tableau1[[#This Row],[2e TT]])-1)*1</calculatedColumnFormula>
    </tableColumn>
    <tableColumn id="18" name="Buts Eq 2 2ème TT" dataDxfId="15">
      <calculatedColumnFormula>MID(Tableau1[[#This Row],[2e TT]],SEARCH("-",Tableau1[[#This Row],[2e TT]])+1,LEN(Tableau1[[#This Row],[2e TT]]))*1</calculatedColumnFormula>
    </tableColumn>
    <tableColumn id="19" name="Buts 2ème TT" dataDxfId="14">
      <calculatedColumnFormula>Tableau1[[#This Row],[Buts Eq 1 2ème TT]]+Tableau1[[#This Row],[Buts Eq 2 2ème TT]]</calculatedColumnFormula>
    </tableColumn>
    <tableColumn id="11" name="Résultat 2ème TT eq 1" dataDxfId="13">
      <calculatedColumnFormula>IF(Tableau1[[#This Row],[Buts Eq 1 2ème TT]]&gt;Tableau1[[#This Row],[Buts Eq 2 2ème TT]],"Victoire",IF(Tableau1[[#This Row],[Buts Eq 1 2ème TT]]=Tableau1[[#This Row],[Buts Eq 2 2ème TT]],"Nul","Défaite"))</calculatedColumnFormula>
    </tableColumn>
    <tableColumn id="10" name="Résultat 2ème TT eq 2" dataDxfId="12">
      <calculatedColumnFormula>IF(Tableau1[[#This Row],[Buts Eq 1 2ème TT]]&lt;Tableau1[[#This Row],[Buts Eq 2 2ème TT]],"Victoire",IF(Tableau1[[#This Row],[Buts Eq 1 2ème TT]]=Tableau1[[#This Row],[Buts Eq 2 2ème TT]],"Nul","Défaite"))</calculatedColumnFormula>
    </tableColumn>
    <tableColumn id="9" name="Buts Eq 1 3ème TT" dataDxfId="11">
      <calculatedColumnFormula>LEFT(Tableau1[[#This Row],[3e TT]],SEARCH("-",Tableau1[[#This Row],[3e TT]])-1)*1</calculatedColumnFormula>
    </tableColumn>
    <tableColumn id="22" name="Buts Eq 2 3ème TT" dataDxfId="10">
      <calculatedColumnFormula>MID(Tableau1[[#This Row],[3e TT]],SEARCH("-",Tableau1[[#This Row],[3e TT]])+1,LEN(Tableau1[[#This Row],[3e TT]]))*1</calculatedColumnFormula>
    </tableColumn>
    <tableColumn id="21" name="Buts 3ème TT" dataDxfId="9">
      <calculatedColumnFormula>Tableau1[[#This Row],[Buts Eq 1 3ème TT]]+Tableau1[[#This Row],[Buts Eq 2 3ème TT]]</calculatedColumnFormula>
    </tableColumn>
    <tableColumn id="20" name="Résultat 3ème TT eq 1" dataDxfId="8">
      <calculatedColumnFormula>IF(Tableau1[[#This Row],[Buts Eq 1 3ème TT]]&gt;Tableau1[[#This Row],[Buts Eq 2 3ème TT]],"Victoire",IF(Tableau1[[#This Row],[Buts Eq 1 3ème TT]]=Tableau1[[#This Row],[Buts Eq 2 3ème TT]],"Nul","Défaite"))</calculatedColumnFormula>
    </tableColumn>
    <tableColumn id="4" name="Résultat 3ème TT eq 2" dataDxfId="7">
      <calculatedColumnFormula>IF(Tableau1[[#This Row],[Buts Eq 1 3ème TT]]&lt;Tableau1[[#This Row],[Buts Eq 2 3ème TT]],"Victoire",IF(Tableau1[[#This Row],[Buts Eq 1 3ème TT]]=Tableau1[[#This Row],[Buts Eq 2 3ème TT]],"Nul","Défaite"))</calculatedColumnFormula>
    </tableColumn>
    <tableColumn id="14" name="Transférés" dataDxfId="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55"/>
  <sheetViews>
    <sheetView showGridLines="0" tabSelected="1" workbookViewId="0">
      <pane ySplit="1" topLeftCell="A246" activePane="bottomLeft" state="frozenSplit"/>
      <selection pane="bottomLeft" activeCell="F256" sqref="F256"/>
    </sheetView>
  </sheetViews>
  <sheetFormatPr baseColWidth="10" defaultColWidth="11.42578125" defaultRowHeight="15.75" customHeight="1"/>
  <cols>
    <col min="1" max="1" width="10.85546875" style="6" customWidth="1"/>
    <col min="2" max="3" width="18.42578125" style="6" customWidth="1"/>
    <col min="4" max="4" width="7.140625" customWidth="1"/>
    <col min="5" max="5" width="7.140625" style="26" customWidth="1"/>
    <col min="6" max="6" width="7.140625" style="28" customWidth="1"/>
    <col min="7" max="11" width="8.140625" style="29" customWidth="1"/>
    <col min="12" max="16" width="8.140625" style="31" customWidth="1"/>
    <col min="17" max="21" width="8.140625" style="35" customWidth="1"/>
    <col min="22" max="22" width="10.28515625" style="10" customWidth="1"/>
    <col min="23" max="30" width="7.7109375" style="6" customWidth="1"/>
    <col min="31" max="16384" width="11.42578125" style="6"/>
  </cols>
  <sheetData>
    <row r="1" spans="1:22" s="7" customFormat="1" ht="62.25" customHeight="1">
      <c r="A1" s="13" t="s">
        <v>0</v>
      </c>
      <c r="B1" s="13" t="s">
        <v>1</v>
      </c>
      <c r="C1" s="13" t="s">
        <v>2</v>
      </c>
      <c r="D1" s="19" t="s">
        <v>29</v>
      </c>
      <c r="E1" s="18" t="s">
        <v>32</v>
      </c>
      <c r="F1" s="17" t="s">
        <v>33</v>
      </c>
      <c r="G1" s="20" t="s">
        <v>34</v>
      </c>
      <c r="H1" s="20" t="s">
        <v>35</v>
      </c>
      <c r="I1" s="20" t="s">
        <v>36</v>
      </c>
      <c r="J1" s="20" t="s">
        <v>30</v>
      </c>
      <c r="K1" s="20" t="s">
        <v>31</v>
      </c>
      <c r="L1" s="24" t="s">
        <v>37</v>
      </c>
      <c r="M1" s="24" t="s">
        <v>38</v>
      </c>
      <c r="N1" s="24" t="s">
        <v>43</v>
      </c>
      <c r="O1" s="24" t="s">
        <v>39</v>
      </c>
      <c r="P1" s="24" t="s">
        <v>40</v>
      </c>
      <c r="Q1" s="32" t="s">
        <v>41</v>
      </c>
      <c r="R1" s="32" t="s">
        <v>42</v>
      </c>
      <c r="S1" s="32" t="s">
        <v>44</v>
      </c>
      <c r="T1" s="32" t="s">
        <v>45</v>
      </c>
      <c r="U1" s="32" t="s">
        <v>46</v>
      </c>
      <c r="V1" s="14" t="s">
        <v>3</v>
      </c>
    </row>
    <row r="2" spans="1:22" ht="15.75" customHeight="1">
      <c r="A2" s="9">
        <v>43748</v>
      </c>
      <c r="B2" s="12" t="s">
        <v>15</v>
      </c>
      <c r="C2" s="12" t="s">
        <v>18</v>
      </c>
      <c r="D2" s="21" t="s">
        <v>4</v>
      </c>
      <c r="E2" s="25" t="s">
        <v>58</v>
      </c>
      <c r="F2" s="27" t="s">
        <v>47</v>
      </c>
      <c r="G2" s="22">
        <f>LEFT(Tableau1[[#This Row],[1er TT]],SEARCH("-",Tableau1[[#This Row],[1er TT]])-1)*1</f>
        <v>1</v>
      </c>
      <c r="H2" s="22">
        <f>MID(Tableau1[[#This Row],[1er TT]],SEARCH("-",Tableau1[[#This Row],[1er TT]])+1,LEN(Tableau1[[#This Row],[1er TT]]))*1</f>
        <v>0</v>
      </c>
      <c r="I2" s="22">
        <f>Tableau1[[#This Row],[Buts Eq 1 1er TT]]+Tableau1[[#This Row],[Buts Eq 2 1er TT]]</f>
        <v>1</v>
      </c>
      <c r="J2" s="23" t="str">
        <f>IF(Tableau1[[#This Row],[Buts Eq 1 1er TT]]&gt;Tableau1[[#This Row],[Buts Eq 2 1er TT]],"Victoire",IF(Tableau1[[#This Row],[Buts Eq 1 1er TT]]=Tableau1[[#This Row],[Buts Eq 2 1er TT]],"Nul","Défaite"))</f>
        <v>Victoire</v>
      </c>
      <c r="K2" s="23" t="str">
        <f>IF(Tableau1[[#This Row],[Buts Eq 1 1er TT]]&lt;Tableau1[[#This Row],[Buts Eq 2 1er TT]],"Victoire",IF(Tableau1[[#This Row],[Buts Eq 1 1er TT]]=Tableau1[[#This Row],[Buts Eq 2 1er TT]],"Nul","Défaite"))</f>
        <v>Défaite</v>
      </c>
      <c r="L2" s="33">
        <f>LEFT(Tableau1[[#This Row],[2e TT]],SEARCH("-",Tableau1[[#This Row],[2e TT]])-1)*1</f>
        <v>0</v>
      </c>
      <c r="M2" s="30">
        <f>MID(Tableau1[[#This Row],[2e TT]],SEARCH("-",Tableau1[[#This Row],[2e TT]])+1,LEN(Tableau1[[#This Row],[2e TT]]))*1</f>
        <v>0</v>
      </c>
      <c r="N2" s="33">
        <f>Tableau1[[#This Row],[Buts Eq 1 2ème TT]]+Tableau1[[#This Row],[Buts Eq 2 2ème TT]]</f>
        <v>0</v>
      </c>
      <c r="O2" s="30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" s="30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" s="34">
        <f>LEFT(Tableau1[[#This Row],[3e TT]],SEARCH("-",Tableau1[[#This Row],[3e TT]])-1)*1</f>
        <v>0</v>
      </c>
      <c r="R2" s="36">
        <f>MID(Tableau1[[#This Row],[3e TT]],SEARCH("-",Tableau1[[#This Row],[3e TT]])+1,LEN(Tableau1[[#This Row],[3e TT]]))*1</f>
        <v>1</v>
      </c>
      <c r="S2" s="34">
        <f>Tableau1[[#This Row],[Buts Eq 1 3ème TT]]+Tableau1[[#This Row],[Buts Eq 2 3ème TT]]</f>
        <v>1</v>
      </c>
      <c r="T2" s="36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" s="36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" s="15" t="s">
        <v>51</v>
      </c>
    </row>
    <row r="3" spans="1:22" ht="15.75" customHeight="1">
      <c r="A3" s="9">
        <v>43748</v>
      </c>
      <c r="B3" s="12" t="s">
        <v>16</v>
      </c>
      <c r="C3" s="12" t="s">
        <v>27</v>
      </c>
      <c r="D3" s="21" t="s">
        <v>59</v>
      </c>
      <c r="E3" s="25" t="s">
        <v>60</v>
      </c>
      <c r="F3" s="27" t="s">
        <v>47</v>
      </c>
      <c r="G3" s="23">
        <f>LEFT(Tableau1[[#This Row],[1er TT]],SEARCH("-",Tableau1[[#This Row],[1er TT]])-1)*1</f>
        <v>1</v>
      </c>
      <c r="H3" s="23">
        <f>MID(Tableau1[[#This Row],[1er TT]],SEARCH("-",Tableau1[[#This Row],[1er TT]])+1,LEN(Tableau1[[#This Row],[1er TT]]))*1</f>
        <v>2</v>
      </c>
      <c r="I3" s="23">
        <f>Tableau1[[#This Row],[Buts Eq 1 1er TT]]+Tableau1[[#This Row],[Buts Eq 2 1er TT]]</f>
        <v>3</v>
      </c>
      <c r="J3" s="23" t="str">
        <f>IF(Tableau1[[#This Row],[Buts Eq 1 1er TT]]&gt;Tableau1[[#This Row],[Buts Eq 2 1er TT]],"Victoire",IF(Tableau1[[#This Row],[Buts Eq 1 1er TT]]=Tableau1[[#This Row],[Buts Eq 2 1er TT]],"Nul","Défaite"))</f>
        <v>Défaite</v>
      </c>
      <c r="K3" s="23" t="str">
        <f>IF(Tableau1[[#This Row],[Buts Eq 1 1er TT]]&lt;Tableau1[[#This Row],[Buts Eq 2 1er TT]],"Victoire",IF(Tableau1[[#This Row],[Buts Eq 1 1er TT]]=Tableau1[[#This Row],[Buts Eq 2 1er TT]],"Nul","Défaite"))</f>
        <v>Victoire</v>
      </c>
      <c r="L3" s="30">
        <f>LEFT(Tableau1[[#This Row],[2e TT]],SEARCH("-",Tableau1[[#This Row],[2e TT]])-1)*1</f>
        <v>2</v>
      </c>
      <c r="M3" s="30">
        <f>MID(Tableau1[[#This Row],[2e TT]],SEARCH("-",Tableau1[[#This Row],[2e TT]])+1,LEN(Tableau1[[#This Row],[2e TT]]))*1</f>
        <v>0</v>
      </c>
      <c r="N3" s="30">
        <f>Tableau1[[#This Row],[Buts Eq 1 2ème TT]]+Tableau1[[#This Row],[Buts Eq 2 2ème TT]]</f>
        <v>2</v>
      </c>
      <c r="O3" s="30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3" s="30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3" s="36">
        <f>LEFT(Tableau1[[#This Row],[3e TT]],SEARCH("-",Tableau1[[#This Row],[3e TT]])-1)*1</f>
        <v>0</v>
      </c>
      <c r="R3" s="36">
        <f>MID(Tableau1[[#This Row],[3e TT]],SEARCH("-",Tableau1[[#This Row],[3e TT]])+1,LEN(Tableau1[[#This Row],[3e TT]]))*1</f>
        <v>1</v>
      </c>
      <c r="S3" s="34">
        <f>Tableau1[[#This Row],[Buts Eq 1 3ème TT]]+Tableau1[[#This Row],[Buts Eq 2 3ème TT]]</f>
        <v>1</v>
      </c>
      <c r="T3" s="36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" s="36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" s="15" t="s">
        <v>51</v>
      </c>
    </row>
    <row r="4" spans="1:22" ht="15.75" customHeight="1">
      <c r="A4" s="9">
        <v>43748</v>
      </c>
      <c r="B4" s="12" t="s">
        <v>28</v>
      </c>
      <c r="C4" s="12" t="s">
        <v>22</v>
      </c>
      <c r="D4" s="21" t="s">
        <v>58</v>
      </c>
      <c r="E4" s="25" t="s">
        <v>58</v>
      </c>
      <c r="F4" s="27" t="s">
        <v>4</v>
      </c>
      <c r="G4" s="23">
        <f>LEFT(Tableau1[[#This Row],[1er TT]],SEARCH("-",Tableau1[[#This Row],[1er TT]])-1)*1</f>
        <v>0</v>
      </c>
      <c r="H4" s="23">
        <f>MID(Tableau1[[#This Row],[1er TT]],SEARCH("-",Tableau1[[#This Row],[1er TT]])+1,LEN(Tableau1[[#This Row],[1er TT]]))*1</f>
        <v>0</v>
      </c>
      <c r="I4" s="23">
        <f>Tableau1[[#This Row],[Buts Eq 1 1er TT]]+Tableau1[[#This Row],[Buts Eq 2 1er TT]]</f>
        <v>0</v>
      </c>
      <c r="J4" s="23" t="str">
        <f>IF(Tableau1[[#This Row],[Buts Eq 1 1er TT]]&gt;Tableau1[[#This Row],[Buts Eq 2 1er TT]],"Victoire",IF(Tableau1[[#This Row],[Buts Eq 1 1er TT]]=Tableau1[[#This Row],[Buts Eq 2 1er TT]],"Nul","Défaite"))</f>
        <v>Nul</v>
      </c>
      <c r="K4" s="23" t="str">
        <f>IF(Tableau1[[#This Row],[Buts Eq 1 1er TT]]&lt;Tableau1[[#This Row],[Buts Eq 2 1er TT]],"Victoire",IF(Tableau1[[#This Row],[Buts Eq 1 1er TT]]=Tableau1[[#This Row],[Buts Eq 2 1er TT]],"Nul","Défaite"))</f>
        <v>Nul</v>
      </c>
      <c r="L4" s="30">
        <f>LEFT(Tableau1[[#This Row],[2e TT]],SEARCH("-",Tableau1[[#This Row],[2e TT]])-1)*1</f>
        <v>0</v>
      </c>
      <c r="M4" s="30">
        <f>MID(Tableau1[[#This Row],[2e TT]],SEARCH("-",Tableau1[[#This Row],[2e TT]])+1,LEN(Tableau1[[#This Row],[2e TT]]))*1</f>
        <v>0</v>
      </c>
      <c r="N4" s="30">
        <f>Tableau1[[#This Row],[Buts Eq 1 2ème TT]]+Tableau1[[#This Row],[Buts Eq 2 2ème TT]]</f>
        <v>0</v>
      </c>
      <c r="O4" s="30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4" s="30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4" s="36">
        <f>LEFT(Tableau1[[#This Row],[3e TT]],SEARCH("-",Tableau1[[#This Row],[3e TT]])-1)*1</f>
        <v>1</v>
      </c>
      <c r="R4" s="36">
        <f>MID(Tableau1[[#This Row],[3e TT]],SEARCH("-",Tableau1[[#This Row],[3e TT]])+1,LEN(Tableau1[[#This Row],[3e TT]]))*1</f>
        <v>0</v>
      </c>
      <c r="S4" s="34">
        <f>Tableau1[[#This Row],[Buts Eq 1 3ème TT]]+Tableau1[[#This Row],[Buts Eq 2 3ème TT]]</f>
        <v>1</v>
      </c>
      <c r="T4" s="36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4" s="36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4" s="15" t="s">
        <v>51</v>
      </c>
    </row>
    <row r="5" spans="1:22" ht="15.75" customHeight="1">
      <c r="A5" s="9">
        <v>43748</v>
      </c>
      <c r="B5" s="12" t="s">
        <v>24</v>
      </c>
      <c r="C5" s="12" t="s">
        <v>11</v>
      </c>
      <c r="D5" s="21" t="s">
        <v>58</v>
      </c>
      <c r="E5" s="25" t="s">
        <v>4</v>
      </c>
      <c r="F5" s="27" t="s">
        <v>47</v>
      </c>
      <c r="G5" s="23">
        <f>LEFT(Tableau1[[#This Row],[1er TT]],SEARCH("-",Tableau1[[#This Row],[1er TT]])-1)*1</f>
        <v>0</v>
      </c>
      <c r="H5" s="23">
        <f>MID(Tableau1[[#This Row],[1er TT]],SEARCH("-",Tableau1[[#This Row],[1er TT]])+1,LEN(Tableau1[[#This Row],[1er TT]]))*1</f>
        <v>0</v>
      </c>
      <c r="I5" s="23">
        <f>Tableau1[[#This Row],[Buts Eq 1 1er TT]]+Tableau1[[#This Row],[Buts Eq 2 1er TT]]</f>
        <v>0</v>
      </c>
      <c r="J5" s="23" t="str">
        <f>IF(Tableau1[[#This Row],[Buts Eq 1 1er TT]]&gt;Tableau1[[#This Row],[Buts Eq 2 1er TT]],"Victoire",IF(Tableau1[[#This Row],[Buts Eq 1 1er TT]]=Tableau1[[#This Row],[Buts Eq 2 1er TT]],"Nul","Défaite"))</f>
        <v>Nul</v>
      </c>
      <c r="K5" s="23" t="str">
        <f>IF(Tableau1[[#This Row],[Buts Eq 1 1er TT]]&lt;Tableau1[[#This Row],[Buts Eq 2 1er TT]],"Victoire",IF(Tableau1[[#This Row],[Buts Eq 1 1er TT]]=Tableau1[[#This Row],[Buts Eq 2 1er TT]],"Nul","Défaite"))</f>
        <v>Nul</v>
      </c>
      <c r="L5" s="30">
        <f>LEFT(Tableau1[[#This Row],[2e TT]],SEARCH("-",Tableau1[[#This Row],[2e TT]])-1)*1</f>
        <v>1</v>
      </c>
      <c r="M5" s="30">
        <f>MID(Tableau1[[#This Row],[2e TT]],SEARCH("-",Tableau1[[#This Row],[2e TT]])+1,LEN(Tableau1[[#This Row],[2e TT]]))*1</f>
        <v>0</v>
      </c>
      <c r="N5" s="30">
        <f>Tableau1[[#This Row],[Buts Eq 1 2ème TT]]+Tableau1[[#This Row],[Buts Eq 2 2ème TT]]</f>
        <v>1</v>
      </c>
      <c r="O5" s="30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5" s="30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5" s="36">
        <f>LEFT(Tableau1[[#This Row],[3e TT]],SEARCH("-",Tableau1[[#This Row],[3e TT]])-1)*1</f>
        <v>0</v>
      </c>
      <c r="R5" s="36">
        <f>MID(Tableau1[[#This Row],[3e TT]],SEARCH("-",Tableau1[[#This Row],[3e TT]])+1,LEN(Tableau1[[#This Row],[3e TT]]))*1</f>
        <v>1</v>
      </c>
      <c r="S5" s="34">
        <f>Tableau1[[#This Row],[Buts Eq 1 3ème TT]]+Tableau1[[#This Row],[Buts Eq 2 3ème TT]]</f>
        <v>1</v>
      </c>
      <c r="T5" s="36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5" s="36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5" s="15" t="s">
        <v>51</v>
      </c>
    </row>
    <row r="6" spans="1:22" ht="15.75" customHeight="1">
      <c r="A6" s="9">
        <v>43748</v>
      </c>
      <c r="B6" s="12" t="s">
        <v>20</v>
      </c>
      <c r="C6" s="12" t="s">
        <v>14</v>
      </c>
      <c r="D6" s="21" t="s">
        <v>58</v>
      </c>
      <c r="E6" s="25" t="s">
        <v>4</v>
      </c>
      <c r="F6" s="27" t="s">
        <v>58</v>
      </c>
      <c r="G6" s="23">
        <f>LEFT(Tableau1[[#This Row],[1er TT]],SEARCH("-",Tableau1[[#This Row],[1er TT]])-1)*1</f>
        <v>0</v>
      </c>
      <c r="H6" s="23">
        <f>MID(Tableau1[[#This Row],[1er TT]],SEARCH("-",Tableau1[[#This Row],[1er TT]])+1,LEN(Tableau1[[#This Row],[1er TT]]))*1</f>
        <v>0</v>
      </c>
      <c r="I6" s="23">
        <f>Tableau1[[#This Row],[Buts Eq 1 1er TT]]+Tableau1[[#This Row],[Buts Eq 2 1er TT]]</f>
        <v>0</v>
      </c>
      <c r="J6" s="23" t="str">
        <f>IF(Tableau1[[#This Row],[Buts Eq 1 1er TT]]&gt;Tableau1[[#This Row],[Buts Eq 2 1er TT]],"Victoire",IF(Tableau1[[#This Row],[Buts Eq 1 1er TT]]=Tableau1[[#This Row],[Buts Eq 2 1er TT]],"Nul","Défaite"))</f>
        <v>Nul</v>
      </c>
      <c r="K6" s="23" t="str">
        <f>IF(Tableau1[[#This Row],[Buts Eq 1 1er TT]]&lt;Tableau1[[#This Row],[Buts Eq 2 1er TT]],"Victoire",IF(Tableau1[[#This Row],[Buts Eq 1 1er TT]]=Tableau1[[#This Row],[Buts Eq 2 1er TT]],"Nul","Défaite"))</f>
        <v>Nul</v>
      </c>
      <c r="L6" s="30">
        <f>LEFT(Tableau1[[#This Row],[2e TT]],SEARCH("-",Tableau1[[#This Row],[2e TT]])-1)*1</f>
        <v>1</v>
      </c>
      <c r="M6" s="30">
        <f>MID(Tableau1[[#This Row],[2e TT]],SEARCH("-",Tableau1[[#This Row],[2e TT]])+1,LEN(Tableau1[[#This Row],[2e TT]]))*1</f>
        <v>0</v>
      </c>
      <c r="N6" s="30">
        <f>Tableau1[[#This Row],[Buts Eq 1 2ème TT]]+Tableau1[[#This Row],[Buts Eq 2 2ème TT]]</f>
        <v>1</v>
      </c>
      <c r="O6" s="30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6" s="30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6" s="36">
        <f>LEFT(Tableau1[[#This Row],[3e TT]],SEARCH("-",Tableau1[[#This Row],[3e TT]])-1)*1</f>
        <v>0</v>
      </c>
      <c r="R6" s="36">
        <f>MID(Tableau1[[#This Row],[3e TT]],SEARCH("-",Tableau1[[#This Row],[3e TT]])+1,LEN(Tableau1[[#This Row],[3e TT]]))*1</f>
        <v>0</v>
      </c>
      <c r="S6" s="34">
        <f>Tableau1[[#This Row],[Buts Eq 1 3ème TT]]+Tableau1[[#This Row],[Buts Eq 2 3ème TT]]</f>
        <v>0</v>
      </c>
      <c r="T6" s="36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6" s="36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6" s="15" t="s">
        <v>51</v>
      </c>
    </row>
    <row r="7" spans="1:22" ht="15.75" customHeight="1">
      <c r="A7" s="37">
        <v>43749</v>
      </c>
      <c r="B7" s="12" t="s">
        <v>19</v>
      </c>
      <c r="C7" s="12" t="s">
        <v>5</v>
      </c>
      <c r="D7" s="39" t="s">
        <v>58</v>
      </c>
      <c r="E7" s="40" t="s">
        <v>47</v>
      </c>
      <c r="F7" s="41" t="s">
        <v>47</v>
      </c>
      <c r="G7" s="42">
        <f>LEFT(Tableau1[[#This Row],[1er TT]],SEARCH("-",Tableau1[[#This Row],[1er TT]])-1)*1</f>
        <v>0</v>
      </c>
      <c r="H7" s="42">
        <f>MID(Tableau1[[#This Row],[1er TT]],SEARCH("-",Tableau1[[#This Row],[1er TT]])+1,LEN(Tableau1[[#This Row],[1er TT]]))*1</f>
        <v>0</v>
      </c>
      <c r="I7" s="42">
        <f>Tableau1[[#This Row],[Buts Eq 1 1er TT]]+Tableau1[[#This Row],[Buts Eq 2 1er TT]]</f>
        <v>0</v>
      </c>
      <c r="J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7" s="43">
        <f>LEFT(Tableau1[[#This Row],[2e TT]],SEARCH("-",Tableau1[[#This Row],[2e TT]])-1)*1</f>
        <v>0</v>
      </c>
      <c r="M7" s="43">
        <f>MID(Tableau1[[#This Row],[2e TT]],SEARCH("-",Tableau1[[#This Row],[2e TT]])+1,LEN(Tableau1[[#This Row],[2e TT]]))*1</f>
        <v>1</v>
      </c>
      <c r="N7" s="43">
        <f>Tableau1[[#This Row],[Buts Eq 1 2ème TT]]+Tableau1[[#This Row],[Buts Eq 2 2ème TT]]</f>
        <v>1</v>
      </c>
      <c r="O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7" s="44">
        <f>LEFT(Tableau1[[#This Row],[3e TT]],SEARCH("-",Tableau1[[#This Row],[3e TT]])-1)*1</f>
        <v>0</v>
      </c>
      <c r="R7" s="44">
        <f>MID(Tableau1[[#This Row],[3e TT]],SEARCH("-",Tableau1[[#This Row],[3e TT]])+1,LEN(Tableau1[[#This Row],[3e TT]]))*1</f>
        <v>1</v>
      </c>
      <c r="S7" s="45">
        <f>Tableau1[[#This Row],[Buts Eq 1 3ème TT]]+Tableau1[[#This Row],[Buts Eq 2 3ème TT]]</f>
        <v>1</v>
      </c>
      <c r="T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7" s="46" t="s">
        <v>51</v>
      </c>
    </row>
    <row r="8" spans="1:22" ht="15.75" customHeight="1">
      <c r="A8" s="37">
        <v>43749</v>
      </c>
      <c r="B8" s="38" t="s">
        <v>12</v>
      </c>
      <c r="C8" s="12" t="s">
        <v>8</v>
      </c>
      <c r="D8" s="39" t="s">
        <v>4</v>
      </c>
      <c r="E8" s="40" t="s">
        <v>61</v>
      </c>
      <c r="F8" s="41" t="s">
        <v>60</v>
      </c>
      <c r="G8" s="42">
        <f>LEFT(Tableau1[[#This Row],[1er TT]],SEARCH("-",Tableau1[[#This Row],[1er TT]])-1)*1</f>
        <v>1</v>
      </c>
      <c r="H8" s="42">
        <f>MID(Tableau1[[#This Row],[1er TT]],SEARCH("-",Tableau1[[#This Row],[1er TT]])+1,LEN(Tableau1[[#This Row],[1er TT]]))*1</f>
        <v>0</v>
      </c>
      <c r="I8" s="42">
        <f>Tableau1[[#This Row],[Buts Eq 1 1er TT]]+Tableau1[[#This Row],[Buts Eq 2 1er TT]]</f>
        <v>1</v>
      </c>
      <c r="J8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8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8" s="43">
        <f>LEFT(Tableau1[[#This Row],[2e TT]],SEARCH("-",Tableau1[[#This Row],[2e TT]])-1)*1</f>
        <v>0</v>
      </c>
      <c r="M8" s="43">
        <f>MID(Tableau1[[#This Row],[2e TT]],SEARCH("-",Tableau1[[#This Row],[2e TT]])+1,LEN(Tableau1[[#This Row],[2e TT]]))*1</f>
        <v>2</v>
      </c>
      <c r="N8" s="43">
        <f>Tableau1[[#This Row],[Buts Eq 1 2ème TT]]+Tableau1[[#This Row],[Buts Eq 2 2ème TT]]</f>
        <v>2</v>
      </c>
      <c r="O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8" s="44">
        <f>LEFT(Tableau1[[#This Row],[3e TT]],SEARCH("-",Tableau1[[#This Row],[3e TT]])-1)*1</f>
        <v>2</v>
      </c>
      <c r="R8" s="44">
        <f>MID(Tableau1[[#This Row],[3e TT]],SEARCH("-",Tableau1[[#This Row],[3e TT]])+1,LEN(Tableau1[[#This Row],[3e TT]]))*1</f>
        <v>0</v>
      </c>
      <c r="S8" s="45">
        <f>Tableau1[[#This Row],[Buts Eq 1 3ème TT]]+Tableau1[[#This Row],[Buts Eq 2 3ème TT]]</f>
        <v>2</v>
      </c>
      <c r="T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8" s="46" t="s">
        <v>51</v>
      </c>
    </row>
    <row r="9" spans="1:22" ht="15.75" customHeight="1">
      <c r="A9" s="37">
        <v>43749</v>
      </c>
      <c r="B9" s="12" t="s">
        <v>17</v>
      </c>
      <c r="C9" s="38" t="s">
        <v>26</v>
      </c>
      <c r="D9" s="39" t="s">
        <v>47</v>
      </c>
      <c r="E9" s="40" t="s">
        <v>58</v>
      </c>
      <c r="F9" s="41" t="s">
        <v>4</v>
      </c>
      <c r="G9" s="42">
        <f>LEFT(Tableau1[[#This Row],[1er TT]],SEARCH("-",Tableau1[[#This Row],[1er TT]])-1)*1</f>
        <v>0</v>
      </c>
      <c r="H9" s="42">
        <f>MID(Tableau1[[#This Row],[1er TT]],SEARCH("-",Tableau1[[#This Row],[1er TT]])+1,LEN(Tableau1[[#This Row],[1er TT]]))*1</f>
        <v>1</v>
      </c>
      <c r="I9" s="42">
        <f>Tableau1[[#This Row],[Buts Eq 1 1er TT]]+Tableau1[[#This Row],[Buts Eq 2 1er TT]]</f>
        <v>1</v>
      </c>
      <c r="J9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9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9" s="43">
        <f>LEFT(Tableau1[[#This Row],[2e TT]],SEARCH("-",Tableau1[[#This Row],[2e TT]])-1)*1</f>
        <v>0</v>
      </c>
      <c r="M9" s="43">
        <f>MID(Tableau1[[#This Row],[2e TT]],SEARCH("-",Tableau1[[#This Row],[2e TT]])+1,LEN(Tableau1[[#This Row],[2e TT]]))*1</f>
        <v>0</v>
      </c>
      <c r="N9" s="43">
        <f>Tableau1[[#This Row],[Buts Eq 1 2ème TT]]+Tableau1[[#This Row],[Buts Eq 2 2ème TT]]</f>
        <v>0</v>
      </c>
      <c r="O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9" s="44">
        <f>LEFT(Tableau1[[#This Row],[3e TT]],SEARCH("-",Tableau1[[#This Row],[3e TT]])-1)*1</f>
        <v>1</v>
      </c>
      <c r="R9" s="44">
        <f>MID(Tableau1[[#This Row],[3e TT]],SEARCH("-",Tableau1[[#This Row],[3e TT]])+1,LEN(Tableau1[[#This Row],[3e TT]]))*1</f>
        <v>0</v>
      </c>
      <c r="S9" s="45">
        <f>Tableau1[[#This Row],[Buts Eq 1 3ème TT]]+Tableau1[[#This Row],[Buts Eq 2 3ème TT]]</f>
        <v>1</v>
      </c>
      <c r="T9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9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9" s="46" t="s">
        <v>51</v>
      </c>
    </row>
    <row r="10" spans="1:22" ht="15.75" customHeight="1">
      <c r="A10" s="37">
        <v>43749</v>
      </c>
      <c r="B10" s="38" t="s">
        <v>13</v>
      </c>
      <c r="C10" s="12" t="s">
        <v>7</v>
      </c>
      <c r="D10" s="39" t="s">
        <v>47</v>
      </c>
      <c r="E10" s="40" t="s">
        <v>62</v>
      </c>
      <c r="F10" s="41" t="s">
        <v>63</v>
      </c>
      <c r="G10" s="42">
        <f>LEFT(Tableau1[[#This Row],[1er TT]],SEARCH("-",Tableau1[[#This Row],[1er TT]])-1)*1</f>
        <v>0</v>
      </c>
      <c r="H10" s="42">
        <f>MID(Tableau1[[#This Row],[1er TT]],SEARCH("-",Tableau1[[#This Row],[1er TT]])+1,LEN(Tableau1[[#This Row],[1er TT]]))*1</f>
        <v>1</v>
      </c>
      <c r="I10" s="42">
        <f>Tableau1[[#This Row],[Buts Eq 1 1er TT]]+Tableau1[[#This Row],[Buts Eq 2 1er TT]]</f>
        <v>1</v>
      </c>
      <c r="J1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0" s="43">
        <f>LEFT(Tableau1[[#This Row],[2e TT]],SEARCH("-",Tableau1[[#This Row],[2e TT]])-1)*1</f>
        <v>1</v>
      </c>
      <c r="M10" s="43">
        <f>MID(Tableau1[[#This Row],[2e TT]],SEARCH("-",Tableau1[[#This Row],[2e TT]])+1,LEN(Tableau1[[#This Row],[2e TT]]))*1</f>
        <v>3</v>
      </c>
      <c r="N10" s="43">
        <f>Tableau1[[#This Row],[Buts Eq 1 2ème TT]]+Tableau1[[#This Row],[Buts Eq 2 2ème TT]]</f>
        <v>4</v>
      </c>
      <c r="O1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0" s="44">
        <f>LEFT(Tableau1[[#This Row],[3e TT]],SEARCH("-",Tableau1[[#This Row],[3e TT]])-1)*1</f>
        <v>1</v>
      </c>
      <c r="R10" s="44">
        <f>MID(Tableau1[[#This Row],[3e TT]],SEARCH("-",Tableau1[[#This Row],[3e TT]])+1,LEN(Tableau1[[#This Row],[3e TT]]))*1</f>
        <v>1</v>
      </c>
      <c r="S10" s="45">
        <f>Tableau1[[#This Row],[Buts Eq 1 3ème TT]]+Tableau1[[#This Row],[Buts Eq 2 3ème TT]]</f>
        <v>2</v>
      </c>
      <c r="T1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0" s="46" t="s">
        <v>51</v>
      </c>
    </row>
    <row r="11" spans="1:22" ht="15.75" customHeight="1">
      <c r="A11" s="37">
        <v>43750</v>
      </c>
      <c r="B11" s="38" t="s">
        <v>25</v>
      </c>
      <c r="C11" s="38" t="s">
        <v>27</v>
      </c>
      <c r="D11" s="39" t="s">
        <v>61</v>
      </c>
      <c r="E11" s="40" t="s">
        <v>4</v>
      </c>
      <c r="F11" s="41" t="s">
        <v>4</v>
      </c>
      <c r="G11" s="42">
        <f>LEFT(Tableau1[[#This Row],[1er TT]],SEARCH("-",Tableau1[[#This Row],[1er TT]])-1)*1</f>
        <v>0</v>
      </c>
      <c r="H11" s="42">
        <f>MID(Tableau1[[#This Row],[1er TT]],SEARCH("-",Tableau1[[#This Row],[1er TT]])+1,LEN(Tableau1[[#This Row],[1er TT]]))*1</f>
        <v>2</v>
      </c>
      <c r="I11" s="42">
        <f>Tableau1[[#This Row],[Buts Eq 1 1er TT]]+Tableau1[[#This Row],[Buts Eq 2 1er TT]]</f>
        <v>2</v>
      </c>
      <c r="J1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1" s="43">
        <f>LEFT(Tableau1[[#This Row],[2e TT]],SEARCH("-",Tableau1[[#This Row],[2e TT]])-1)*1</f>
        <v>1</v>
      </c>
      <c r="M11" s="43">
        <f>MID(Tableau1[[#This Row],[2e TT]],SEARCH("-",Tableau1[[#This Row],[2e TT]])+1,LEN(Tableau1[[#This Row],[2e TT]]))*1</f>
        <v>0</v>
      </c>
      <c r="N11" s="43">
        <f>Tableau1[[#This Row],[Buts Eq 1 2ème TT]]+Tableau1[[#This Row],[Buts Eq 2 2ème TT]]</f>
        <v>1</v>
      </c>
      <c r="O11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1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1" s="44">
        <f>LEFT(Tableau1[[#This Row],[3e TT]],SEARCH("-",Tableau1[[#This Row],[3e TT]])-1)*1</f>
        <v>1</v>
      </c>
      <c r="R11" s="44">
        <f>MID(Tableau1[[#This Row],[3e TT]],SEARCH("-",Tableau1[[#This Row],[3e TT]])+1,LEN(Tableau1[[#This Row],[3e TT]]))*1</f>
        <v>0</v>
      </c>
      <c r="S11" s="45">
        <f>Tableau1[[#This Row],[Buts Eq 1 3ème TT]]+Tableau1[[#This Row],[Buts Eq 2 3ème TT]]</f>
        <v>1</v>
      </c>
      <c r="T1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1" s="46" t="s">
        <v>51</v>
      </c>
    </row>
    <row r="12" spans="1:22" ht="15.75" customHeight="1">
      <c r="A12" s="37">
        <v>43750</v>
      </c>
      <c r="B12" s="12" t="s">
        <v>23</v>
      </c>
      <c r="C12" s="38" t="s">
        <v>14</v>
      </c>
      <c r="D12" s="39" t="s">
        <v>58</v>
      </c>
      <c r="E12" s="40" t="s">
        <v>47</v>
      </c>
      <c r="F12" s="41" t="s">
        <v>4</v>
      </c>
      <c r="G12" s="42">
        <f>LEFT(Tableau1[[#This Row],[1er TT]],SEARCH("-",Tableau1[[#This Row],[1er TT]])-1)*1</f>
        <v>0</v>
      </c>
      <c r="H12" s="42">
        <f>MID(Tableau1[[#This Row],[1er TT]],SEARCH("-",Tableau1[[#This Row],[1er TT]])+1,LEN(Tableau1[[#This Row],[1er TT]]))*1</f>
        <v>0</v>
      </c>
      <c r="I12" s="42">
        <f>Tableau1[[#This Row],[Buts Eq 1 1er TT]]+Tableau1[[#This Row],[Buts Eq 2 1er TT]]</f>
        <v>0</v>
      </c>
      <c r="J1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2" s="43">
        <f>LEFT(Tableau1[[#This Row],[2e TT]],SEARCH("-",Tableau1[[#This Row],[2e TT]])-1)*1</f>
        <v>0</v>
      </c>
      <c r="M12" s="43">
        <f>MID(Tableau1[[#This Row],[2e TT]],SEARCH("-",Tableau1[[#This Row],[2e TT]])+1,LEN(Tableau1[[#This Row],[2e TT]]))*1</f>
        <v>1</v>
      </c>
      <c r="N12" s="43">
        <f>Tableau1[[#This Row],[Buts Eq 1 2ème TT]]+Tableau1[[#This Row],[Buts Eq 2 2ème TT]]</f>
        <v>1</v>
      </c>
      <c r="O1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2" s="44">
        <f>LEFT(Tableau1[[#This Row],[3e TT]],SEARCH("-",Tableau1[[#This Row],[3e TT]])-1)*1</f>
        <v>1</v>
      </c>
      <c r="R12" s="44">
        <f>MID(Tableau1[[#This Row],[3e TT]],SEARCH("-",Tableau1[[#This Row],[3e TT]])+1,LEN(Tableau1[[#This Row],[3e TT]]))*1</f>
        <v>0</v>
      </c>
      <c r="S12" s="45">
        <f>Tableau1[[#This Row],[Buts Eq 1 3ème TT]]+Tableau1[[#This Row],[Buts Eq 2 3ème TT]]</f>
        <v>1</v>
      </c>
      <c r="T1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2" s="46" t="s">
        <v>51</v>
      </c>
    </row>
    <row r="13" spans="1:22" ht="15.75" customHeight="1">
      <c r="A13" s="37">
        <v>43750</v>
      </c>
      <c r="B13" s="38" t="s">
        <v>20</v>
      </c>
      <c r="C13" s="12" t="s">
        <v>9</v>
      </c>
      <c r="D13" s="39" t="s">
        <v>63</v>
      </c>
      <c r="E13" s="40" t="s">
        <v>64</v>
      </c>
      <c r="F13" s="41" t="s">
        <v>58</v>
      </c>
      <c r="G13" s="42">
        <f>LEFT(Tableau1[[#This Row],[1er TT]],SEARCH("-",Tableau1[[#This Row],[1er TT]])-1)*1</f>
        <v>1</v>
      </c>
      <c r="H13" s="42">
        <f>MID(Tableau1[[#This Row],[1er TT]],SEARCH("-",Tableau1[[#This Row],[1er TT]])+1,LEN(Tableau1[[#This Row],[1er TT]]))*1</f>
        <v>1</v>
      </c>
      <c r="I13" s="42">
        <f>Tableau1[[#This Row],[Buts Eq 1 1er TT]]+Tableau1[[#This Row],[Buts Eq 2 1er TT]]</f>
        <v>2</v>
      </c>
      <c r="J1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3" s="43">
        <f>LEFT(Tableau1[[#This Row],[2e TT]],SEARCH("-",Tableau1[[#This Row],[2e TT]])-1)*1</f>
        <v>3</v>
      </c>
      <c r="M13" s="43">
        <f>MID(Tableau1[[#This Row],[2e TT]],SEARCH("-",Tableau1[[#This Row],[2e TT]])+1,LEN(Tableau1[[#This Row],[2e TT]]))*1</f>
        <v>0</v>
      </c>
      <c r="N13" s="43">
        <f>Tableau1[[#This Row],[Buts Eq 1 2ème TT]]+Tableau1[[#This Row],[Buts Eq 2 2ème TT]]</f>
        <v>3</v>
      </c>
      <c r="O1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3" s="44">
        <f>LEFT(Tableau1[[#This Row],[3e TT]],SEARCH("-",Tableau1[[#This Row],[3e TT]])-1)*1</f>
        <v>0</v>
      </c>
      <c r="R13" s="44">
        <f>MID(Tableau1[[#This Row],[3e TT]],SEARCH("-",Tableau1[[#This Row],[3e TT]])+1,LEN(Tableau1[[#This Row],[3e TT]]))*1</f>
        <v>0</v>
      </c>
      <c r="S13" s="45">
        <f>Tableau1[[#This Row],[Buts Eq 1 3ème TT]]+Tableau1[[#This Row],[Buts Eq 2 3ème TT]]</f>
        <v>0</v>
      </c>
      <c r="T1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3" s="46" t="s">
        <v>51</v>
      </c>
    </row>
    <row r="14" spans="1:22" ht="15.75" customHeight="1">
      <c r="A14" s="37">
        <v>43750</v>
      </c>
      <c r="B14" s="38" t="s">
        <v>10</v>
      </c>
      <c r="C14" s="38" t="s">
        <v>11</v>
      </c>
      <c r="D14" s="39" t="s">
        <v>61</v>
      </c>
      <c r="E14" s="40" t="s">
        <v>60</v>
      </c>
      <c r="F14" s="41" t="s">
        <v>65</v>
      </c>
      <c r="G14" s="42">
        <f>LEFT(Tableau1[[#This Row],[1er TT]],SEARCH("-",Tableau1[[#This Row],[1er TT]])-1)*1</f>
        <v>0</v>
      </c>
      <c r="H14" s="42">
        <f>MID(Tableau1[[#This Row],[1er TT]],SEARCH("-",Tableau1[[#This Row],[1er TT]])+1,LEN(Tableau1[[#This Row],[1er TT]]))*1</f>
        <v>2</v>
      </c>
      <c r="I14" s="42">
        <f>Tableau1[[#This Row],[Buts Eq 1 1er TT]]+Tableau1[[#This Row],[Buts Eq 2 1er TT]]</f>
        <v>2</v>
      </c>
      <c r="J14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4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4" s="43">
        <f>LEFT(Tableau1[[#This Row],[2e TT]],SEARCH("-",Tableau1[[#This Row],[2e TT]])-1)*1</f>
        <v>2</v>
      </c>
      <c r="M14" s="43">
        <f>MID(Tableau1[[#This Row],[2e TT]],SEARCH("-",Tableau1[[#This Row],[2e TT]])+1,LEN(Tableau1[[#This Row],[2e TT]]))*1</f>
        <v>0</v>
      </c>
      <c r="N14" s="43">
        <f>Tableau1[[#This Row],[Buts Eq 1 2ème TT]]+Tableau1[[#This Row],[Buts Eq 2 2ème TT]]</f>
        <v>2</v>
      </c>
      <c r="O1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4" s="44">
        <f>LEFT(Tableau1[[#This Row],[3e TT]],SEARCH("-",Tableau1[[#This Row],[3e TT]])-1)*1</f>
        <v>4</v>
      </c>
      <c r="R14" s="44">
        <f>MID(Tableau1[[#This Row],[3e TT]],SEARCH("-",Tableau1[[#This Row],[3e TT]])+1,LEN(Tableau1[[#This Row],[3e TT]]))*1</f>
        <v>1</v>
      </c>
      <c r="S14" s="45">
        <f>Tableau1[[#This Row],[Buts Eq 1 3ème TT]]+Tableau1[[#This Row],[Buts Eq 2 3ème TT]]</f>
        <v>5</v>
      </c>
      <c r="T1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4" s="46" t="s">
        <v>51</v>
      </c>
    </row>
    <row r="15" spans="1:22" ht="15.75" customHeight="1">
      <c r="A15" s="37">
        <v>43750</v>
      </c>
      <c r="B15" s="38" t="s">
        <v>6</v>
      </c>
      <c r="C15" s="12" t="s">
        <v>16</v>
      </c>
      <c r="D15" s="39" t="s">
        <v>47</v>
      </c>
      <c r="E15" s="40" t="s">
        <v>63</v>
      </c>
      <c r="F15" s="41" t="s">
        <v>58</v>
      </c>
      <c r="G15" s="42">
        <f>LEFT(Tableau1[[#This Row],[1er TT]],SEARCH("-",Tableau1[[#This Row],[1er TT]])-1)*1</f>
        <v>0</v>
      </c>
      <c r="H15" s="42">
        <f>MID(Tableau1[[#This Row],[1er TT]],SEARCH("-",Tableau1[[#This Row],[1er TT]])+1,LEN(Tableau1[[#This Row],[1er TT]]))*1</f>
        <v>1</v>
      </c>
      <c r="I15" s="42">
        <f>Tableau1[[#This Row],[Buts Eq 1 1er TT]]+Tableau1[[#This Row],[Buts Eq 2 1er TT]]</f>
        <v>1</v>
      </c>
      <c r="J15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5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5" s="43">
        <f>LEFT(Tableau1[[#This Row],[2e TT]],SEARCH("-",Tableau1[[#This Row],[2e TT]])-1)*1</f>
        <v>1</v>
      </c>
      <c r="M15" s="43">
        <f>MID(Tableau1[[#This Row],[2e TT]],SEARCH("-",Tableau1[[#This Row],[2e TT]])+1,LEN(Tableau1[[#This Row],[2e TT]]))*1</f>
        <v>1</v>
      </c>
      <c r="N15" s="43">
        <f>Tableau1[[#This Row],[Buts Eq 1 2ème TT]]+Tableau1[[#This Row],[Buts Eq 2 2ème TT]]</f>
        <v>2</v>
      </c>
      <c r="O1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5" s="44">
        <f>LEFT(Tableau1[[#This Row],[3e TT]],SEARCH("-",Tableau1[[#This Row],[3e TT]])-1)*1</f>
        <v>0</v>
      </c>
      <c r="R15" s="44">
        <f>MID(Tableau1[[#This Row],[3e TT]],SEARCH("-",Tableau1[[#This Row],[3e TT]])+1,LEN(Tableau1[[#This Row],[3e TT]]))*1</f>
        <v>0</v>
      </c>
      <c r="S15" s="45">
        <f>Tableau1[[#This Row],[Buts Eq 1 3ème TT]]+Tableau1[[#This Row],[Buts Eq 2 3ème TT]]</f>
        <v>0</v>
      </c>
      <c r="T15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5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5" s="46" t="s">
        <v>51</v>
      </c>
    </row>
    <row r="16" spans="1:22" ht="15.75" customHeight="1">
      <c r="A16" s="37">
        <v>43751</v>
      </c>
      <c r="B16" s="38" t="s">
        <v>15</v>
      </c>
      <c r="C16" s="12" t="s">
        <v>28</v>
      </c>
      <c r="D16" s="39" t="s">
        <v>47</v>
      </c>
      <c r="E16" s="40" t="s">
        <v>66</v>
      </c>
      <c r="F16" s="41" t="s">
        <v>63</v>
      </c>
      <c r="G16" s="42">
        <f>LEFT(Tableau1[[#This Row],[1er TT]],SEARCH("-",Tableau1[[#This Row],[1er TT]])-1)*1</f>
        <v>0</v>
      </c>
      <c r="H16" s="42">
        <f>MID(Tableau1[[#This Row],[1er TT]],SEARCH("-",Tableau1[[#This Row],[1er TT]])+1,LEN(Tableau1[[#This Row],[1er TT]]))*1</f>
        <v>1</v>
      </c>
      <c r="I16" s="42">
        <f>Tableau1[[#This Row],[Buts Eq 1 1er TT]]+Tableau1[[#This Row],[Buts Eq 2 1er TT]]</f>
        <v>1</v>
      </c>
      <c r="J16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6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6" s="43">
        <f>LEFT(Tableau1[[#This Row],[2e TT]],SEARCH("-",Tableau1[[#This Row],[2e TT]])-1)*1</f>
        <v>2</v>
      </c>
      <c r="M16" s="43">
        <f>MID(Tableau1[[#This Row],[2e TT]],SEARCH("-",Tableau1[[#This Row],[2e TT]])+1,LEN(Tableau1[[#This Row],[2e TT]]))*1</f>
        <v>4</v>
      </c>
      <c r="N16" s="43">
        <f>Tableau1[[#This Row],[Buts Eq 1 2ème TT]]+Tableau1[[#This Row],[Buts Eq 2 2ème TT]]</f>
        <v>6</v>
      </c>
      <c r="O16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6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6" s="44">
        <f>LEFT(Tableau1[[#This Row],[3e TT]],SEARCH("-",Tableau1[[#This Row],[3e TT]])-1)*1</f>
        <v>1</v>
      </c>
      <c r="R16" s="44">
        <f>MID(Tableau1[[#This Row],[3e TT]],SEARCH("-",Tableau1[[#This Row],[3e TT]])+1,LEN(Tableau1[[#This Row],[3e TT]]))*1</f>
        <v>1</v>
      </c>
      <c r="S16" s="45">
        <f>Tableau1[[#This Row],[Buts Eq 1 3ème TT]]+Tableau1[[#This Row],[Buts Eq 2 3ème TT]]</f>
        <v>2</v>
      </c>
      <c r="T16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6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6" s="46" t="s">
        <v>51</v>
      </c>
    </row>
    <row r="17" spans="1:22" ht="15.75" customHeight="1">
      <c r="A17" s="37">
        <v>43751</v>
      </c>
      <c r="B17" s="38" t="s">
        <v>12</v>
      </c>
      <c r="C17" s="38" t="s">
        <v>26</v>
      </c>
      <c r="D17" s="39" t="s">
        <v>47</v>
      </c>
      <c r="E17" s="40" t="s">
        <v>67</v>
      </c>
      <c r="F17" s="41" t="s">
        <v>58</v>
      </c>
      <c r="G17" s="42">
        <f>LEFT(Tableau1[[#This Row],[1er TT]],SEARCH("-",Tableau1[[#This Row],[1er TT]])-1)*1</f>
        <v>0</v>
      </c>
      <c r="H17" s="42">
        <f>MID(Tableau1[[#This Row],[1er TT]],SEARCH("-",Tableau1[[#This Row],[1er TT]])+1,LEN(Tableau1[[#This Row],[1er TT]]))*1</f>
        <v>1</v>
      </c>
      <c r="I17" s="42">
        <f>Tableau1[[#This Row],[Buts Eq 1 1er TT]]+Tableau1[[#This Row],[Buts Eq 2 1er TT]]</f>
        <v>1</v>
      </c>
      <c r="J1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7" s="43">
        <f>LEFT(Tableau1[[#This Row],[2e TT]],SEARCH("-",Tableau1[[#This Row],[2e TT]])-1)*1</f>
        <v>2</v>
      </c>
      <c r="M17" s="43">
        <f>MID(Tableau1[[#This Row],[2e TT]],SEARCH("-",Tableau1[[#This Row],[2e TT]])+1,LEN(Tableau1[[#This Row],[2e TT]]))*1</f>
        <v>1</v>
      </c>
      <c r="N17" s="43">
        <f>Tableau1[[#This Row],[Buts Eq 1 2ème TT]]+Tableau1[[#This Row],[Buts Eq 2 2ème TT]]</f>
        <v>3</v>
      </c>
      <c r="O1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7" s="44">
        <f>LEFT(Tableau1[[#This Row],[3e TT]],SEARCH("-",Tableau1[[#This Row],[3e TT]])-1)*1</f>
        <v>0</v>
      </c>
      <c r="R17" s="44">
        <f>MID(Tableau1[[#This Row],[3e TT]],SEARCH("-",Tableau1[[#This Row],[3e TT]])+1,LEN(Tableau1[[#This Row],[3e TT]]))*1</f>
        <v>0</v>
      </c>
      <c r="S17" s="45">
        <f>Tableau1[[#This Row],[Buts Eq 1 3ème TT]]+Tableau1[[#This Row],[Buts Eq 2 3ème TT]]</f>
        <v>0</v>
      </c>
      <c r="T1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7" s="46" t="s">
        <v>51</v>
      </c>
    </row>
    <row r="18" spans="1:22" ht="15.75" customHeight="1">
      <c r="A18" s="37">
        <v>43751</v>
      </c>
      <c r="B18" s="38" t="s">
        <v>22</v>
      </c>
      <c r="C18" s="38" t="s">
        <v>7</v>
      </c>
      <c r="D18" s="39" t="s">
        <v>58</v>
      </c>
      <c r="E18" s="40" t="s">
        <v>61</v>
      </c>
      <c r="F18" s="41" t="s">
        <v>58</v>
      </c>
      <c r="G18" s="42">
        <f>LEFT(Tableau1[[#This Row],[1er TT]],SEARCH("-",Tableau1[[#This Row],[1er TT]])-1)*1</f>
        <v>0</v>
      </c>
      <c r="H18" s="42">
        <f>MID(Tableau1[[#This Row],[1er TT]],SEARCH("-",Tableau1[[#This Row],[1er TT]])+1,LEN(Tableau1[[#This Row],[1er TT]]))*1</f>
        <v>0</v>
      </c>
      <c r="I18" s="42">
        <f>Tableau1[[#This Row],[Buts Eq 1 1er TT]]+Tableau1[[#This Row],[Buts Eq 2 1er TT]]</f>
        <v>0</v>
      </c>
      <c r="J1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8" s="43">
        <f>LEFT(Tableau1[[#This Row],[2e TT]],SEARCH("-",Tableau1[[#This Row],[2e TT]])-1)*1</f>
        <v>0</v>
      </c>
      <c r="M18" s="43">
        <f>MID(Tableau1[[#This Row],[2e TT]],SEARCH("-",Tableau1[[#This Row],[2e TT]])+1,LEN(Tableau1[[#This Row],[2e TT]]))*1</f>
        <v>2</v>
      </c>
      <c r="N18" s="43">
        <f>Tableau1[[#This Row],[Buts Eq 1 2ème TT]]+Tableau1[[#This Row],[Buts Eq 2 2ème TT]]</f>
        <v>2</v>
      </c>
      <c r="O1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8" s="44">
        <f>LEFT(Tableau1[[#This Row],[3e TT]],SEARCH("-",Tableau1[[#This Row],[3e TT]])-1)*1</f>
        <v>0</v>
      </c>
      <c r="R18" s="44">
        <f>MID(Tableau1[[#This Row],[3e TT]],SEARCH("-",Tableau1[[#This Row],[3e TT]])+1,LEN(Tableau1[[#This Row],[3e TT]]))*1</f>
        <v>0</v>
      </c>
      <c r="S18" s="45">
        <f>Tableau1[[#This Row],[Buts Eq 1 3ème TT]]+Tableau1[[#This Row],[Buts Eq 2 3ème TT]]</f>
        <v>0</v>
      </c>
      <c r="T1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8" s="46" t="s">
        <v>51</v>
      </c>
    </row>
    <row r="19" spans="1:22" ht="15.75" customHeight="1">
      <c r="A19" s="37">
        <v>43751</v>
      </c>
      <c r="B19" s="38" t="s">
        <v>21</v>
      </c>
      <c r="C19" s="38" t="s">
        <v>8</v>
      </c>
      <c r="D19" s="39" t="s">
        <v>58</v>
      </c>
      <c r="E19" s="40" t="s">
        <v>4</v>
      </c>
      <c r="F19" s="41" t="s">
        <v>60</v>
      </c>
      <c r="G19" s="42">
        <f>LEFT(Tableau1[[#This Row],[1er TT]],SEARCH("-",Tableau1[[#This Row],[1er TT]])-1)*1</f>
        <v>0</v>
      </c>
      <c r="H19" s="42">
        <f>MID(Tableau1[[#This Row],[1er TT]],SEARCH("-",Tableau1[[#This Row],[1er TT]])+1,LEN(Tableau1[[#This Row],[1er TT]]))*1</f>
        <v>0</v>
      </c>
      <c r="I19" s="42">
        <f>Tableau1[[#This Row],[Buts Eq 1 1er TT]]+Tableau1[[#This Row],[Buts Eq 2 1er TT]]</f>
        <v>0</v>
      </c>
      <c r="J1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9" s="43">
        <f>LEFT(Tableau1[[#This Row],[2e TT]],SEARCH("-",Tableau1[[#This Row],[2e TT]])-1)*1</f>
        <v>1</v>
      </c>
      <c r="M19" s="43">
        <f>MID(Tableau1[[#This Row],[2e TT]],SEARCH("-",Tableau1[[#This Row],[2e TT]])+1,LEN(Tableau1[[#This Row],[2e TT]]))*1</f>
        <v>0</v>
      </c>
      <c r="N19" s="43">
        <f>Tableau1[[#This Row],[Buts Eq 1 2ème TT]]+Tableau1[[#This Row],[Buts Eq 2 2ème TT]]</f>
        <v>1</v>
      </c>
      <c r="O1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9" s="44">
        <f>LEFT(Tableau1[[#This Row],[3e TT]],SEARCH("-",Tableau1[[#This Row],[3e TT]])-1)*1</f>
        <v>2</v>
      </c>
      <c r="R19" s="44">
        <f>MID(Tableau1[[#This Row],[3e TT]],SEARCH("-",Tableau1[[#This Row],[3e TT]])+1,LEN(Tableau1[[#This Row],[3e TT]]))*1</f>
        <v>0</v>
      </c>
      <c r="S19" s="45">
        <f>Tableau1[[#This Row],[Buts Eq 1 3ème TT]]+Tableau1[[#This Row],[Buts Eq 2 3ème TT]]</f>
        <v>2</v>
      </c>
      <c r="T19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9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9" s="46" t="s">
        <v>51</v>
      </c>
    </row>
    <row r="20" spans="1:22" ht="15.75" customHeight="1">
      <c r="A20" s="37">
        <v>43751</v>
      </c>
      <c r="B20" s="38" t="s">
        <v>17</v>
      </c>
      <c r="C20" s="12" t="s">
        <v>24</v>
      </c>
      <c r="D20" s="39" t="s">
        <v>59</v>
      </c>
      <c r="E20" s="40" t="s">
        <v>61</v>
      </c>
      <c r="F20" s="41" t="s">
        <v>58</v>
      </c>
      <c r="G20" s="42">
        <f>LEFT(Tableau1[[#This Row],[1er TT]],SEARCH("-",Tableau1[[#This Row],[1er TT]])-1)*1</f>
        <v>1</v>
      </c>
      <c r="H20" s="42">
        <f>MID(Tableau1[[#This Row],[1er TT]],SEARCH("-",Tableau1[[#This Row],[1er TT]])+1,LEN(Tableau1[[#This Row],[1er TT]]))*1</f>
        <v>2</v>
      </c>
      <c r="I20" s="42">
        <f>Tableau1[[#This Row],[Buts Eq 1 1er TT]]+Tableau1[[#This Row],[Buts Eq 2 1er TT]]</f>
        <v>3</v>
      </c>
      <c r="J2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0" s="43">
        <f>LEFT(Tableau1[[#This Row],[2e TT]],SEARCH("-",Tableau1[[#This Row],[2e TT]])-1)*1</f>
        <v>0</v>
      </c>
      <c r="M20" s="43">
        <f>MID(Tableau1[[#This Row],[2e TT]],SEARCH("-",Tableau1[[#This Row],[2e TT]])+1,LEN(Tableau1[[#This Row],[2e TT]]))*1</f>
        <v>2</v>
      </c>
      <c r="N20" s="43">
        <f>Tableau1[[#This Row],[Buts Eq 1 2ème TT]]+Tableau1[[#This Row],[Buts Eq 2 2ème TT]]</f>
        <v>2</v>
      </c>
      <c r="O2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0" s="44">
        <f>LEFT(Tableau1[[#This Row],[3e TT]],SEARCH("-",Tableau1[[#This Row],[3e TT]])-1)*1</f>
        <v>0</v>
      </c>
      <c r="R20" s="44">
        <f>MID(Tableau1[[#This Row],[3e TT]],SEARCH("-",Tableau1[[#This Row],[3e TT]])+1,LEN(Tableau1[[#This Row],[3e TT]]))*1</f>
        <v>0</v>
      </c>
      <c r="S20" s="45">
        <f>Tableau1[[#This Row],[Buts Eq 1 3ème TT]]+Tableau1[[#This Row],[Buts Eq 2 3ème TT]]</f>
        <v>0</v>
      </c>
      <c r="T2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0" s="46" t="s">
        <v>51</v>
      </c>
    </row>
    <row r="21" spans="1:22" ht="15.75" customHeight="1">
      <c r="A21" s="37">
        <v>43752</v>
      </c>
      <c r="B21" s="12" t="s">
        <v>5</v>
      </c>
      <c r="C21" s="38" t="s">
        <v>27</v>
      </c>
      <c r="D21" s="39" t="s">
        <v>58</v>
      </c>
      <c r="E21" s="40" t="s">
        <v>58</v>
      </c>
      <c r="F21" s="41" t="s">
        <v>58</v>
      </c>
      <c r="G21" s="42">
        <f>LEFT(Tableau1[[#This Row],[1er TT]],SEARCH("-",Tableau1[[#This Row],[1er TT]])-1)*1</f>
        <v>0</v>
      </c>
      <c r="H21" s="42">
        <f>MID(Tableau1[[#This Row],[1er TT]],SEARCH("-",Tableau1[[#This Row],[1er TT]])+1,LEN(Tableau1[[#This Row],[1er TT]]))*1</f>
        <v>0</v>
      </c>
      <c r="I21" s="42">
        <f>Tableau1[[#This Row],[Buts Eq 1 1er TT]]+Tableau1[[#This Row],[Buts Eq 2 1er TT]]</f>
        <v>0</v>
      </c>
      <c r="J2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1" s="43">
        <f>LEFT(Tableau1[[#This Row],[2e TT]],SEARCH("-",Tableau1[[#This Row],[2e TT]])-1)*1</f>
        <v>0</v>
      </c>
      <c r="M21" s="43">
        <f>MID(Tableau1[[#This Row],[2e TT]],SEARCH("-",Tableau1[[#This Row],[2e TT]])+1,LEN(Tableau1[[#This Row],[2e TT]]))*1</f>
        <v>0</v>
      </c>
      <c r="N21" s="43">
        <f>Tableau1[[#This Row],[Buts Eq 1 2ème TT]]+Tableau1[[#This Row],[Buts Eq 2 2ème TT]]</f>
        <v>0</v>
      </c>
      <c r="O2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1" s="44">
        <f>LEFT(Tableau1[[#This Row],[3e TT]],SEARCH("-",Tableau1[[#This Row],[3e TT]])-1)*1</f>
        <v>0</v>
      </c>
      <c r="R21" s="44">
        <f>MID(Tableau1[[#This Row],[3e TT]],SEARCH("-",Tableau1[[#This Row],[3e TT]])+1,LEN(Tableau1[[#This Row],[3e TT]]))*1</f>
        <v>0</v>
      </c>
      <c r="S21" s="45">
        <f>Tableau1[[#This Row],[Buts Eq 1 3ème TT]]+Tableau1[[#This Row],[Buts Eq 2 3ème TT]]</f>
        <v>0</v>
      </c>
      <c r="T2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1" s="46" t="s">
        <v>51</v>
      </c>
    </row>
    <row r="22" spans="1:22" ht="15.75" customHeight="1">
      <c r="A22" s="37">
        <v>43752</v>
      </c>
      <c r="B22" s="38" t="s">
        <v>25</v>
      </c>
      <c r="C22" s="38" t="s">
        <v>9</v>
      </c>
      <c r="D22" s="39" t="s">
        <v>47</v>
      </c>
      <c r="E22" s="40" t="s">
        <v>62</v>
      </c>
      <c r="F22" s="41" t="s">
        <v>60</v>
      </c>
      <c r="G22" s="42">
        <f>LEFT(Tableau1[[#This Row],[1er TT]],SEARCH("-",Tableau1[[#This Row],[1er TT]])-1)*1</f>
        <v>0</v>
      </c>
      <c r="H22" s="42">
        <f>MID(Tableau1[[#This Row],[1er TT]],SEARCH("-",Tableau1[[#This Row],[1er TT]])+1,LEN(Tableau1[[#This Row],[1er TT]]))*1</f>
        <v>1</v>
      </c>
      <c r="I22" s="42">
        <f>Tableau1[[#This Row],[Buts Eq 1 1er TT]]+Tableau1[[#This Row],[Buts Eq 2 1er TT]]</f>
        <v>1</v>
      </c>
      <c r="J2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2" s="43">
        <f>LEFT(Tableau1[[#This Row],[2e TT]],SEARCH("-",Tableau1[[#This Row],[2e TT]])-1)*1</f>
        <v>1</v>
      </c>
      <c r="M22" s="43">
        <f>MID(Tableau1[[#This Row],[2e TT]],SEARCH("-",Tableau1[[#This Row],[2e TT]])+1,LEN(Tableau1[[#This Row],[2e TT]]))*1</f>
        <v>3</v>
      </c>
      <c r="N22" s="43">
        <f>Tableau1[[#This Row],[Buts Eq 1 2ème TT]]+Tableau1[[#This Row],[Buts Eq 2 2ème TT]]</f>
        <v>4</v>
      </c>
      <c r="O2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2" s="44">
        <f>LEFT(Tableau1[[#This Row],[3e TT]],SEARCH("-",Tableau1[[#This Row],[3e TT]])-1)*1</f>
        <v>2</v>
      </c>
      <c r="R22" s="44">
        <f>MID(Tableau1[[#This Row],[3e TT]],SEARCH("-",Tableau1[[#This Row],[3e TT]])+1,LEN(Tableau1[[#This Row],[3e TT]]))*1</f>
        <v>0</v>
      </c>
      <c r="S22" s="45">
        <f>Tableau1[[#This Row],[Buts Eq 1 3ème TT]]+Tableau1[[#This Row],[Buts Eq 2 3ème TT]]</f>
        <v>2</v>
      </c>
      <c r="T2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2" s="46" t="s">
        <v>51</v>
      </c>
    </row>
    <row r="23" spans="1:22" ht="15.75" customHeight="1">
      <c r="A23" s="37">
        <v>43752</v>
      </c>
      <c r="B23" s="12" t="s">
        <v>18</v>
      </c>
      <c r="C23" s="12" t="s">
        <v>19</v>
      </c>
      <c r="D23" s="39" t="s">
        <v>58</v>
      </c>
      <c r="E23" s="40" t="s">
        <v>4</v>
      </c>
      <c r="F23" s="41" t="s">
        <v>47</v>
      </c>
      <c r="G23" s="42">
        <f>LEFT(Tableau1[[#This Row],[1er TT]],SEARCH("-",Tableau1[[#This Row],[1er TT]])-1)*1</f>
        <v>0</v>
      </c>
      <c r="H23" s="42">
        <f>MID(Tableau1[[#This Row],[1er TT]],SEARCH("-",Tableau1[[#This Row],[1er TT]])+1,LEN(Tableau1[[#This Row],[1er TT]]))*1</f>
        <v>0</v>
      </c>
      <c r="I23" s="42">
        <f>Tableau1[[#This Row],[Buts Eq 1 1er TT]]+Tableau1[[#This Row],[Buts Eq 2 1er TT]]</f>
        <v>0</v>
      </c>
      <c r="J2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3" s="43">
        <f>LEFT(Tableau1[[#This Row],[2e TT]],SEARCH("-",Tableau1[[#This Row],[2e TT]])-1)*1</f>
        <v>1</v>
      </c>
      <c r="M23" s="43">
        <f>MID(Tableau1[[#This Row],[2e TT]],SEARCH("-",Tableau1[[#This Row],[2e TT]])+1,LEN(Tableau1[[#This Row],[2e TT]]))*1</f>
        <v>0</v>
      </c>
      <c r="N23" s="43">
        <f>Tableau1[[#This Row],[Buts Eq 1 2ème TT]]+Tableau1[[#This Row],[Buts Eq 2 2ème TT]]</f>
        <v>1</v>
      </c>
      <c r="O2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3" s="44">
        <f>LEFT(Tableau1[[#This Row],[3e TT]],SEARCH("-",Tableau1[[#This Row],[3e TT]])-1)*1</f>
        <v>0</v>
      </c>
      <c r="R23" s="44">
        <f>MID(Tableau1[[#This Row],[3e TT]],SEARCH("-",Tableau1[[#This Row],[3e TT]])+1,LEN(Tableau1[[#This Row],[3e TT]]))*1</f>
        <v>1</v>
      </c>
      <c r="S23" s="45">
        <f>Tableau1[[#This Row],[Buts Eq 1 3ème TT]]+Tableau1[[#This Row],[Buts Eq 2 3ème TT]]</f>
        <v>1</v>
      </c>
      <c r="T23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3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3" s="46" t="s">
        <v>51</v>
      </c>
    </row>
    <row r="24" spans="1:22" ht="15.75" customHeight="1">
      <c r="A24" s="37">
        <v>43752</v>
      </c>
      <c r="B24" s="38" t="s">
        <v>13</v>
      </c>
      <c r="C24" s="38" t="s">
        <v>11</v>
      </c>
      <c r="D24" s="39" t="s">
        <v>47</v>
      </c>
      <c r="E24" s="40" t="s">
        <v>60</v>
      </c>
      <c r="F24" s="41" t="s">
        <v>4</v>
      </c>
      <c r="G24" s="42">
        <f>LEFT(Tableau1[[#This Row],[1er TT]],SEARCH("-",Tableau1[[#This Row],[1er TT]])-1)*1</f>
        <v>0</v>
      </c>
      <c r="H24" s="42">
        <f>MID(Tableau1[[#This Row],[1er TT]],SEARCH("-",Tableau1[[#This Row],[1er TT]])+1,LEN(Tableau1[[#This Row],[1er TT]]))*1</f>
        <v>1</v>
      </c>
      <c r="I24" s="42">
        <f>Tableau1[[#This Row],[Buts Eq 1 1er TT]]+Tableau1[[#This Row],[Buts Eq 2 1er TT]]</f>
        <v>1</v>
      </c>
      <c r="J24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4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4" s="43">
        <f>LEFT(Tableau1[[#This Row],[2e TT]],SEARCH("-",Tableau1[[#This Row],[2e TT]])-1)*1</f>
        <v>2</v>
      </c>
      <c r="M24" s="43">
        <f>MID(Tableau1[[#This Row],[2e TT]],SEARCH("-",Tableau1[[#This Row],[2e TT]])+1,LEN(Tableau1[[#This Row],[2e TT]]))*1</f>
        <v>0</v>
      </c>
      <c r="N24" s="43">
        <f>Tableau1[[#This Row],[Buts Eq 1 2ème TT]]+Tableau1[[#This Row],[Buts Eq 2 2ème TT]]</f>
        <v>2</v>
      </c>
      <c r="O2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4" s="44">
        <f>LEFT(Tableau1[[#This Row],[3e TT]],SEARCH("-",Tableau1[[#This Row],[3e TT]])-1)*1</f>
        <v>1</v>
      </c>
      <c r="R24" s="44">
        <f>MID(Tableau1[[#This Row],[3e TT]],SEARCH("-",Tableau1[[#This Row],[3e TT]])+1,LEN(Tableau1[[#This Row],[3e TT]]))*1</f>
        <v>0</v>
      </c>
      <c r="S24" s="45">
        <f>Tableau1[[#This Row],[Buts Eq 1 3ème TT]]+Tableau1[[#This Row],[Buts Eq 2 3ème TT]]</f>
        <v>1</v>
      </c>
      <c r="T2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4" s="46" t="s">
        <v>51</v>
      </c>
    </row>
    <row r="25" spans="1:22" ht="15.75" customHeight="1">
      <c r="A25" s="37">
        <v>43752</v>
      </c>
      <c r="B25" s="38" t="s">
        <v>10</v>
      </c>
      <c r="C25" s="38" t="s">
        <v>16</v>
      </c>
      <c r="D25" s="39" t="s">
        <v>59</v>
      </c>
      <c r="E25" s="40" t="s">
        <v>60</v>
      </c>
      <c r="F25" s="41" t="s">
        <v>68</v>
      </c>
      <c r="G25" s="42">
        <f>LEFT(Tableau1[[#This Row],[1er TT]],SEARCH("-",Tableau1[[#This Row],[1er TT]])-1)*1</f>
        <v>1</v>
      </c>
      <c r="H25" s="42">
        <f>MID(Tableau1[[#This Row],[1er TT]],SEARCH("-",Tableau1[[#This Row],[1er TT]])+1,LEN(Tableau1[[#This Row],[1er TT]]))*1</f>
        <v>2</v>
      </c>
      <c r="I25" s="42">
        <f>Tableau1[[#This Row],[Buts Eq 1 1er TT]]+Tableau1[[#This Row],[Buts Eq 2 1er TT]]</f>
        <v>3</v>
      </c>
      <c r="J25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5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5" s="43">
        <f>LEFT(Tableau1[[#This Row],[2e TT]],SEARCH("-",Tableau1[[#This Row],[2e TT]])-1)*1</f>
        <v>2</v>
      </c>
      <c r="M25" s="43">
        <f>MID(Tableau1[[#This Row],[2e TT]],SEARCH("-",Tableau1[[#This Row],[2e TT]])+1,LEN(Tableau1[[#This Row],[2e TT]]))*1</f>
        <v>0</v>
      </c>
      <c r="N25" s="43">
        <f>Tableau1[[#This Row],[Buts Eq 1 2ème TT]]+Tableau1[[#This Row],[Buts Eq 2 2ème TT]]</f>
        <v>2</v>
      </c>
      <c r="O2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5" s="44">
        <f>LEFT(Tableau1[[#This Row],[3e TT]],SEARCH("-",Tableau1[[#This Row],[3e TT]])-1)*1</f>
        <v>3</v>
      </c>
      <c r="R25" s="44">
        <f>MID(Tableau1[[#This Row],[3e TT]],SEARCH("-",Tableau1[[#This Row],[3e TT]])+1,LEN(Tableau1[[#This Row],[3e TT]]))*1</f>
        <v>1</v>
      </c>
      <c r="S25" s="45">
        <f>Tableau1[[#This Row],[Buts Eq 1 3ème TT]]+Tableau1[[#This Row],[Buts Eq 2 3ème TT]]</f>
        <v>4</v>
      </c>
      <c r="T2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5" s="46" t="s">
        <v>51</v>
      </c>
    </row>
    <row r="26" spans="1:22" ht="15.75" customHeight="1">
      <c r="A26" s="37">
        <v>43753</v>
      </c>
      <c r="B26" s="38" t="s">
        <v>14</v>
      </c>
      <c r="C26" s="38" t="s">
        <v>28</v>
      </c>
      <c r="D26" s="39" t="s">
        <v>4</v>
      </c>
      <c r="E26" s="40" t="s">
        <v>47</v>
      </c>
      <c r="F26" s="41" t="s">
        <v>4</v>
      </c>
      <c r="G26" s="42">
        <f>LEFT(Tableau1[[#This Row],[1er TT]],SEARCH("-",Tableau1[[#This Row],[1er TT]])-1)*1</f>
        <v>1</v>
      </c>
      <c r="H26" s="42">
        <f>MID(Tableau1[[#This Row],[1er TT]],SEARCH("-",Tableau1[[#This Row],[1er TT]])+1,LEN(Tableau1[[#This Row],[1er TT]]))*1</f>
        <v>0</v>
      </c>
      <c r="I26" s="42">
        <f>Tableau1[[#This Row],[Buts Eq 1 1er TT]]+Tableau1[[#This Row],[Buts Eq 2 1er TT]]</f>
        <v>1</v>
      </c>
      <c r="J2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6" s="43">
        <f>LEFT(Tableau1[[#This Row],[2e TT]],SEARCH("-",Tableau1[[#This Row],[2e TT]])-1)*1</f>
        <v>0</v>
      </c>
      <c r="M26" s="43">
        <f>MID(Tableau1[[#This Row],[2e TT]],SEARCH("-",Tableau1[[#This Row],[2e TT]])+1,LEN(Tableau1[[#This Row],[2e TT]]))*1</f>
        <v>1</v>
      </c>
      <c r="N26" s="43">
        <f>Tableau1[[#This Row],[Buts Eq 1 2ème TT]]+Tableau1[[#This Row],[Buts Eq 2 2ème TT]]</f>
        <v>1</v>
      </c>
      <c r="O26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6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6" s="44">
        <f>LEFT(Tableau1[[#This Row],[3e TT]],SEARCH("-",Tableau1[[#This Row],[3e TT]])-1)*1</f>
        <v>1</v>
      </c>
      <c r="R26" s="44">
        <f>MID(Tableau1[[#This Row],[3e TT]],SEARCH("-",Tableau1[[#This Row],[3e TT]])+1,LEN(Tableau1[[#This Row],[3e TT]]))*1</f>
        <v>0</v>
      </c>
      <c r="S26" s="45">
        <f>Tableau1[[#This Row],[Buts Eq 1 3ème TT]]+Tableau1[[#This Row],[Buts Eq 2 3ème TT]]</f>
        <v>1</v>
      </c>
      <c r="T2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6" s="46" t="s">
        <v>51</v>
      </c>
    </row>
    <row r="27" spans="1:22" ht="15.75" customHeight="1">
      <c r="A27" s="37">
        <v>43753</v>
      </c>
      <c r="B27" s="38" t="s">
        <v>15</v>
      </c>
      <c r="C27" s="38" t="s">
        <v>6</v>
      </c>
      <c r="D27" s="39" t="s">
        <v>58</v>
      </c>
      <c r="E27" s="40" t="s">
        <v>4</v>
      </c>
      <c r="F27" s="41" t="s">
        <v>47</v>
      </c>
      <c r="G27" s="42">
        <f>LEFT(Tableau1[[#This Row],[1er TT]],SEARCH("-",Tableau1[[#This Row],[1er TT]])-1)*1</f>
        <v>0</v>
      </c>
      <c r="H27" s="42">
        <f>MID(Tableau1[[#This Row],[1er TT]],SEARCH("-",Tableau1[[#This Row],[1er TT]])+1,LEN(Tableau1[[#This Row],[1er TT]]))*1</f>
        <v>0</v>
      </c>
      <c r="I27" s="42">
        <f>Tableau1[[#This Row],[Buts Eq 1 1er TT]]+Tableau1[[#This Row],[Buts Eq 2 1er TT]]</f>
        <v>0</v>
      </c>
      <c r="J2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7" s="43">
        <f>LEFT(Tableau1[[#This Row],[2e TT]],SEARCH("-",Tableau1[[#This Row],[2e TT]])-1)*1</f>
        <v>1</v>
      </c>
      <c r="M27" s="43">
        <f>MID(Tableau1[[#This Row],[2e TT]],SEARCH("-",Tableau1[[#This Row],[2e TT]])+1,LEN(Tableau1[[#This Row],[2e TT]]))*1</f>
        <v>0</v>
      </c>
      <c r="N27" s="43">
        <f>Tableau1[[#This Row],[Buts Eq 1 2ème TT]]+Tableau1[[#This Row],[Buts Eq 2 2ème TT]]</f>
        <v>1</v>
      </c>
      <c r="O2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7" s="44">
        <f>LEFT(Tableau1[[#This Row],[3e TT]],SEARCH("-",Tableau1[[#This Row],[3e TT]])-1)*1</f>
        <v>0</v>
      </c>
      <c r="R27" s="44">
        <f>MID(Tableau1[[#This Row],[3e TT]],SEARCH("-",Tableau1[[#This Row],[3e TT]])+1,LEN(Tableau1[[#This Row],[3e TT]]))*1</f>
        <v>1</v>
      </c>
      <c r="S27" s="45">
        <f>Tableau1[[#This Row],[Buts Eq 1 3ème TT]]+Tableau1[[#This Row],[Buts Eq 2 3ème TT]]</f>
        <v>1</v>
      </c>
      <c r="T2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7" s="46" t="s">
        <v>51</v>
      </c>
    </row>
    <row r="28" spans="1:22" ht="15.75" customHeight="1">
      <c r="A28" s="37">
        <v>43753</v>
      </c>
      <c r="B28" s="38" t="s">
        <v>20</v>
      </c>
      <c r="C28" s="38" t="s">
        <v>24</v>
      </c>
      <c r="D28" s="39" t="s">
        <v>59</v>
      </c>
      <c r="E28" s="40" t="s">
        <v>4</v>
      </c>
      <c r="F28" s="41" t="s">
        <v>4</v>
      </c>
      <c r="G28" s="42">
        <f>LEFT(Tableau1[[#This Row],[1er TT]],SEARCH("-",Tableau1[[#This Row],[1er TT]])-1)*1</f>
        <v>1</v>
      </c>
      <c r="H28" s="42">
        <f>MID(Tableau1[[#This Row],[1er TT]],SEARCH("-",Tableau1[[#This Row],[1er TT]])+1,LEN(Tableau1[[#This Row],[1er TT]]))*1</f>
        <v>2</v>
      </c>
      <c r="I28" s="42">
        <f>Tableau1[[#This Row],[Buts Eq 1 1er TT]]+Tableau1[[#This Row],[Buts Eq 2 1er TT]]</f>
        <v>3</v>
      </c>
      <c r="J2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8" s="43">
        <f>LEFT(Tableau1[[#This Row],[2e TT]],SEARCH("-",Tableau1[[#This Row],[2e TT]])-1)*1</f>
        <v>1</v>
      </c>
      <c r="M28" s="43">
        <f>MID(Tableau1[[#This Row],[2e TT]],SEARCH("-",Tableau1[[#This Row],[2e TT]])+1,LEN(Tableau1[[#This Row],[2e TT]]))*1</f>
        <v>0</v>
      </c>
      <c r="N28" s="43">
        <f>Tableau1[[#This Row],[Buts Eq 1 2ème TT]]+Tableau1[[#This Row],[Buts Eq 2 2ème TT]]</f>
        <v>1</v>
      </c>
      <c r="O28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8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8" s="44">
        <f>LEFT(Tableau1[[#This Row],[3e TT]],SEARCH("-",Tableau1[[#This Row],[3e TT]])-1)*1</f>
        <v>1</v>
      </c>
      <c r="R28" s="44">
        <f>MID(Tableau1[[#This Row],[3e TT]],SEARCH("-",Tableau1[[#This Row],[3e TT]])+1,LEN(Tableau1[[#This Row],[3e TT]]))*1</f>
        <v>0</v>
      </c>
      <c r="S28" s="45">
        <f>Tableau1[[#This Row],[Buts Eq 1 3ème TT]]+Tableau1[[#This Row],[Buts Eq 2 3ème TT]]</f>
        <v>1</v>
      </c>
      <c r="T2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8" s="46" t="s">
        <v>51</v>
      </c>
    </row>
    <row r="29" spans="1:22" ht="15.75" customHeight="1">
      <c r="A29" s="37">
        <v>43753</v>
      </c>
      <c r="B29" s="38" t="s">
        <v>21</v>
      </c>
      <c r="C29" s="38" t="s">
        <v>26</v>
      </c>
      <c r="D29" s="39" t="s">
        <v>58</v>
      </c>
      <c r="E29" s="40" t="s">
        <v>63</v>
      </c>
      <c r="F29" s="41" t="s">
        <v>47</v>
      </c>
      <c r="G29" s="42">
        <f>LEFT(Tableau1[[#This Row],[1er TT]],SEARCH("-",Tableau1[[#This Row],[1er TT]])-1)*1</f>
        <v>0</v>
      </c>
      <c r="H29" s="42">
        <f>MID(Tableau1[[#This Row],[1er TT]],SEARCH("-",Tableau1[[#This Row],[1er TT]])+1,LEN(Tableau1[[#This Row],[1er TT]]))*1</f>
        <v>0</v>
      </c>
      <c r="I29" s="42">
        <f>Tableau1[[#This Row],[Buts Eq 1 1er TT]]+Tableau1[[#This Row],[Buts Eq 2 1er TT]]</f>
        <v>0</v>
      </c>
      <c r="J2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9" s="43">
        <f>LEFT(Tableau1[[#This Row],[2e TT]],SEARCH("-",Tableau1[[#This Row],[2e TT]])-1)*1</f>
        <v>1</v>
      </c>
      <c r="M29" s="43">
        <f>MID(Tableau1[[#This Row],[2e TT]],SEARCH("-",Tableau1[[#This Row],[2e TT]])+1,LEN(Tableau1[[#This Row],[2e TT]]))*1</f>
        <v>1</v>
      </c>
      <c r="N29" s="43">
        <f>Tableau1[[#This Row],[Buts Eq 1 2ème TT]]+Tableau1[[#This Row],[Buts Eq 2 2ème TT]]</f>
        <v>2</v>
      </c>
      <c r="O2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9" s="44">
        <f>LEFT(Tableau1[[#This Row],[3e TT]],SEARCH("-",Tableau1[[#This Row],[3e TT]])-1)*1</f>
        <v>0</v>
      </c>
      <c r="R29" s="44">
        <f>MID(Tableau1[[#This Row],[3e TT]],SEARCH("-",Tableau1[[#This Row],[3e TT]])+1,LEN(Tableau1[[#This Row],[3e TT]]))*1</f>
        <v>1</v>
      </c>
      <c r="S29" s="45">
        <f>Tableau1[[#This Row],[Buts Eq 1 3ème TT]]+Tableau1[[#This Row],[Buts Eq 2 3ème TT]]</f>
        <v>1</v>
      </c>
      <c r="T2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9" s="46" t="s">
        <v>51</v>
      </c>
    </row>
    <row r="30" spans="1:22" ht="15.75" customHeight="1">
      <c r="A30" s="37">
        <v>43754</v>
      </c>
      <c r="B30" s="38" t="s">
        <v>5</v>
      </c>
      <c r="C30" s="38" t="s">
        <v>9</v>
      </c>
      <c r="D30" s="39" t="s">
        <v>58</v>
      </c>
      <c r="E30" s="40" t="s">
        <v>59</v>
      </c>
      <c r="F30" s="41" t="s">
        <v>67</v>
      </c>
      <c r="G30" s="42">
        <f>LEFT(Tableau1[[#This Row],[1er TT]],SEARCH("-",Tableau1[[#This Row],[1er TT]])-1)*1</f>
        <v>0</v>
      </c>
      <c r="H30" s="42">
        <f>MID(Tableau1[[#This Row],[1er TT]],SEARCH("-",Tableau1[[#This Row],[1er TT]])+1,LEN(Tableau1[[#This Row],[1er TT]]))*1</f>
        <v>0</v>
      </c>
      <c r="I30" s="42">
        <f>Tableau1[[#This Row],[Buts Eq 1 1er TT]]+Tableau1[[#This Row],[Buts Eq 2 1er TT]]</f>
        <v>0</v>
      </c>
      <c r="J30" s="42" t="str">
        <f>IF(Tableau1[[#This Row],[Buts Eq 1 1er TT]]&gt;Tableau1[[#This Row],[Buts Eq 2 1er TT]],"Victoire",IF(Tableau1[[#This Row],[Buts Eq 1 1er TT]]=Tableau1[[#This Row],[Buts Eq 2 1er TT]],"Nul","Défaite"))</f>
        <v>Nul</v>
      </c>
      <c r="K30" s="42" t="str">
        <f>IF(Tableau1[[#This Row],[Buts Eq 1 1er TT]]&lt;Tableau1[[#This Row],[Buts Eq 2 1er TT]],"Victoire",IF(Tableau1[[#This Row],[Buts Eq 1 1er TT]]=Tableau1[[#This Row],[Buts Eq 2 1er TT]],"Nul","Défaite"))</f>
        <v>Nul</v>
      </c>
      <c r="L30" s="43">
        <f>LEFT(Tableau1[[#This Row],[2e TT]],SEARCH("-",Tableau1[[#This Row],[2e TT]])-1)*1</f>
        <v>1</v>
      </c>
      <c r="M30" s="43">
        <f>MID(Tableau1[[#This Row],[2e TT]],SEARCH("-",Tableau1[[#This Row],[2e TT]])+1,LEN(Tableau1[[#This Row],[2e TT]]))*1</f>
        <v>2</v>
      </c>
      <c r="N30" s="43">
        <f>Tableau1[[#This Row],[Buts Eq 1 2ème TT]]+Tableau1[[#This Row],[Buts Eq 2 2ème TT]]</f>
        <v>3</v>
      </c>
      <c r="O3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3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30" s="44">
        <f>LEFT(Tableau1[[#This Row],[3e TT]],SEARCH("-",Tableau1[[#This Row],[3e TT]])-1)*1</f>
        <v>2</v>
      </c>
      <c r="R30" s="44">
        <f>MID(Tableau1[[#This Row],[3e TT]],SEARCH("-",Tableau1[[#This Row],[3e TT]])+1,LEN(Tableau1[[#This Row],[3e TT]]))*1</f>
        <v>1</v>
      </c>
      <c r="S30" s="45">
        <f>Tableau1[[#This Row],[Buts Eq 1 3ème TT]]+Tableau1[[#This Row],[Buts Eq 2 3ème TT]]</f>
        <v>3</v>
      </c>
      <c r="T3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3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30" s="46" t="s">
        <v>51</v>
      </c>
    </row>
    <row r="31" spans="1:22" ht="15.75" customHeight="1">
      <c r="A31" s="37">
        <v>43754</v>
      </c>
      <c r="B31" s="38" t="s">
        <v>23</v>
      </c>
      <c r="C31" s="38" t="s">
        <v>19</v>
      </c>
      <c r="D31" s="39" t="s">
        <v>58</v>
      </c>
      <c r="E31" s="40" t="s">
        <v>4</v>
      </c>
      <c r="F31" s="41" t="s">
        <v>61</v>
      </c>
      <c r="G31" s="42">
        <f>LEFT(Tableau1[[#This Row],[1er TT]],SEARCH("-",Tableau1[[#This Row],[1er TT]])-1)*1</f>
        <v>0</v>
      </c>
      <c r="H31" s="42">
        <f>MID(Tableau1[[#This Row],[1er TT]],SEARCH("-",Tableau1[[#This Row],[1er TT]])+1,LEN(Tableau1[[#This Row],[1er TT]]))*1</f>
        <v>0</v>
      </c>
      <c r="I31" s="42">
        <f>Tableau1[[#This Row],[Buts Eq 1 1er TT]]+Tableau1[[#This Row],[Buts Eq 2 1er TT]]</f>
        <v>0</v>
      </c>
      <c r="J3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3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31" s="43">
        <f>LEFT(Tableau1[[#This Row],[2e TT]],SEARCH("-",Tableau1[[#This Row],[2e TT]])-1)*1</f>
        <v>1</v>
      </c>
      <c r="M31" s="43">
        <f>MID(Tableau1[[#This Row],[2e TT]],SEARCH("-",Tableau1[[#This Row],[2e TT]])+1,LEN(Tableau1[[#This Row],[2e TT]]))*1</f>
        <v>0</v>
      </c>
      <c r="N31" s="43">
        <f>Tableau1[[#This Row],[Buts Eq 1 2ème TT]]+Tableau1[[#This Row],[Buts Eq 2 2ème TT]]</f>
        <v>1</v>
      </c>
      <c r="O31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31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31" s="44">
        <f>LEFT(Tableau1[[#This Row],[3e TT]],SEARCH("-",Tableau1[[#This Row],[3e TT]])-1)*1</f>
        <v>0</v>
      </c>
      <c r="R31" s="44">
        <f>MID(Tableau1[[#This Row],[3e TT]],SEARCH("-",Tableau1[[#This Row],[3e TT]])+1,LEN(Tableau1[[#This Row],[3e TT]]))*1</f>
        <v>2</v>
      </c>
      <c r="S31" s="45">
        <f>Tableau1[[#This Row],[Buts Eq 1 3ème TT]]+Tableau1[[#This Row],[Buts Eq 2 3ème TT]]</f>
        <v>2</v>
      </c>
      <c r="T31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1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1" s="46" t="s">
        <v>51</v>
      </c>
    </row>
    <row r="32" spans="1:22" ht="15.75" customHeight="1">
      <c r="A32" s="37">
        <v>43754</v>
      </c>
      <c r="B32" s="38" t="s">
        <v>22</v>
      </c>
      <c r="C32" s="38" t="s">
        <v>16</v>
      </c>
      <c r="D32" s="39" t="s">
        <v>59</v>
      </c>
      <c r="E32" s="40" t="s">
        <v>63</v>
      </c>
      <c r="F32" s="41" t="s">
        <v>4</v>
      </c>
      <c r="G32" s="42">
        <f>LEFT(Tableau1[[#This Row],[1er TT]],SEARCH("-",Tableau1[[#This Row],[1er TT]])-1)*1</f>
        <v>1</v>
      </c>
      <c r="H32" s="42">
        <f>MID(Tableau1[[#This Row],[1er TT]],SEARCH("-",Tableau1[[#This Row],[1er TT]])+1,LEN(Tableau1[[#This Row],[1er TT]]))*1</f>
        <v>2</v>
      </c>
      <c r="I32" s="42">
        <f>Tableau1[[#This Row],[Buts Eq 1 1er TT]]+Tableau1[[#This Row],[Buts Eq 2 1er TT]]</f>
        <v>3</v>
      </c>
      <c r="J3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3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32" s="43">
        <f>LEFT(Tableau1[[#This Row],[2e TT]],SEARCH("-",Tableau1[[#This Row],[2e TT]])-1)*1</f>
        <v>1</v>
      </c>
      <c r="M32" s="43">
        <f>MID(Tableau1[[#This Row],[2e TT]],SEARCH("-",Tableau1[[#This Row],[2e TT]])+1,LEN(Tableau1[[#This Row],[2e TT]]))*1</f>
        <v>1</v>
      </c>
      <c r="N32" s="43">
        <f>Tableau1[[#This Row],[Buts Eq 1 2ème TT]]+Tableau1[[#This Row],[Buts Eq 2 2ème TT]]</f>
        <v>2</v>
      </c>
      <c r="O32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32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32" s="44">
        <f>LEFT(Tableau1[[#This Row],[3e TT]],SEARCH("-",Tableau1[[#This Row],[3e TT]])-1)*1</f>
        <v>1</v>
      </c>
      <c r="R32" s="44">
        <f>MID(Tableau1[[#This Row],[3e TT]],SEARCH("-",Tableau1[[#This Row],[3e TT]])+1,LEN(Tableau1[[#This Row],[3e TT]]))*1</f>
        <v>0</v>
      </c>
      <c r="S32" s="45">
        <f>Tableau1[[#This Row],[Buts Eq 1 3ème TT]]+Tableau1[[#This Row],[Buts Eq 2 3ème TT]]</f>
        <v>1</v>
      </c>
      <c r="T3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3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32" s="46" t="s">
        <v>51</v>
      </c>
    </row>
    <row r="33" spans="1:22" ht="15.75" customHeight="1">
      <c r="A33" s="37">
        <v>43754</v>
      </c>
      <c r="B33" s="38" t="s">
        <v>10</v>
      </c>
      <c r="C33" s="38" t="s">
        <v>7</v>
      </c>
      <c r="D33" s="39" t="s">
        <v>4</v>
      </c>
      <c r="E33" s="40" t="s">
        <v>47</v>
      </c>
      <c r="F33" s="41" t="s">
        <v>47</v>
      </c>
      <c r="G33" s="42">
        <f>LEFT(Tableau1[[#This Row],[1er TT]],SEARCH("-",Tableau1[[#This Row],[1er TT]])-1)*1</f>
        <v>1</v>
      </c>
      <c r="H33" s="42">
        <f>MID(Tableau1[[#This Row],[1er TT]],SEARCH("-",Tableau1[[#This Row],[1er TT]])+1,LEN(Tableau1[[#This Row],[1er TT]]))*1</f>
        <v>0</v>
      </c>
      <c r="I33" s="42">
        <f>Tableau1[[#This Row],[Buts Eq 1 1er TT]]+Tableau1[[#This Row],[Buts Eq 2 1er TT]]</f>
        <v>1</v>
      </c>
      <c r="J3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3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33" s="43">
        <f>LEFT(Tableau1[[#This Row],[2e TT]],SEARCH("-",Tableau1[[#This Row],[2e TT]])-1)*1</f>
        <v>0</v>
      </c>
      <c r="M33" s="43">
        <f>MID(Tableau1[[#This Row],[2e TT]],SEARCH("-",Tableau1[[#This Row],[2e TT]])+1,LEN(Tableau1[[#This Row],[2e TT]]))*1</f>
        <v>1</v>
      </c>
      <c r="N33" s="43">
        <f>Tableau1[[#This Row],[Buts Eq 1 2ème TT]]+Tableau1[[#This Row],[Buts Eq 2 2ème TT]]</f>
        <v>1</v>
      </c>
      <c r="O3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3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33" s="44">
        <f>LEFT(Tableau1[[#This Row],[3e TT]],SEARCH("-",Tableau1[[#This Row],[3e TT]])-1)*1</f>
        <v>0</v>
      </c>
      <c r="R33" s="44">
        <f>MID(Tableau1[[#This Row],[3e TT]],SEARCH("-",Tableau1[[#This Row],[3e TT]])+1,LEN(Tableau1[[#This Row],[3e TT]]))*1</f>
        <v>1</v>
      </c>
      <c r="S33" s="45">
        <f>Tableau1[[#This Row],[Buts Eq 1 3ème TT]]+Tableau1[[#This Row],[Buts Eq 2 3ème TT]]</f>
        <v>1</v>
      </c>
      <c r="T33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3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3" s="46" t="s">
        <v>51</v>
      </c>
    </row>
    <row r="34" spans="1:22" ht="15.75" customHeight="1">
      <c r="A34" s="37">
        <v>43755</v>
      </c>
      <c r="B34" s="38" t="s">
        <v>14</v>
      </c>
      <c r="C34" s="38" t="s">
        <v>6</v>
      </c>
      <c r="D34" s="39" t="s">
        <v>58</v>
      </c>
      <c r="E34" s="40" t="s">
        <v>4</v>
      </c>
      <c r="F34" s="41" t="s">
        <v>58</v>
      </c>
      <c r="G34" s="42">
        <f>LEFT(Tableau1[[#This Row],[1er TT]],SEARCH("-",Tableau1[[#This Row],[1er TT]])-1)*1</f>
        <v>0</v>
      </c>
      <c r="H34" s="42">
        <f>MID(Tableau1[[#This Row],[1er TT]],SEARCH("-",Tableau1[[#This Row],[1er TT]])+1,LEN(Tableau1[[#This Row],[1er TT]]))*1</f>
        <v>0</v>
      </c>
      <c r="I34" s="42">
        <f>Tableau1[[#This Row],[Buts Eq 1 1er TT]]+Tableau1[[#This Row],[Buts Eq 2 1er TT]]</f>
        <v>0</v>
      </c>
      <c r="J3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3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34" s="43">
        <f>LEFT(Tableau1[[#This Row],[2e TT]],SEARCH("-",Tableau1[[#This Row],[2e TT]])-1)*1</f>
        <v>1</v>
      </c>
      <c r="M34" s="43">
        <f>MID(Tableau1[[#This Row],[2e TT]],SEARCH("-",Tableau1[[#This Row],[2e TT]])+1,LEN(Tableau1[[#This Row],[2e TT]]))*1</f>
        <v>0</v>
      </c>
      <c r="N34" s="43">
        <f>Tableau1[[#This Row],[Buts Eq 1 2ème TT]]+Tableau1[[#This Row],[Buts Eq 2 2ème TT]]</f>
        <v>1</v>
      </c>
      <c r="O3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3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34" s="44">
        <f>LEFT(Tableau1[[#This Row],[3e TT]],SEARCH("-",Tableau1[[#This Row],[3e TT]])-1)*1</f>
        <v>0</v>
      </c>
      <c r="R34" s="44">
        <f>MID(Tableau1[[#This Row],[3e TT]],SEARCH("-",Tableau1[[#This Row],[3e TT]])+1,LEN(Tableau1[[#This Row],[3e TT]]))*1</f>
        <v>0</v>
      </c>
      <c r="S34" s="45">
        <f>Tableau1[[#This Row],[Buts Eq 1 3ème TT]]+Tableau1[[#This Row],[Buts Eq 2 3ème TT]]</f>
        <v>0</v>
      </c>
      <c r="T3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3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34" s="46" t="s">
        <v>51</v>
      </c>
    </row>
    <row r="35" spans="1:22" ht="15.75" customHeight="1">
      <c r="A35" s="37">
        <v>43755</v>
      </c>
      <c r="B35" s="38" t="s">
        <v>27</v>
      </c>
      <c r="C35" s="38" t="s">
        <v>28</v>
      </c>
      <c r="D35" s="39" t="s">
        <v>4</v>
      </c>
      <c r="E35" s="40" t="s">
        <v>69</v>
      </c>
      <c r="F35" s="41" t="s">
        <v>47</v>
      </c>
      <c r="G35" s="42">
        <f>LEFT(Tableau1[[#This Row],[1er TT]],SEARCH("-",Tableau1[[#This Row],[1er TT]])-1)*1</f>
        <v>1</v>
      </c>
      <c r="H35" s="42">
        <f>MID(Tableau1[[#This Row],[1er TT]],SEARCH("-",Tableau1[[#This Row],[1er TT]])+1,LEN(Tableau1[[#This Row],[1er TT]]))*1</f>
        <v>0</v>
      </c>
      <c r="I35" s="42">
        <f>Tableau1[[#This Row],[Buts Eq 1 1er TT]]+Tableau1[[#This Row],[Buts Eq 2 1er TT]]</f>
        <v>1</v>
      </c>
      <c r="J3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3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35" s="43">
        <f>LEFT(Tableau1[[#This Row],[2e TT]],SEARCH("-",Tableau1[[#This Row],[2e TT]])-1)*1</f>
        <v>2</v>
      </c>
      <c r="M35" s="43">
        <f>MID(Tableau1[[#This Row],[2e TT]],SEARCH("-",Tableau1[[#This Row],[2e TT]])+1,LEN(Tableau1[[#This Row],[2e TT]]))*1</f>
        <v>2</v>
      </c>
      <c r="N35" s="43">
        <f>Tableau1[[#This Row],[Buts Eq 1 2ème TT]]+Tableau1[[#This Row],[Buts Eq 2 2ème TT]]</f>
        <v>4</v>
      </c>
      <c r="O3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3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35" s="44">
        <f>LEFT(Tableau1[[#This Row],[3e TT]],SEARCH("-",Tableau1[[#This Row],[3e TT]])-1)*1</f>
        <v>0</v>
      </c>
      <c r="R35" s="44">
        <f>MID(Tableau1[[#This Row],[3e TT]],SEARCH("-",Tableau1[[#This Row],[3e TT]])+1,LEN(Tableau1[[#This Row],[3e TT]]))*1</f>
        <v>1</v>
      </c>
      <c r="S35" s="45">
        <f>Tableau1[[#This Row],[Buts Eq 1 3ème TT]]+Tableau1[[#This Row],[Buts Eq 2 3ème TT]]</f>
        <v>1</v>
      </c>
      <c r="T35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5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5" s="46" t="s">
        <v>51</v>
      </c>
    </row>
    <row r="36" spans="1:22" ht="15.75" customHeight="1">
      <c r="A36" s="37">
        <v>43755</v>
      </c>
      <c r="B36" s="38" t="s">
        <v>18</v>
      </c>
      <c r="C36" s="38" t="s">
        <v>24</v>
      </c>
      <c r="D36" s="39" t="s">
        <v>58</v>
      </c>
      <c r="E36" s="40" t="s">
        <v>60</v>
      </c>
      <c r="F36" s="41" t="s">
        <v>47</v>
      </c>
      <c r="G36" s="42">
        <f>LEFT(Tableau1[[#This Row],[1er TT]],SEARCH("-",Tableau1[[#This Row],[1er TT]])-1)*1</f>
        <v>0</v>
      </c>
      <c r="H36" s="42">
        <f>MID(Tableau1[[#This Row],[1er TT]],SEARCH("-",Tableau1[[#This Row],[1er TT]])+1,LEN(Tableau1[[#This Row],[1er TT]]))*1</f>
        <v>0</v>
      </c>
      <c r="I36" s="42">
        <f>Tableau1[[#This Row],[Buts Eq 1 1er TT]]+Tableau1[[#This Row],[Buts Eq 2 1er TT]]</f>
        <v>0</v>
      </c>
      <c r="J3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3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36" s="43">
        <f>LEFT(Tableau1[[#This Row],[2e TT]],SEARCH("-",Tableau1[[#This Row],[2e TT]])-1)*1</f>
        <v>2</v>
      </c>
      <c r="M36" s="43">
        <f>MID(Tableau1[[#This Row],[2e TT]],SEARCH("-",Tableau1[[#This Row],[2e TT]])+1,LEN(Tableau1[[#This Row],[2e TT]]))*1</f>
        <v>0</v>
      </c>
      <c r="N36" s="43">
        <f>Tableau1[[#This Row],[Buts Eq 1 2ème TT]]+Tableau1[[#This Row],[Buts Eq 2 2ème TT]]</f>
        <v>2</v>
      </c>
      <c r="O3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3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36" s="44">
        <f>LEFT(Tableau1[[#This Row],[3e TT]],SEARCH("-",Tableau1[[#This Row],[3e TT]])-1)*1</f>
        <v>0</v>
      </c>
      <c r="R36" s="44">
        <f>MID(Tableau1[[#This Row],[3e TT]],SEARCH("-",Tableau1[[#This Row],[3e TT]])+1,LEN(Tableau1[[#This Row],[3e TT]]))*1</f>
        <v>1</v>
      </c>
      <c r="S36" s="45">
        <f>Tableau1[[#This Row],[Buts Eq 1 3ème TT]]+Tableau1[[#This Row],[Buts Eq 2 3ème TT]]</f>
        <v>1</v>
      </c>
      <c r="T36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6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6" s="46" t="s">
        <v>51</v>
      </c>
    </row>
    <row r="37" spans="1:22" ht="15.75" customHeight="1">
      <c r="A37" s="37">
        <v>43755</v>
      </c>
      <c r="B37" s="38" t="s">
        <v>13</v>
      </c>
      <c r="C37" s="38" t="s">
        <v>12</v>
      </c>
      <c r="D37" s="39" t="s">
        <v>60</v>
      </c>
      <c r="E37" s="40" t="s">
        <v>59</v>
      </c>
      <c r="F37" s="41" t="s">
        <v>47</v>
      </c>
      <c r="G37" s="42">
        <f>LEFT(Tableau1[[#This Row],[1er TT]],SEARCH("-",Tableau1[[#This Row],[1er TT]])-1)*1</f>
        <v>2</v>
      </c>
      <c r="H37" s="42">
        <f>MID(Tableau1[[#This Row],[1er TT]],SEARCH("-",Tableau1[[#This Row],[1er TT]])+1,LEN(Tableau1[[#This Row],[1er TT]]))*1</f>
        <v>0</v>
      </c>
      <c r="I37" s="42">
        <f>Tableau1[[#This Row],[Buts Eq 1 1er TT]]+Tableau1[[#This Row],[Buts Eq 2 1er TT]]</f>
        <v>2</v>
      </c>
      <c r="J37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37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37" s="43">
        <f>LEFT(Tableau1[[#This Row],[2e TT]],SEARCH("-",Tableau1[[#This Row],[2e TT]])-1)*1</f>
        <v>1</v>
      </c>
      <c r="M37" s="43">
        <f>MID(Tableau1[[#This Row],[2e TT]],SEARCH("-",Tableau1[[#This Row],[2e TT]])+1,LEN(Tableau1[[#This Row],[2e TT]]))*1</f>
        <v>2</v>
      </c>
      <c r="N37" s="43">
        <f>Tableau1[[#This Row],[Buts Eq 1 2ème TT]]+Tableau1[[#This Row],[Buts Eq 2 2ème TT]]</f>
        <v>3</v>
      </c>
      <c r="O3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3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37" s="44">
        <f>LEFT(Tableau1[[#This Row],[3e TT]],SEARCH("-",Tableau1[[#This Row],[3e TT]])-1)*1</f>
        <v>0</v>
      </c>
      <c r="R37" s="44">
        <f>MID(Tableau1[[#This Row],[3e TT]],SEARCH("-",Tableau1[[#This Row],[3e TT]])+1,LEN(Tableau1[[#This Row],[3e TT]]))*1</f>
        <v>1</v>
      </c>
      <c r="S37" s="45">
        <f>Tableau1[[#This Row],[Buts Eq 1 3ème TT]]+Tableau1[[#This Row],[Buts Eq 2 3ème TT]]</f>
        <v>1</v>
      </c>
      <c r="T3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7" s="46" t="s">
        <v>51</v>
      </c>
    </row>
    <row r="38" spans="1:22" ht="15.75" customHeight="1">
      <c r="A38" s="37">
        <v>43755</v>
      </c>
      <c r="B38" s="38" t="s">
        <v>8</v>
      </c>
      <c r="C38" s="38" t="s">
        <v>17</v>
      </c>
      <c r="D38" s="39" t="s">
        <v>70</v>
      </c>
      <c r="E38" s="40" t="s">
        <v>47</v>
      </c>
      <c r="F38" s="41" t="s">
        <v>61</v>
      </c>
      <c r="G38" s="42">
        <f>LEFT(Tableau1[[#This Row],[1er TT]],SEARCH("-",Tableau1[[#This Row],[1er TT]])-1)*1</f>
        <v>0</v>
      </c>
      <c r="H38" s="42">
        <f>MID(Tableau1[[#This Row],[1er TT]],SEARCH("-",Tableau1[[#This Row],[1er TT]])+1,LEN(Tableau1[[#This Row],[1er TT]]))*1</f>
        <v>3</v>
      </c>
      <c r="I38" s="42">
        <f>Tableau1[[#This Row],[Buts Eq 1 1er TT]]+Tableau1[[#This Row],[Buts Eq 2 1er TT]]</f>
        <v>3</v>
      </c>
      <c r="J3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3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38" s="43">
        <f>LEFT(Tableau1[[#This Row],[2e TT]],SEARCH("-",Tableau1[[#This Row],[2e TT]])-1)*1</f>
        <v>0</v>
      </c>
      <c r="M38" s="43">
        <f>MID(Tableau1[[#This Row],[2e TT]],SEARCH("-",Tableau1[[#This Row],[2e TT]])+1,LEN(Tableau1[[#This Row],[2e TT]]))*1</f>
        <v>1</v>
      </c>
      <c r="N38" s="43">
        <f>Tableau1[[#This Row],[Buts Eq 1 2ème TT]]+Tableau1[[#This Row],[Buts Eq 2 2ème TT]]</f>
        <v>1</v>
      </c>
      <c r="O3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3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38" s="44">
        <f>LEFT(Tableau1[[#This Row],[3e TT]],SEARCH("-",Tableau1[[#This Row],[3e TT]])-1)*1</f>
        <v>0</v>
      </c>
      <c r="R38" s="44">
        <f>MID(Tableau1[[#This Row],[3e TT]],SEARCH("-",Tableau1[[#This Row],[3e TT]])+1,LEN(Tableau1[[#This Row],[3e TT]]))*1</f>
        <v>2</v>
      </c>
      <c r="S38" s="45">
        <f>Tableau1[[#This Row],[Buts Eq 1 3ème TT]]+Tableau1[[#This Row],[Buts Eq 2 3ème TT]]</f>
        <v>2</v>
      </c>
      <c r="T38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8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8" s="46" t="s">
        <v>51</v>
      </c>
    </row>
    <row r="39" spans="1:22" ht="15.75" customHeight="1">
      <c r="A39" s="37">
        <v>43755</v>
      </c>
      <c r="B39" s="38" t="s">
        <v>21</v>
      </c>
      <c r="C39" s="38" t="s">
        <v>25</v>
      </c>
      <c r="D39" s="39" t="s">
        <v>4</v>
      </c>
      <c r="E39" s="40" t="s">
        <v>60</v>
      </c>
      <c r="F39" s="41" t="s">
        <v>47</v>
      </c>
      <c r="G39" s="42">
        <f>LEFT(Tableau1[[#This Row],[1er TT]],SEARCH("-",Tableau1[[#This Row],[1er TT]])-1)*1</f>
        <v>1</v>
      </c>
      <c r="H39" s="42">
        <f>MID(Tableau1[[#This Row],[1er TT]],SEARCH("-",Tableau1[[#This Row],[1er TT]])+1,LEN(Tableau1[[#This Row],[1er TT]]))*1</f>
        <v>0</v>
      </c>
      <c r="I39" s="42">
        <f>Tableau1[[#This Row],[Buts Eq 1 1er TT]]+Tableau1[[#This Row],[Buts Eq 2 1er TT]]</f>
        <v>1</v>
      </c>
      <c r="J39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39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39" s="43">
        <f>LEFT(Tableau1[[#This Row],[2e TT]],SEARCH("-",Tableau1[[#This Row],[2e TT]])-1)*1</f>
        <v>2</v>
      </c>
      <c r="M39" s="43">
        <f>MID(Tableau1[[#This Row],[2e TT]],SEARCH("-",Tableau1[[#This Row],[2e TT]])+1,LEN(Tableau1[[#This Row],[2e TT]]))*1</f>
        <v>0</v>
      </c>
      <c r="N39" s="43">
        <f>Tableau1[[#This Row],[Buts Eq 1 2ème TT]]+Tableau1[[#This Row],[Buts Eq 2 2ème TT]]</f>
        <v>2</v>
      </c>
      <c r="O3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3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39" s="44">
        <f>LEFT(Tableau1[[#This Row],[3e TT]],SEARCH("-",Tableau1[[#This Row],[3e TT]])-1)*1</f>
        <v>0</v>
      </c>
      <c r="R39" s="44">
        <f>MID(Tableau1[[#This Row],[3e TT]],SEARCH("-",Tableau1[[#This Row],[3e TT]])+1,LEN(Tableau1[[#This Row],[3e TT]]))*1</f>
        <v>1</v>
      </c>
      <c r="S39" s="45">
        <f>Tableau1[[#This Row],[Buts Eq 1 3ème TT]]+Tableau1[[#This Row],[Buts Eq 2 3ème TT]]</f>
        <v>1</v>
      </c>
      <c r="T3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3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39" s="46" t="s">
        <v>51</v>
      </c>
    </row>
    <row r="40" spans="1:22" ht="15.75" customHeight="1">
      <c r="A40" s="37">
        <v>43756</v>
      </c>
      <c r="B40" s="38" t="s">
        <v>11</v>
      </c>
      <c r="C40" s="38" t="s">
        <v>20</v>
      </c>
      <c r="D40" s="39" t="s">
        <v>59</v>
      </c>
      <c r="E40" s="40" t="s">
        <v>58</v>
      </c>
      <c r="F40" s="41" t="s">
        <v>47</v>
      </c>
      <c r="G40" s="42">
        <f>LEFT(Tableau1[[#This Row],[1er TT]],SEARCH("-",Tableau1[[#This Row],[1er TT]])-1)*1</f>
        <v>1</v>
      </c>
      <c r="H40" s="42">
        <f>MID(Tableau1[[#This Row],[1er TT]],SEARCH("-",Tableau1[[#This Row],[1er TT]])+1,LEN(Tableau1[[#This Row],[1er TT]]))*1</f>
        <v>2</v>
      </c>
      <c r="I40" s="42">
        <f>Tableau1[[#This Row],[Buts Eq 1 1er TT]]+Tableau1[[#This Row],[Buts Eq 2 1er TT]]</f>
        <v>3</v>
      </c>
      <c r="J4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4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40" s="43">
        <f>LEFT(Tableau1[[#This Row],[2e TT]],SEARCH("-",Tableau1[[#This Row],[2e TT]])-1)*1</f>
        <v>0</v>
      </c>
      <c r="M40" s="43">
        <f>MID(Tableau1[[#This Row],[2e TT]],SEARCH("-",Tableau1[[#This Row],[2e TT]])+1,LEN(Tableau1[[#This Row],[2e TT]]))*1</f>
        <v>0</v>
      </c>
      <c r="N40" s="43">
        <f>Tableau1[[#This Row],[Buts Eq 1 2ème TT]]+Tableau1[[#This Row],[Buts Eq 2 2ème TT]]</f>
        <v>0</v>
      </c>
      <c r="O4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4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40" s="44">
        <f>LEFT(Tableau1[[#This Row],[3e TT]],SEARCH("-",Tableau1[[#This Row],[3e TT]])-1)*1</f>
        <v>0</v>
      </c>
      <c r="R40" s="44">
        <f>MID(Tableau1[[#This Row],[3e TT]],SEARCH("-",Tableau1[[#This Row],[3e TT]])+1,LEN(Tableau1[[#This Row],[3e TT]]))*1</f>
        <v>1</v>
      </c>
      <c r="S40" s="45">
        <f>Tableau1[[#This Row],[Buts Eq 1 3ème TT]]+Tableau1[[#This Row],[Buts Eq 2 3ème TT]]</f>
        <v>1</v>
      </c>
      <c r="T40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40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40" s="46" t="s">
        <v>51</v>
      </c>
    </row>
    <row r="41" spans="1:22" ht="15.75" customHeight="1">
      <c r="A41" s="37">
        <v>43756</v>
      </c>
      <c r="B41" s="38" t="s">
        <v>22</v>
      </c>
      <c r="C41" s="38" t="s">
        <v>19</v>
      </c>
      <c r="D41" s="39" t="s">
        <v>61</v>
      </c>
      <c r="E41" s="40" t="s">
        <v>59</v>
      </c>
      <c r="F41" s="41" t="s">
        <v>58</v>
      </c>
      <c r="G41" s="42">
        <f>LEFT(Tableau1[[#This Row],[1er TT]],SEARCH("-",Tableau1[[#This Row],[1er TT]])-1)*1</f>
        <v>0</v>
      </c>
      <c r="H41" s="42">
        <f>MID(Tableau1[[#This Row],[1er TT]],SEARCH("-",Tableau1[[#This Row],[1er TT]])+1,LEN(Tableau1[[#This Row],[1er TT]]))*1</f>
        <v>2</v>
      </c>
      <c r="I41" s="42">
        <f>Tableau1[[#This Row],[Buts Eq 1 1er TT]]+Tableau1[[#This Row],[Buts Eq 2 1er TT]]</f>
        <v>2</v>
      </c>
      <c r="J4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4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41" s="43">
        <f>LEFT(Tableau1[[#This Row],[2e TT]],SEARCH("-",Tableau1[[#This Row],[2e TT]])-1)*1</f>
        <v>1</v>
      </c>
      <c r="M41" s="43">
        <f>MID(Tableau1[[#This Row],[2e TT]],SEARCH("-",Tableau1[[#This Row],[2e TT]])+1,LEN(Tableau1[[#This Row],[2e TT]]))*1</f>
        <v>2</v>
      </c>
      <c r="N41" s="43">
        <f>Tableau1[[#This Row],[Buts Eq 1 2ème TT]]+Tableau1[[#This Row],[Buts Eq 2 2ème TT]]</f>
        <v>3</v>
      </c>
      <c r="O4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4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41" s="44">
        <f>LEFT(Tableau1[[#This Row],[3e TT]],SEARCH("-",Tableau1[[#This Row],[3e TT]])-1)*1</f>
        <v>0</v>
      </c>
      <c r="R41" s="44">
        <f>MID(Tableau1[[#This Row],[3e TT]],SEARCH("-",Tableau1[[#This Row],[3e TT]])+1,LEN(Tableau1[[#This Row],[3e TT]]))*1</f>
        <v>0</v>
      </c>
      <c r="S41" s="45">
        <f>Tableau1[[#This Row],[Buts Eq 1 3ème TT]]+Tableau1[[#This Row],[Buts Eq 2 3ème TT]]</f>
        <v>0</v>
      </c>
      <c r="T4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4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41" s="46" t="s">
        <v>51</v>
      </c>
    </row>
    <row r="42" spans="1:22" ht="15.75" customHeight="1">
      <c r="A42" s="37">
        <v>43757</v>
      </c>
      <c r="B42" s="38" t="s">
        <v>27</v>
      </c>
      <c r="C42" s="38" t="s">
        <v>6</v>
      </c>
      <c r="D42" s="39" t="s">
        <v>63</v>
      </c>
      <c r="E42" s="40" t="s">
        <v>59</v>
      </c>
      <c r="F42" s="41" t="s">
        <v>64</v>
      </c>
      <c r="G42" s="42">
        <f>LEFT(Tableau1[[#This Row],[1er TT]],SEARCH("-",Tableau1[[#This Row],[1er TT]])-1)*1</f>
        <v>1</v>
      </c>
      <c r="H42" s="42">
        <f>MID(Tableau1[[#This Row],[1er TT]],SEARCH("-",Tableau1[[#This Row],[1er TT]])+1,LEN(Tableau1[[#This Row],[1er TT]]))*1</f>
        <v>1</v>
      </c>
      <c r="I42" s="42">
        <f>Tableau1[[#This Row],[Buts Eq 1 1er TT]]+Tableau1[[#This Row],[Buts Eq 2 1er TT]]</f>
        <v>2</v>
      </c>
      <c r="J4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4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42" s="43">
        <f>LEFT(Tableau1[[#This Row],[2e TT]],SEARCH("-",Tableau1[[#This Row],[2e TT]])-1)*1</f>
        <v>1</v>
      </c>
      <c r="M42" s="43">
        <f>MID(Tableau1[[#This Row],[2e TT]],SEARCH("-",Tableau1[[#This Row],[2e TT]])+1,LEN(Tableau1[[#This Row],[2e TT]]))*1</f>
        <v>2</v>
      </c>
      <c r="N42" s="43">
        <f>Tableau1[[#This Row],[Buts Eq 1 2ème TT]]+Tableau1[[#This Row],[Buts Eq 2 2ème TT]]</f>
        <v>3</v>
      </c>
      <c r="O4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4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42" s="44">
        <f>LEFT(Tableau1[[#This Row],[3e TT]],SEARCH("-",Tableau1[[#This Row],[3e TT]])-1)*1</f>
        <v>3</v>
      </c>
      <c r="R42" s="44">
        <f>MID(Tableau1[[#This Row],[3e TT]],SEARCH("-",Tableau1[[#This Row],[3e TT]])+1,LEN(Tableau1[[#This Row],[3e TT]]))*1</f>
        <v>0</v>
      </c>
      <c r="S42" s="45">
        <f>Tableau1[[#This Row],[Buts Eq 1 3ème TT]]+Tableau1[[#This Row],[Buts Eq 2 3ème TT]]</f>
        <v>3</v>
      </c>
      <c r="T4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4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42" s="46" t="s">
        <v>51</v>
      </c>
    </row>
    <row r="43" spans="1:22" ht="15.75" customHeight="1">
      <c r="A43" s="37">
        <v>43757</v>
      </c>
      <c r="B43" s="38" t="s">
        <v>15</v>
      </c>
      <c r="C43" s="38" t="s">
        <v>10</v>
      </c>
      <c r="D43" s="39" t="s">
        <v>63</v>
      </c>
      <c r="E43" s="40" t="s">
        <v>58</v>
      </c>
      <c r="F43" s="41" t="s">
        <v>47</v>
      </c>
      <c r="G43" s="42">
        <f>LEFT(Tableau1[[#This Row],[1er TT]],SEARCH("-",Tableau1[[#This Row],[1er TT]])-1)*1</f>
        <v>1</v>
      </c>
      <c r="H43" s="42">
        <f>MID(Tableau1[[#This Row],[1er TT]],SEARCH("-",Tableau1[[#This Row],[1er TT]])+1,LEN(Tableau1[[#This Row],[1er TT]]))*1</f>
        <v>1</v>
      </c>
      <c r="I43" s="42">
        <f>Tableau1[[#This Row],[Buts Eq 1 1er TT]]+Tableau1[[#This Row],[Buts Eq 2 1er TT]]</f>
        <v>2</v>
      </c>
      <c r="J4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4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43" s="43">
        <f>LEFT(Tableau1[[#This Row],[2e TT]],SEARCH("-",Tableau1[[#This Row],[2e TT]])-1)*1</f>
        <v>0</v>
      </c>
      <c r="M43" s="43">
        <f>MID(Tableau1[[#This Row],[2e TT]],SEARCH("-",Tableau1[[#This Row],[2e TT]])+1,LEN(Tableau1[[#This Row],[2e TT]]))*1</f>
        <v>0</v>
      </c>
      <c r="N43" s="43">
        <f>Tableau1[[#This Row],[Buts Eq 1 2ème TT]]+Tableau1[[#This Row],[Buts Eq 2 2ème TT]]</f>
        <v>0</v>
      </c>
      <c r="O43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43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43" s="44">
        <f>LEFT(Tableau1[[#This Row],[3e TT]],SEARCH("-",Tableau1[[#This Row],[3e TT]])-1)*1</f>
        <v>0</v>
      </c>
      <c r="R43" s="44">
        <f>MID(Tableau1[[#This Row],[3e TT]],SEARCH("-",Tableau1[[#This Row],[3e TT]])+1,LEN(Tableau1[[#This Row],[3e TT]]))*1</f>
        <v>1</v>
      </c>
      <c r="S43" s="45">
        <f>Tableau1[[#This Row],[Buts Eq 1 3ème TT]]+Tableau1[[#This Row],[Buts Eq 2 3ème TT]]</f>
        <v>1</v>
      </c>
      <c r="T43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43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43" s="46" t="s">
        <v>51</v>
      </c>
    </row>
    <row r="44" spans="1:22" ht="15.75" customHeight="1">
      <c r="A44" s="37">
        <v>43757</v>
      </c>
      <c r="B44" s="38" t="s">
        <v>26</v>
      </c>
      <c r="C44" s="38" t="s">
        <v>13</v>
      </c>
      <c r="D44" s="39" t="s">
        <v>58</v>
      </c>
      <c r="E44" s="40" t="s">
        <v>67</v>
      </c>
      <c r="F44" s="41" t="s">
        <v>4</v>
      </c>
      <c r="G44" s="42">
        <f>LEFT(Tableau1[[#This Row],[1er TT]],SEARCH("-",Tableau1[[#This Row],[1er TT]])-1)*1</f>
        <v>0</v>
      </c>
      <c r="H44" s="42">
        <f>MID(Tableau1[[#This Row],[1er TT]],SEARCH("-",Tableau1[[#This Row],[1er TT]])+1,LEN(Tableau1[[#This Row],[1er TT]]))*1</f>
        <v>0</v>
      </c>
      <c r="I44" s="42">
        <f>Tableau1[[#This Row],[Buts Eq 1 1er TT]]+Tableau1[[#This Row],[Buts Eq 2 1er TT]]</f>
        <v>0</v>
      </c>
      <c r="J4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4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44" s="43">
        <f>LEFT(Tableau1[[#This Row],[2e TT]],SEARCH("-",Tableau1[[#This Row],[2e TT]])-1)*1</f>
        <v>2</v>
      </c>
      <c r="M44" s="43">
        <f>MID(Tableau1[[#This Row],[2e TT]],SEARCH("-",Tableau1[[#This Row],[2e TT]])+1,LEN(Tableau1[[#This Row],[2e TT]]))*1</f>
        <v>1</v>
      </c>
      <c r="N44" s="43">
        <f>Tableau1[[#This Row],[Buts Eq 1 2ème TT]]+Tableau1[[#This Row],[Buts Eq 2 2ème TT]]</f>
        <v>3</v>
      </c>
      <c r="O4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4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44" s="44">
        <f>LEFT(Tableau1[[#This Row],[3e TT]],SEARCH("-",Tableau1[[#This Row],[3e TT]])-1)*1</f>
        <v>1</v>
      </c>
      <c r="R44" s="44">
        <f>MID(Tableau1[[#This Row],[3e TT]],SEARCH("-",Tableau1[[#This Row],[3e TT]])+1,LEN(Tableau1[[#This Row],[3e TT]]))*1</f>
        <v>0</v>
      </c>
      <c r="S44" s="45">
        <f>Tableau1[[#This Row],[Buts Eq 1 3ème TT]]+Tableau1[[#This Row],[Buts Eq 2 3ème TT]]</f>
        <v>1</v>
      </c>
      <c r="T4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4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44" s="46" t="s">
        <v>51</v>
      </c>
    </row>
    <row r="45" spans="1:22" ht="15.75" customHeight="1">
      <c r="A45" s="37">
        <v>43757</v>
      </c>
      <c r="B45" s="38" t="s">
        <v>12</v>
      </c>
      <c r="C45" s="38" t="s">
        <v>17</v>
      </c>
      <c r="D45" s="39" t="s">
        <v>67</v>
      </c>
      <c r="E45" s="40" t="s">
        <v>4</v>
      </c>
      <c r="F45" s="41" t="s">
        <v>61</v>
      </c>
      <c r="G45" s="42">
        <f>LEFT(Tableau1[[#This Row],[1er TT]],SEARCH("-",Tableau1[[#This Row],[1er TT]])-1)*1</f>
        <v>2</v>
      </c>
      <c r="H45" s="42">
        <f>MID(Tableau1[[#This Row],[1er TT]],SEARCH("-",Tableau1[[#This Row],[1er TT]])+1,LEN(Tableau1[[#This Row],[1er TT]]))*1</f>
        <v>1</v>
      </c>
      <c r="I45" s="42">
        <f>Tableau1[[#This Row],[Buts Eq 1 1er TT]]+Tableau1[[#This Row],[Buts Eq 2 1er TT]]</f>
        <v>3</v>
      </c>
      <c r="J4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4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45" s="43">
        <f>LEFT(Tableau1[[#This Row],[2e TT]],SEARCH("-",Tableau1[[#This Row],[2e TT]])-1)*1</f>
        <v>1</v>
      </c>
      <c r="M45" s="43">
        <f>MID(Tableau1[[#This Row],[2e TT]],SEARCH("-",Tableau1[[#This Row],[2e TT]])+1,LEN(Tableau1[[#This Row],[2e TT]]))*1</f>
        <v>0</v>
      </c>
      <c r="N45" s="43">
        <f>Tableau1[[#This Row],[Buts Eq 1 2ème TT]]+Tableau1[[#This Row],[Buts Eq 2 2ème TT]]</f>
        <v>1</v>
      </c>
      <c r="O4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4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45" s="44">
        <f>LEFT(Tableau1[[#This Row],[3e TT]],SEARCH("-",Tableau1[[#This Row],[3e TT]])-1)*1</f>
        <v>0</v>
      </c>
      <c r="R45" s="44">
        <f>MID(Tableau1[[#This Row],[3e TT]],SEARCH("-",Tableau1[[#This Row],[3e TT]])+1,LEN(Tableau1[[#This Row],[3e TT]]))*1</f>
        <v>2</v>
      </c>
      <c r="S45" s="45">
        <f>Tableau1[[#This Row],[Buts Eq 1 3ème TT]]+Tableau1[[#This Row],[Buts Eq 2 3ème TT]]</f>
        <v>2</v>
      </c>
      <c r="T45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45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45" s="46" t="s">
        <v>51</v>
      </c>
    </row>
    <row r="46" spans="1:22" ht="15.75" customHeight="1">
      <c r="A46" s="37">
        <v>43757</v>
      </c>
      <c r="B46" s="38" t="s">
        <v>7</v>
      </c>
      <c r="C46" s="38" t="s">
        <v>25</v>
      </c>
      <c r="D46" s="39" t="s">
        <v>58</v>
      </c>
      <c r="E46" s="40" t="s">
        <v>4</v>
      </c>
      <c r="F46" s="41" t="s">
        <v>60</v>
      </c>
      <c r="G46" s="42">
        <f>LEFT(Tableau1[[#This Row],[1er TT]],SEARCH("-",Tableau1[[#This Row],[1er TT]])-1)*1</f>
        <v>0</v>
      </c>
      <c r="H46" s="42">
        <f>MID(Tableau1[[#This Row],[1er TT]],SEARCH("-",Tableau1[[#This Row],[1er TT]])+1,LEN(Tableau1[[#This Row],[1er TT]]))*1</f>
        <v>0</v>
      </c>
      <c r="I46" s="42">
        <f>Tableau1[[#This Row],[Buts Eq 1 1er TT]]+Tableau1[[#This Row],[Buts Eq 2 1er TT]]</f>
        <v>0</v>
      </c>
      <c r="J4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4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46" s="43">
        <f>LEFT(Tableau1[[#This Row],[2e TT]],SEARCH("-",Tableau1[[#This Row],[2e TT]])-1)*1</f>
        <v>1</v>
      </c>
      <c r="M46" s="43">
        <f>MID(Tableau1[[#This Row],[2e TT]],SEARCH("-",Tableau1[[#This Row],[2e TT]])+1,LEN(Tableau1[[#This Row],[2e TT]]))*1</f>
        <v>0</v>
      </c>
      <c r="N46" s="43">
        <f>Tableau1[[#This Row],[Buts Eq 1 2ème TT]]+Tableau1[[#This Row],[Buts Eq 2 2ème TT]]</f>
        <v>1</v>
      </c>
      <c r="O4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4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46" s="44">
        <f>LEFT(Tableau1[[#This Row],[3e TT]],SEARCH("-",Tableau1[[#This Row],[3e TT]])-1)*1</f>
        <v>2</v>
      </c>
      <c r="R46" s="44">
        <f>MID(Tableau1[[#This Row],[3e TT]],SEARCH("-",Tableau1[[#This Row],[3e TT]])+1,LEN(Tableau1[[#This Row],[3e TT]]))*1</f>
        <v>0</v>
      </c>
      <c r="S46" s="45">
        <f>Tableau1[[#This Row],[Buts Eq 1 3ème TT]]+Tableau1[[#This Row],[Buts Eq 2 3ème TT]]</f>
        <v>2</v>
      </c>
      <c r="T4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4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46" s="46" t="s">
        <v>51</v>
      </c>
    </row>
    <row r="47" spans="1:22" ht="15.75" customHeight="1">
      <c r="A47" s="37">
        <v>43758</v>
      </c>
      <c r="B47" s="38" t="s">
        <v>5</v>
      </c>
      <c r="C47" s="38" t="s">
        <v>21</v>
      </c>
      <c r="D47" s="39" t="s">
        <v>63</v>
      </c>
      <c r="E47" s="40" t="s">
        <v>4</v>
      </c>
      <c r="F47" s="41" t="s">
        <v>47</v>
      </c>
      <c r="G47" s="42">
        <f>LEFT(Tableau1[[#This Row],[1er TT]],SEARCH("-",Tableau1[[#This Row],[1er TT]])-1)*1</f>
        <v>1</v>
      </c>
      <c r="H47" s="42">
        <f>MID(Tableau1[[#This Row],[1er TT]],SEARCH("-",Tableau1[[#This Row],[1er TT]])+1,LEN(Tableau1[[#This Row],[1er TT]]))*1</f>
        <v>1</v>
      </c>
      <c r="I47" s="42">
        <f>Tableau1[[#This Row],[Buts Eq 1 1er TT]]+Tableau1[[#This Row],[Buts Eq 2 1er TT]]</f>
        <v>2</v>
      </c>
      <c r="J4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4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47" s="43">
        <f>LEFT(Tableau1[[#This Row],[2e TT]],SEARCH("-",Tableau1[[#This Row],[2e TT]])-1)*1</f>
        <v>1</v>
      </c>
      <c r="M47" s="43">
        <f>MID(Tableau1[[#This Row],[2e TT]],SEARCH("-",Tableau1[[#This Row],[2e TT]])+1,LEN(Tableau1[[#This Row],[2e TT]]))*1</f>
        <v>0</v>
      </c>
      <c r="N47" s="43">
        <f>Tableau1[[#This Row],[Buts Eq 1 2ème TT]]+Tableau1[[#This Row],[Buts Eq 2 2ème TT]]</f>
        <v>1</v>
      </c>
      <c r="O4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4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47" s="44">
        <f>LEFT(Tableau1[[#This Row],[3e TT]],SEARCH("-",Tableau1[[#This Row],[3e TT]])-1)*1</f>
        <v>0</v>
      </c>
      <c r="R47" s="44">
        <f>MID(Tableau1[[#This Row],[3e TT]],SEARCH("-",Tableau1[[#This Row],[3e TT]])+1,LEN(Tableau1[[#This Row],[3e TT]]))*1</f>
        <v>1</v>
      </c>
      <c r="S47" s="45">
        <f>Tableau1[[#This Row],[Buts Eq 1 3ème TT]]+Tableau1[[#This Row],[Buts Eq 2 3ème TT]]</f>
        <v>1</v>
      </c>
      <c r="T4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4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47" s="46" t="s">
        <v>51</v>
      </c>
    </row>
    <row r="48" spans="1:22" ht="15.75" customHeight="1">
      <c r="A48" s="37">
        <v>43758</v>
      </c>
      <c r="B48" s="38" t="s">
        <v>16</v>
      </c>
      <c r="C48" s="38" t="s">
        <v>20</v>
      </c>
      <c r="D48" s="39" t="s">
        <v>60</v>
      </c>
      <c r="E48" s="40" t="s">
        <v>58</v>
      </c>
      <c r="F48" s="41" t="s">
        <v>4</v>
      </c>
      <c r="G48" s="42">
        <f>LEFT(Tableau1[[#This Row],[1er TT]],SEARCH("-",Tableau1[[#This Row],[1er TT]])-1)*1</f>
        <v>2</v>
      </c>
      <c r="H48" s="42">
        <f>MID(Tableau1[[#This Row],[1er TT]],SEARCH("-",Tableau1[[#This Row],[1er TT]])+1,LEN(Tableau1[[#This Row],[1er TT]]))*1</f>
        <v>0</v>
      </c>
      <c r="I48" s="42">
        <f>Tableau1[[#This Row],[Buts Eq 1 1er TT]]+Tableau1[[#This Row],[Buts Eq 2 1er TT]]</f>
        <v>2</v>
      </c>
      <c r="J48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48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48" s="43">
        <f>LEFT(Tableau1[[#This Row],[2e TT]],SEARCH("-",Tableau1[[#This Row],[2e TT]])-1)*1</f>
        <v>0</v>
      </c>
      <c r="M48" s="43">
        <f>MID(Tableau1[[#This Row],[2e TT]],SEARCH("-",Tableau1[[#This Row],[2e TT]])+1,LEN(Tableau1[[#This Row],[2e TT]]))*1</f>
        <v>0</v>
      </c>
      <c r="N48" s="43">
        <f>Tableau1[[#This Row],[Buts Eq 1 2ème TT]]+Tableau1[[#This Row],[Buts Eq 2 2ème TT]]</f>
        <v>0</v>
      </c>
      <c r="O4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4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48" s="44">
        <f>LEFT(Tableau1[[#This Row],[3e TT]],SEARCH("-",Tableau1[[#This Row],[3e TT]])-1)*1</f>
        <v>1</v>
      </c>
      <c r="R48" s="44">
        <f>MID(Tableau1[[#This Row],[3e TT]],SEARCH("-",Tableau1[[#This Row],[3e TT]])+1,LEN(Tableau1[[#This Row],[3e TT]]))*1</f>
        <v>0</v>
      </c>
      <c r="S48" s="45">
        <f>Tableau1[[#This Row],[Buts Eq 1 3ème TT]]+Tableau1[[#This Row],[Buts Eq 2 3ème TT]]</f>
        <v>1</v>
      </c>
      <c r="T4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4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48" s="46" t="s">
        <v>51</v>
      </c>
    </row>
    <row r="49" spans="1:22" ht="15.75" customHeight="1">
      <c r="A49" s="37">
        <v>43758</v>
      </c>
      <c r="B49" s="38" t="s">
        <v>24</v>
      </c>
      <c r="C49" s="38" t="s">
        <v>23</v>
      </c>
      <c r="D49" s="39" t="s">
        <v>59</v>
      </c>
      <c r="E49" s="40" t="s">
        <v>47</v>
      </c>
      <c r="F49" s="41" t="s">
        <v>4</v>
      </c>
      <c r="G49" s="42">
        <f>LEFT(Tableau1[[#This Row],[1er TT]],SEARCH("-",Tableau1[[#This Row],[1er TT]])-1)*1</f>
        <v>1</v>
      </c>
      <c r="H49" s="42">
        <f>MID(Tableau1[[#This Row],[1er TT]],SEARCH("-",Tableau1[[#This Row],[1er TT]])+1,LEN(Tableau1[[#This Row],[1er TT]]))*1</f>
        <v>2</v>
      </c>
      <c r="I49" s="42">
        <f>Tableau1[[#This Row],[Buts Eq 1 1er TT]]+Tableau1[[#This Row],[Buts Eq 2 1er TT]]</f>
        <v>3</v>
      </c>
      <c r="J49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49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49" s="43">
        <f>LEFT(Tableau1[[#This Row],[2e TT]],SEARCH("-",Tableau1[[#This Row],[2e TT]])-1)*1</f>
        <v>0</v>
      </c>
      <c r="M49" s="43">
        <f>MID(Tableau1[[#This Row],[2e TT]],SEARCH("-",Tableau1[[#This Row],[2e TT]])+1,LEN(Tableau1[[#This Row],[2e TT]]))*1</f>
        <v>1</v>
      </c>
      <c r="N49" s="43">
        <f>Tableau1[[#This Row],[Buts Eq 1 2ème TT]]+Tableau1[[#This Row],[Buts Eq 2 2ème TT]]</f>
        <v>1</v>
      </c>
      <c r="O49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49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49" s="44">
        <f>LEFT(Tableau1[[#This Row],[3e TT]],SEARCH("-",Tableau1[[#This Row],[3e TT]])-1)*1</f>
        <v>1</v>
      </c>
      <c r="R49" s="44">
        <f>MID(Tableau1[[#This Row],[3e TT]],SEARCH("-",Tableau1[[#This Row],[3e TT]])+1,LEN(Tableau1[[#This Row],[3e TT]]))*1</f>
        <v>0</v>
      </c>
      <c r="S49" s="45">
        <f>Tableau1[[#This Row],[Buts Eq 1 3ème TT]]+Tableau1[[#This Row],[Buts Eq 2 3ème TT]]</f>
        <v>1</v>
      </c>
      <c r="T49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49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49" s="46" t="s">
        <v>51</v>
      </c>
    </row>
    <row r="50" spans="1:22" ht="15.75" customHeight="1">
      <c r="A50" s="37">
        <v>43758</v>
      </c>
      <c r="B50" s="38" t="s">
        <v>9</v>
      </c>
      <c r="C50" s="38" t="s">
        <v>18</v>
      </c>
      <c r="D50" s="39" t="s">
        <v>47</v>
      </c>
      <c r="E50" s="40" t="s">
        <v>63</v>
      </c>
      <c r="F50" s="41" t="s">
        <v>58</v>
      </c>
      <c r="G50" s="42">
        <f>LEFT(Tableau1[[#This Row],[1er TT]],SEARCH("-",Tableau1[[#This Row],[1er TT]])-1)*1</f>
        <v>0</v>
      </c>
      <c r="H50" s="42">
        <f>MID(Tableau1[[#This Row],[1er TT]],SEARCH("-",Tableau1[[#This Row],[1er TT]])+1,LEN(Tableau1[[#This Row],[1er TT]]))*1</f>
        <v>1</v>
      </c>
      <c r="I50" s="42">
        <f>Tableau1[[#This Row],[Buts Eq 1 1er TT]]+Tableau1[[#This Row],[Buts Eq 2 1er TT]]</f>
        <v>1</v>
      </c>
      <c r="J5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5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50" s="43">
        <f>LEFT(Tableau1[[#This Row],[2e TT]],SEARCH("-",Tableau1[[#This Row],[2e TT]])-1)*1</f>
        <v>1</v>
      </c>
      <c r="M50" s="43">
        <f>MID(Tableau1[[#This Row],[2e TT]],SEARCH("-",Tableau1[[#This Row],[2e TT]])+1,LEN(Tableau1[[#This Row],[2e TT]]))*1</f>
        <v>1</v>
      </c>
      <c r="N50" s="43">
        <f>Tableau1[[#This Row],[Buts Eq 1 2ème TT]]+Tableau1[[#This Row],[Buts Eq 2 2ème TT]]</f>
        <v>2</v>
      </c>
      <c r="O5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5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50" s="44">
        <f>LEFT(Tableau1[[#This Row],[3e TT]],SEARCH("-",Tableau1[[#This Row],[3e TT]])-1)*1</f>
        <v>0</v>
      </c>
      <c r="R50" s="44">
        <f>MID(Tableau1[[#This Row],[3e TT]],SEARCH("-",Tableau1[[#This Row],[3e TT]])+1,LEN(Tableau1[[#This Row],[3e TT]]))*1</f>
        <v>0</v>
      </c>
      <c r="S50" s="45">
        <f>Tableau1[[#This Row],[Buts Eq 1 3ème TT]]+Tableau1[[#This Row],[Buts Eq 2 3ème TT]]</f>
        <v>0</v>
      </c>
      <c r="T5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5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50" s="46" t="s">
        <v>51</v>
      </c>
    </row>
    <row r="51" spans="1:22" ht="15.75" customHeight="1">
      <c r="A51" s="37">
        <v>43759</v>
      </c>
      <c r="B51" s="38" t="s">
        <v>14</v>
      </c>
      <c r="C51" s="38" t="s">
        <v>10</v>
      </c>
      <c r="D51" s="39" t="s">
        <v>47</v>
      </c>
      <c r="E51" s="40" t="s">
        <v>70</v>
      </c>
      <c r="F51" s="41" t="s">
        <v>63</v>
      </c>
      <c r="G51" s="42">
        <f>LEFT(Tableau1[[#This Row],[1er TT]],SEARCH("-",Tableau1[[#This Row],[1er TT]])-1)*1</f>
        <v>0</v>
      </c>
      <c r="H51" s="42">
        <f>MID(Tableau1[[#This Row],[1er TT]],SEARCH("-",Tableau1[[#This Row],[1er TT]])+1,LEN(Tableau1[[#This Row],[1er TT]]))*1</f>
        <v>1</v>
      </c>
      <c r="I51" s="42">
        <f>Tableau1[[#This Row],[Buts Eq 1 1er TT]]+Tableau1[[#This Row],[Buts Eq 2 1er TT]]</f>
        <v>1</v>
      </c>
      <c r="J5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5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51" s="43">
        <f>LEFT(Tableau1[[#This Row],[2e TT]],SEARCH("-",Tableau1[[#This Row],[2e TT]])-1)*1</f>
        <v>0</v>
      </c>
      <c r="M51" s="43">
        <f>MID(Tableau1[[#This Row],[2e TT]],SEARCH("-",Tableau1[[#This Row],[2e TT]])+1,LEN(Tableau1[[#This Row],[2e TT]]))*1</f>
        <v>3</v>
      </c>
      <c r="N51" s="43">
        <f>Tableau1[[#This Row],[Buts Eq 1 2ème TT]]+Tableau1[[#This Row],[Buts Eq 2 2ème TT]]</f>
        <v>3</v>
      </c>
      <c r="O5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5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51" s="44">
        <f>LEFT(Tableau1[[#This Row],[3e TT]],SEARCH("-",Tableau1[[#This Row],[3e TT]])-1)*1</f>
        <v>1</v>
      </c>
      <c r="R51" s="44">
        <f>MID(Tableau1[[#This Row],[3e TT]],SEARCH("-",Tableau1[[#This Row],[3e TT]])+1,LEN(Tableau1[[#This Row],[3e TT]]))*1</f>
        <v>1</v>
      </c>
      <c r="S51" s="45">
        <f>Tableau1[[#This Row],[Buts Eq 1 3ème TT]]+Tableau1[[#This Row],[Buts Eq 2 3ème TT]]</f>
        <v>2</v>
      </c>
      <c r="T5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5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51" s="46" t="s">
        <v>51</v>
      </c>
    </row>
    <row r="52" spans="1:22" ht="15.75" customHeight="1">
      <c r="A52" s="37">
        <v>43759</v>
      </c>
      <c r="B52" s="38" t="s">
        <v>15</v>
      </c>
      <c r="C52" s="38" t="s">
        <v>22</v>
      </c>
      <c r="D52" s="39" t="s">
        <v>67</v>
      </c>
      <c r="E52" s="40" t="s">
        <v>4</v>
      </c>
      <c r="F52" s="41" t="s">
        <v>47</v>
      </c>
      <c r="G52" s="42">
        <f>LEFT(Tableau1[[#This Row],[1er TT]],SEARCH("-",Tableau1[[#This Row],[1er TT]])-1)*1</f>
        <v>2</v>
      </c>
      <c r="H52" s="42">
        <f>MID(Tableau1[[#This Row],[1er TT]],SEARCH("-",Tableau1[[#This Row],[1er TT]])+1,LEN(Tableau1[[#This Row],[1er TT]]))*1</f>
        <v>1</v>
      </c>
      <c r="I52" s="42">
        <f>Tableau1[[#This Row],[Buts Eq 1 1er TT]]+Tableau1[[#This Row],[Buts Eq 2 1er TT]]</f>
        <v>3</v>
      </c>
      <c r="J52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52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52" s="43">
        <f>LEFT(Tableau1[[#This Row],[2e TT]],SEARCH("-",Tableau1[[#This Row],[2e TT]])-1)*1</f>
        <v>1</v>
      </c>
      <c r="M52" s="43">
        <f>MID(Tableau1[[#This Row],[2e TT]],SEARCH("-",Tableau1[[#This Row],[2e TT]])+1,LEN(Tableau1[[#This Row],[2e TT]]))*1</f>
        <v>0</v>
      </c>
      <c r="N52" s="43">
        <f>Tableau1[[#This Row],[Buts Eq 1 2ème TT]]+Tableau1[[#This Row],[Buts Eq 2 2ème TT]]</f>
        <v>1</v>
      </c>
      <c r="O5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5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52" s="44">
        <f>LEFT(Tableau1[[#This Row],[3e TT]],SEARCH("-",Tableau1[[#This Row],[3e TT]])-1)*1</f>
        <v>0</v>
      </c>
      <c r="R52" s="44">
        <f>MID(Tableau1[[#This Row],[3e TT]],SEARCH("-",Tableau1[[#This Row],[3e TT]])+1,LEN(Tableau1[[#This Row],[3e TT]]))*1</f>
        <v>1</v>
      </c>
      <c r="S52" s="45">
        <f>Tableau1[[#This Row],[Buts Eq 1 3ème TT]]+Tableau1[[#This Row],[Buts Eq 2 3ème TT]]</f>
        <v>1</v>
      </c>
      <c r="T5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5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52" s="46" t="s">
        <v>51</v>
      </c>
    </row>
    <row r="53" spans="1:22" ht="15.75" customHeight="1">
      <c r="A53" s="37">
        <v>43759</v>
      </c>
      <c r="B53" s="38" t="s">
        <v>11</v>
      </c>
      <c r="C53" s="38" t="s">
        <v>13</v>
      </c>
      <c r="D53" s="39" t="s">
        <v>61</v>
      </c>
      <c r="E53" s="40" t="s">
        <v>63</v>
      </c>
      <c r="F53" s="41" t="s">
        <v>70</v>
      </c>
      <c r="G53" s="42">
        <f>LEFT(Tableau1[[#This Row],[1er TT]],SEARCH("-",Tableau1[[#This Row],[1er TT]])-1)*1</f>
        <v>0</v>
      </c>
      <c r="H53" s="42">
        <f>MID(Tableau1[[#This Row],[1er TT]],SEARCH("-",Tableau1[[#This Row],[1er TT]])+1,LEN(Tableau1[[#This Row],[1er TT]]))*1</f>
        <v>2</v>
      </c>
      <c r="I53" s="42">
        <f>Tableau1[[#This Row],[Buts Eq 1 1er TT]]+Tableau1[[#This Row],[Buts Eq 2 1er TT]]</f>
        <v>2</v>
      </c>
      <c r="J53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53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53" s="43">
        <f>LEFT(Tableau1[[#This Row],[2e TT]],SEARCH("-",Tableau1[[#This Row],[2e TT]])-1)*1</f>
        <v>1</v>
      </c>
      <c r="M53" s="43">
        <f>MID(Tableau1[[#This Row],[2e TT]],SEARCH("-",Tableau1[[#This Row],[2e TT]])+1,LEN(Tableau1[[#This Row],[2e TT]]))*1</f>
        <v>1</v>
      </c>
      <c r="N53" s="43">
        <f>Tableau1[[#This Row],[Buts Eq 1 2ème TT]]+Tableau1[[#This Row],[Buts Eq 2 2ème TT]]</f>
        <v>2</v>
      </c>
      <c r="O53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53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53" s="44">
        <f>LEFT(Tableau1[[#This Row],[3e TT]],SEARCH("-",Tableau1[[#This Row],[3e TT]])-1)*1</f>
        <v>0</v>
      </c>
      <c r="R53" s="44">
        <f>MID(Tableau1[[#This Row],[3e TT]],SEARCH("-",Tableau1[[#This Row],[3e TT]])+1,LEN(Tableau1[[#This Row],[3e TT]]))*1</f>
        <v>3</v>
      </c>
      <c r="S53" s="45">
        <f>Tableau1[[#This Row],[Buts Eq 1 3ème TT]]+Tableau1[[#This Row],[Buts Eq 2 3ème TT]]</f>
        <v>3</v>
      </c>
      <c r="T53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53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53" s="46" t="s">
        <v>51</v>
      </c>
    </row>
    <row r="54" spans="1:22" ht="15.75" customHeight="1">
      <c r="A54" s="37">
        <v>43759</v>
      </c>
      <c r="B54" s="38" t="s">
        <v>28</v>
      </c>
      <c r="C54" s="38" t="s">
        <v>25</v>
      </c>
      <c r="D54" s="39" t="s">
        <v>58</v>
      </c>
      <c r="E54" s="40" t="s">
        <v>59</v>
      </c>
      <c r="F54" s="41" t="s">
        <v>58</v>
      </c>
      <c r="G54" s="42">
        <f>LEFT(Tableau1[[#This Row],[1er TT]],SEARCH("-",Tableau1[[#This Row],[1er TT]])-1)*1</f>
        <v>0</v>
      </c>
      <c r="H54" s="42">
        <f>MID(Tableau1[[#This Row],[1er TT]],SEARCH("-",Tableau1[[#This Row],[1er TT]])+1,LEN(Tableau1[[#This Row],[1er TT]]))*1</f>
        <v>0</v>
      </c>
      <c r="I54" s="42">
        <f>Tableau1[[#This Row],[Buts Eq 1 1er TT]]+Tableau1[[#This Row],[Buts Eq 2 1er TT]]</f>
        <v>0</v>
      </c>
      <c r="J5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5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54" s="43">
        <f>LEFT(Tableau1[[#This Row],[2e TT]],SEARCH("-",Tableau1[[#This Row],[2e TT]])-1)*1</f>
        <v>1</v>
      </c>
      <c r="M54" s="43">
        <f>MID(Tableau1[[#This Row],[2e TT]],SEARCH("-",Tableau1[[#This Row],[2e TT]])+1,LEN(Tableau1[[#This Row],[2e TT]]))*1</f>
        <v>2</v>
      </c>
      <c r="N54" s="43">
        <f>Tableau1[[#This Row],[Buts Eq 1 2ème TT]]+Tableau1[[#This Row],[Buts Eq 2 2ème TT]]</f>
        <v>3</v>
      </c>
      <c r="O54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54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54" s="44">
        <f>LEFT(Tableau1[[#This Row],[3e TT]],SEARCH("-",Tableau1[[#This Row],[3e TT]])-1)*1</f>
        <v>0</v>
      </c>
      <c r="R54" s="44">
        <f>MID(Tableau1[[#This Row],[3e TT]],SEARCH("-",Tableau1[[#This Row],[3e TT]])+1,LEN(Tableau1[[#This Row],[3e TT]]))*1</f>
        <v>0</v>
      </c>
      <c r="S54" s="45">
        <f>Tableau1[[#This Row],[Buts Eq 1 3ème TT]]+Tableau1[[#This Row],[Buts Eq 2 3ème TT]]</f>
        <v>0</v>
      </c>
      <c r="T5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5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54" s="46" t="s">
        <v>51</v>
      </c>
    </row>
    <row r="55" spans="1:22" ht="15.75" customHeight="1">
      <c r="A55" s="37">
        <v>43759</v>
      </c>
      <c r="B55" s="38" t="s">
        <v>7</v>
      </c>
      <c r="C55" s="38" t="s">
        <v>17</v>
      </c>
      <c r="D55" s="39" t="s">
        <v>60</v>
      </c>
      <c r="E55" s="40" t="s">
        <v>4</v>
      </c>
      <c r="F55" s="41" t="s">
        <v>69</v>
      </c>
      <c r="G55" s="42">
        <f>LEFT(Tableau1[[#This Row],[1er TT]],SEARCH("-",Tableau1[[#This Row],[1er TT]])-1)*1</f>
        <v>2</v>
      </c>
      <c r="H55" s="42">
        <f>MID(Tableau1[[#This Row],[1er TT]],SEARCH("-",Tableau1[[#This Row],[1er TT]])+1,LEN(Tableau1[[#This Row],[1er TT]]))*1</f>
        <v>0</v>
      </c>
      <c r="I55" s="42">
        <f>Tableau1[[#This Row],[Buts Eq 1 1er TT]]+Tableau1[[#This Row],[Buts Eq 2 1er TT]]</f>
        <v>2</v>
      </c>
      <c r="J5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5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55" s="43">
        <f>LEFT(Tableau1[[#This Row],[2e TT]],SEARCH("-",Tableau1[[#This Row],[2e TT]])-1)*1</f>
        <v>1</v>
      </c>
      <c r="M55" s="43">
        <f>MID(Tableau1[[#This Row],[2e TT]],SEARCH("-",Tableau1[[#This Row],[2e TT]])+1,LEN(Tableau1[[#This Row],[2e TT]]))*1</f>
        <v>0</v>
      </c>
      <c r="N55" s="43">
        <f>Tableau1[[#This Row],[Buts Eq 1 2ème TT]]+Tableau1[[#This Row],[Buts Eq 2 2ème TT]]</f>
        <v>1</v>
      </c>
      <c r="O5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5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55" s="44">
        <f>LEFT(Tableau1[[#This Row],[3e TT]],SEARCH("-",Tableau1[[#This Row],[3e TT]])-1)*1</f>
        <v>2</v>
      </c>
      <c r="R55" s="44">
        <f>MID(Tableau1[[#This Row],[3e TT]],SEARCH("-",Tableau1[[#This Row],[3e TT]])+1,LEN(Tableau1[[#This Row],[3e TT]]))*1</f>
        <v>2</v>
      </c>
      <c r="S55" s="45">
        <f>Tableau1[[#This Row],[Buts Eq 1 3ème TT]]+Tableau1[[#This Row],[Buts Eq 2 3ème TT]]</f>
        <v>4</v>
      </c>
      <c r="T55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55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55" s="46" t="s">
        <v>51</v>
      </c>
    </row>
    <row r="56" spans="1:22" ht="15.75" customHeight="1">
      <c r="A56" s="37">
        <v>43760</v>
      </c>
      <c r="B56" s="38" t="s">
        <v>19</v>
      </c>
      <c r="C56" s="38" t="s">
        <v>21</v>
      </c>
      <c r="D56" s="39" t="s">
        <v>58</v>
      </c>
      <c r="E56" s="40" t="s">
        <v>68</v>
      </c>
      <c r="F56" s="41" t="s">
        <v>4</v>
      </c>
      <c r="G56" s="42">
        <f>LEFT(Tableau1[[#This Row],[1er TT]],SEARCH("-",Tableau1[[#This Row],[1er TT]])-1)*1</f>
        <v>0</v>
      </c>
      <c r="H56" s="42">
        <f>MID(Tableau1[[#This Row],[1er TT]],SEARCH("-",Tableau1[[#This Row],[1er TT]])+1,LEN(Tableau1[[#This Row],[1er TT]]))*1</f>
        <v>0</v>
      </c>
      <c r="I56" s="42">
        <f>Tableau1[[#This Row],[Buts Eq 1 1er TT]]+Tableau1[[#This Row],[Buts Eq 2 1er TT]]</f>
        <v>0</v>
      </c>
      <c r="J5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5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56" s="43">
        <f>LEFT(Tableau1[[#This Row],[2e TT]],SEARCH("-",Tableau1[[#This Row],[2e TT]])-1)*1</f>
        <v>3</v>
      </c>
      <c r="M56" s="43">
        <f>MID(Tableau1[[#This Row],[2e TT]],SEARCH("-",Tableau1[[#This Row],[2e TT]])+1,LEN(Tableau1[[#This Row],[2e TT]]))*1</f>
        <v>1</v>
      </c>
      <c r="N56" s="43">
        <f>Tableau1[[#This Row],[Buts Eq 1 2ème TT]]+Tableau1[[#This Row],[Buts Eq 2 2ème TT]]</f>
        <v>4</v>
      </c>
      <c r="O5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5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56" s="44">
        <f>LEFT(Tableau1[[#This Row],[3e TT]],SEARCH("-",Tableau1[[#This Row],[3e TT]])-1)*1</f>
        <v>1</v>
      </c>
      <c r="R56" s="44">
        <f>MID(Tableau1[[#This Row],[3e TT]],SEARCH("-",Tableau1[[#This Row],[3e TT]])+1,LEN(Tableau1[[#This Row],[3e TT]]))*1</f>
        <v>0</v>
      </c>
      <c r="S56" s="45">
        <f>Tableau1[[#This Row],[Buts Eq 1 3ème TT]]+Tableau1[[#This Row],[Buts Eq 2 3ème TT]]</f>
        <v>1</v>
      </c>
      <c r="T5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5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56" s="46" t="s">
        <v>51</v>
      </c>
    </row>
    <row r="57" spans="1:22" ht="15.75" customHeight="1">
      <c r="A57" s="37">
        <v>43760</v>
      </c>
      <c r="B57" s="38" t="s">
        <v>26</v>
      </c>
      <c r="C57" s="38" t="s">
        <v>20</v>
      </c>
      <c r="D57" s="39" t="s">
        <v>47</v>
      </c>
      <c r="E57" s="40" t="s">
        <v>58</v>
      </c>
      <c r="F57" s="41" t="s">
        <v>4</v>
      </c>
      <c r="G57" s="42">
        <f>LEFT(Tableau1[[#This Row],[1er TT]],SEARCH("-",Tableau1[[#This Row],[1er TT]])-1)*1</f>
        <v>0</v>
      </c>
      <c r="H57" s="42">
        <f>MID(Tableau1[[#This Row],[1er TT]],SEARCH("-",Tableau1[[#This Row],[1er TT]])+1,LEN(Tableau1[[#This Row],[1er TT]]))*1</f>
        <v>1</v>
      </c>
      <c r="I57" s="42">
        <f>Tableau1[[#This Row],[Buts Eq 1 1er TT]]+Tableau1[[#This Row],[Buts Eq 2 1er TT]]</f>
        <v>1</v>
      </c>
      <c r="J5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5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57" s="43">
        <f>LEFT(Tableau1[[#This Row],[2e TT]],SEARCH("-",Tableau1[[#This Row],[2e TT]])-1)*1</f>
        <v>0</v>
      </c>
      <c r="M57" s="43">
        <f>MID(Tableau1[[#This Row],[2e TT]],SEARCH("-",Tableau1[[#This Row],[2e TT]])+1,LEN(Tableau1[[#This Row],[2e TT]]))*1</f>
        <v>0</v>
      </c>
      <c r="N57" s="43">
        <f>Tableau1[[#This Row],[Buts Eq 1 2ème TT]]+Tableau1[[#This Row],[Buts Eq 2 2ème TT]]</f>
        <v>0</v>
      </c>
      <c r="O57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57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57" s="44">
        <f>LEFT(Tableau1[[#This Row],[3e TT]],SEARCH("-",Tableau1[[#This Row],[3e TT]])-1)*1</f>
        <v>1</v>
      </c>
      <c r="R57" s="44">
        <f>MID(Tableau1[[#This Row],[3e TT]],SEARCH("-",Tableau1[[#This Row],[3e TT]])+1,LEN(Tableau1[[#This Row],[3e TT]]))*1</f>
        <v>0</v>
      </c>
      <c r="S57" s="45">
        <f>Tableau1[[#This Row],[Buts Eq 1 3ème TT]]+Tableau1[[#This Row],[Buts Eq 2 3ème TT]]</f>
        <v>1</v>
      </c>
      <c r="T5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5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57" s="46" t="s">
        <v>51</v>
      </c>
    </row>
    <row r="58" spans="1:22" ht="15.75" customHeight="1">
      <c r="A58" s="37">
        <v>43760</v>
      </c>
      <c r="B58" s="38" t="s">
        <v>12</v>
      </c>
      <c r="C58" s="38" t="s">
        <v>23</v>
      </c>
      <c r="D58" s="39" t="s">
        <v>4</v>
      </c>
      <c r="E58" s="40" t="s">
        <v>47</v>
      </c>
      <c r="F58" s="41" t="s">
        <v>59</v>
      </c>
      <c r="G58" s="42">
        <f>LEFT(Tableau1[[#This Row],[1er TT]],SEARCH("-",Tableau1[[#This Row],[1er TT]])-1)*1</f>
        <v>1</v>
      </c>
      <c r="H58" s="42">
        <f>MID(Tableau1[[#This Row],[1er TT]],SEARCH("-",Tableau1[[#This Row],[1er TT]])+1,LEN(Tableau1[[#This Row],[1er TT]]))*1</f>
        <v>0</v>
      </c>
      <c r="I58" s="42">
        <f>Tableau1[[#This Row],[Buts Eq 1 1er TT]]+Tableau1[[#This Row],[Buts Eq 2 1er TT]]</f>
        <v>1</v>
      </c>
      <c r="J58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58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58" s="43">
        <f>LEFT(Tableau1[[#This Row],[2e TT]],SEARCH("-",Tableau1[[#This Row],[2e TT]])-1)*1</f>
        <v>0</v>
      </c>
      <c r="M58" s="43">
        <f>MID(Tableau1[[#This Row],[2e TT]],SEARCH("-",Tableau1[[#This Row],[2e TT]])+1,LEN(Tableau1[[#This Row],[2e TT]]))*1</f>
        <v>1</v>
      </c>
      <c r="N58" s="43">
        <f>Tableau1[[#This Row],[Buts Eq 1 2ème TT]]+Tableau1[[#This Row],[Buts Eq 2 2ème TT]]</f>
        <v>1</v>
      </c>
      <c r="O5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5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58" s="44">
        <f>LEFT(Tableau1[[#This Row],[3e TT]],SEARCH("-",Tableau1[[#This Row],[3e TT]])-1)*1</f>
        <v>1</v>
      </c>
      <c r="R58" s="44">
        <f>MID(Tableau1[[#This Row],[3e TT]],SEARCH("-",Tableau1[[#This Row],[3e TT]])+1,LEN(Tableau1[[#This Row],[3e TT]]))*1</f>
        <v>2</v>
      </c>
      <c r="S58" s="45">
        <f>Tableau1[[#This Row],[Buts Eq 1 3ème TT]]+Tableau1[[#This Row],[Buts Eq 2 3ème TT]]</f>
        <v>3</v>
      </c>
      <c r="T58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58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58" s="46" t="s">
        <v>51</v>
      </c>
    </row>
    <row r="59" spans="1:22" ht="15.75" customHeight="1">
      <c r="A59" s="37">
        <v>43760</v>
      </c>
      <c r="B59" s="38" t="s">
        <v>8</v>
      </c>
      <c r="C59" s="38" t="s">
        <v>5</v>
      </c>
      <c r="D59" s="39" t="s">
        <v>58</v>
      </c>
      <c r="E59" s="40" t="s">
        <v>63</v>
      </c>
      <c r="F59" s="41" t="s">
        <v>58</v>
      </c>
      <c r="G59" s="42">
        <f>LEFT(Tableau1[[#This Row],[1er TT]],SEARCH("-",Tableau1[[#This Row],[1er TT]])-1)*1</f>
        <v>0</v>
      </c>
      <c r="H59" s="42">
        <f>MID(Tableau1[[#This Row],[1er TT]],SEARCH("-",Tableau1[[#This Row],[1er TT]])+1,LEN(Tableau1[[#This Row],[1er TT]]))*1</f>
        <v>0</v>
      </c>
      <c r="I59" s="42">
        <f>Tableau1[[#This Row],[Buts Eq 1 1er TT]]+Tableau1[[#This Row],[Buts Eq 2 1er TT]]</f>
        <v>0</v>
      </c>
      <c r="J5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5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59" s="43">
        <f>LEFT(Tableau1[[#This Row],[2e TT]],SEARCH("-",Tableau1[[#This Row],[2e TT]])-1)*1</f>
        <v>1</v>
      </c>
      <c r="M59" s="43">
        <f>MID(Tableau1[[#This Row],[2e TT]],SEARCH("-",Tableau1[[#This Row],[2e TT]])+1,LEN(Tableau1[[#This Row],[2e TT]]))*1</f>
        <v>1</v>
      </c>
      <c r="N59" s="43">
        <f>Tableau1[[#This Row],[Buts Eq 1 2ème TT]]+Tableau1[[#This Row],[Buts Eq 2 2ème TT]]</f>
        <v>2</v>
      </c>
      <c r="O5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5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59" s="44">
        <f>LEFT(Tableau1[[#This Row],[3e TT]],SEARCH("-",Tableau1[[#This Row],[3e TT]])-1)*1</f>
        <v>0</v>
      </c>
      <c r="R59" s="44">
        <f>MID(Tableau1[[#This Row],[3e TT]],SEARCH("-",Tableau1[[#This Row],[3e TT]])+1,LEN(Tableau1[[#This Row],[3e TT]]))*1</f>
        <v>0</v>
      </c>
      <c r="S59" s="45">
        <f>Tableau1[[#This Row],[Buts Eq 1 3ème TT]]+Tableau1[[#This Row],[Buts Eq 2 3ème TT]]</f>
        <v>0</v>
      </c>
      <c r="T5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5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59" s="46" t="s">
        <v>51</v>
      </c>
    </row>
    <row r="60" spans="1:22" ht="15.75" customHeight="1">
      <c r="A60" s="37">
        <v>43760</v>
      </c>
      <c r="B60" s="38" t="s">
        <v>24</v>
      </c>
      <c r="C60" s="38" t="s">
        <v>18</v>
      </c>
      <c r="D60" s="39" t="s">
        <v>47</v>
      </c>
      <c r="E60" s="40" t="s">
        <v>4</v>
      </c>
      <c r="F60" s="41" t="s">
        <v>63</v>
      </c>
      <c r="G60" s="42">
        <f>LEFT(Tableau1[[#This Row],[1er TT]],SEARCH("-",Tableau1[[#This Row],[1er TT]])-1)*1</f>
        <v>0</v>
      </c>
      <c r="H60" s="42">
        <f>MID(Tableau1[[#This Row],[1er TT]],SEARCH("-",Tableau1[[#This Row],[1er TT]])+1,LEN(Tableau1[[#This Row],[1er TT]]))*1</f>
        <v>1</v>
      </c>
      <c r="I60" s="42">
        <f>Tableau1[[#This Row],[Buts Eq 1 1er TT]]+Tableau1[[#This Row],[Buts Eq 2 1er TT]]</f>
        <v>1</v>
      </c>
      <c r="J6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6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60" s="43">
        <f>LEFT(Tableau1[[#This Row],[2e TT]],SEARCH("-",Tableau1[[#This Row],[2e TT]])-1)*1</f>
        <v>1</v>
      </c>
      <c r="M60" s="43">
        <f>MID(Tableau1[[#This Row],[2e TT]],SEARCH("-",Tableau1[[#This Row],[2e TT]])+1,LEN(Tableau1[[#This Row],[2e TT]]))*1</f>
        <v>0</v>
      </c>
      <c r="N60" s="43">
        <f>Tableau1[[#This Row],[Buts Eq 1 2ème TT]]+Tableau1[[#This Row],[Buts Eq 2 2ème TT]]</f>
        <v>1</v>
      </c>
      <c r="O60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60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60" s="44">
        <f>LEFT(Tableau1[[#This Row],[3e TT]],SEARCH("-",Tableau1[[#This Row],[3e TT]])-1)*1</f>
        <v>1</v>
      </c>
      <c r="R60" s="44">
        <f>MID(Tableau1[[#This Row],[3e TT]],SEARCH("-",Tableau1[[#This Row],[3e TT]])+1,LEN(Tableau1[[#This Row],[3e TT]]))*1</f>
        <v>1</v>
      </c>
      <c r="S60" s="45">
        <f>Tableau1[[#This Row],[Buts Eq 1 3ème TT]]+Tableau1[[#This Row],[Buts Eq 2 3ème TT]]</f>
        <v>2</v>
      </c>
      <c r="T6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6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60" s="46" t="s">
        <v>51</v>
      </c>
    </row>
    <row r="61" spans="1:22" ht="15.75" customHeight="1">
      <c r="A61" s="37">
        <v>43761</v>
      </c>
      <c r="B61" s="38" t="s">
        <v>14</v>
      </c>
      <c r="C61" s="38" t="s">
        <v>22</v>
      </c>
      <c r="D61" s="39" t="s">
        <v>4</v>
      </c>
      <c r="E61" s="40" t="s">
        <v>58</v>
      </c>
      <c r="F61" s="41" t="s">
        <v>63</v>
      </c>
      <c r="G61" s="42">
        <f>LEFT(Tableau1[[#This Row],[1er TT]],SEARCH("-",Tableau1[[#This Row],[1er TT]])-1)*1</f>
        <v>1</v>
      </c>
      <c r="H61" s="42">
        <f>MID(Tableau1[[#This Row],[1er TT]],SEARCH("-",Tableau1[[#This Row],[1er TT]])+1,LEN(Tableau1[[#This Row],[1er TT]]))*1</f>
        <v>0</v>
      </c>
      <c r="I61" s="42">
        <f>Tableau1[[#This Row],[Buts Eq 1 1er TT]]+Tableau1[[#This Row],[Buts Eq 2 1er TT]]</f>
        <v>1</v>
      </c>
      <c r="J61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61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61" s="43">
        <f>LEFT(Tableau1[[#This Row],[2e TT]],SEARCH("-",Tableau1[[#This Row],[2e TT]])-1)*1</f>
        <v>0</v>
      </c>
      <c r="M61" s="43">
        <f>MID(Tableau1[[#This Row],[2e TT]],SEARCH("-",Tableau1[[#This Row],[2e TT]])+1,LEN(Tableau1[[#This Row],[2e TT]]))*1</f>
        <v>0</v>
      </c>
      <c r="N61" s="43">
        <f>Tableau1[[#This Row],[Buts Eq 1 2ème TT]]+Tableau1[[#This Row],[Buts Eq 2 2ème TT]]</f>
        <v>0</v>
      </c>
      <c r="O6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6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61" s="44">
        <f>LEFT(Tableau1[[#This Row],[3e TT]],SEARCH("-",Tableau1[[#This Row],[3e TT]])-1)*1</f>
        <v>1</v>
      </c>
      <c r="R61" s="44">
        <f>MID(Tableau1[[#This Row],[3e TT]],SEARCH("-",Tableau1[[#This Row],[3e TT]])+1,LEN(Tableau1[[#This Row],[3e TT]]))*1</f>
        <v>1</v>
      </c>
      <c r="S61" s="45">
        <f>Tableau1[[#This Row],[Buts Eq 1 3ème TT]]+Tableau1[[#This Row],[Buts Eq 2 3ème TT]]</f>
        <v>2</v>
      </c>
      <c r="T6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6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61" s="46" t="s">
        <v>51</v>
      </c>
    </row>
    <row r="62" spans="1:22" ht="15.75" customHeight="1">
      <c r="A62" s="37">
        <v>43761</v>
      </c>
      <c r="B62" s="38" t="s">
        <v>27</v>
      </c>
      <c r="C62" s="38" t="s">
        <v>10</v>
      </c>
      <c r="D62" s="39" t="s">
        <v>47</v>
      </c>
      <c r="E62" s="40" t="s">
        <v>61</v>
      </c>
      <c r="F62" s="41" t="s">
        <v>63</v>
      </c>
      <c r="G62" s="42">
        <f>LEFT(Tableau1[[#This Row],[1er TT]],SEARCH("-",Tableau1[[#This Row],[1er TT]])-1)*1</f>
        <v>0</v>
      </c>
      <c r="H62" s="42">
        <f>MID(Tableau1[[#This Row],[1er TT]],SEARCH("-",Tableau1[[#This Row],[1er TT]])+1,LEN(Tableau1[[#This Row],[1er TT]]))*1</f>
        <v>1</v>
      </c>
      <c r="I62" s="42">
        <f>Tableau1[[#This Row],[Buts Eq 1 1er TT]]+Tableau1[[#This Row],[Buts Eq 2 1er TT]]</f>
        <v>1</v>
      </c>
      <c r="J6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6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62" s="43">
        <f>LEFT(Tableau1[[#This Row],[2e TT]],SEARCH("-",Tableau1[[#This Row],[2e TT]])-1)*1</f>
        <v>0</v>
      </c>
      <c r="M62" s="43">
        <f>MID(Tableau1[[#This Row],[2e TT]],SEARCH("-",Tableau1[[#This Row],[2e TT]])+1,LEN(Tableau1[[#This Row],[2e TT]]))*1</f>
        <v>2</v>
      </c>
      <c r="N62" s="43">
        <f>Tableau1[[#This Row],[Buts Eq 1 2ème TT]]+Tableau1[[#This Row],[Buts Eq 2 2ème TT]]</f>
        <v>2</v>
      </c>
      <c r="O6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6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62" s="44">
        <f>LEFT(Tableau1[[#This Row],[3e TT]],SEARCH("-",Tableau1[[#This Row],[3e TT]])-1)*1</f>
        <v>1</v>
      </c>
      <c r="R62" s="44">
        <f>MID(Tableau1[[#This Row],[3e TT]],SEARCH("-",Tableau1[[#This Row],[3e TT]])+1,LEN(Tableau1[[#This Row],[3e TT]]))*1</f>
        <v>1</v>
      </c>
      <c r="S62" s="45">
        <f>Tableau1[[#This Row],[Buts Eq 1 3ème TT]]+Tableau1[[#This Row],[Buts Eq 2 3ème TT]]</f>
        <v>2</v>
      </c>
      <c r="T62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62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62" s="46" t="s">
        <v>51</v>
      </c>
    </row>
    <row r="63" spans="1:22" ht="15.75" customHeight="1">
      <c r="A63" s="37">
        <v>43761</v>
      </c>
      <c r="B63" s="38" t="s">
        <v>16</v>
      </c>
      <c r="C63" s="38" t="s">
        <v>13</v>
      </c>
      <c r="D63" s="39" t="s">
        <v>58</v>
      </c>
      <c r="E63" s="40" t="s">
        <v>58</v>
      </c>
      <c r="F63" s="41" t="s">
        <v>58</v>
      </c>
      <c r="G63" s="42">
        <f>LEFT(Tableau1[[#This Row],[1er TT]],SEARCH("-",Tableau1[[#This Row],[1er TT]])-1)*1</f>
        <v>0</v>
      </c>
      <c r="H63" s="42">
        <f>MID(Tableau1[[#This Row],[1er TT]],SEARCH("-",Tableau1[[#This Row],[1er TT]])+1,LEN(Tableau1[[#This Row],[1er TT]]))*1</f>
        <v>0</v>
      </c>
      <c r="I63" s="42">
        <f>Tableau1[[#This Row],[Buts Eq 1 1er TT]]+Tableau1[[#This Row],[Buts Eq 2 1er TT]]</f>
        <v>0</v>
      </c>
      <c r="J6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6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63" s="43">
        <f>LEFT(Tableau1[[#This Row],[2e TT]],SEARCH("-",Tableau1[[#This Row],[2e TT]])-1)*1</f>
        <v>0</v>
      </c>
      <c r="M63" s="43">
        <f>MID(Tableau1[[#This Row],[2e TT]],SEARCH("-",Tableau1[[#This Row],[2e TT]])+1,LEN(Tableau1[[#This Row],[2e TT]]))*1</f>
        <v>0</v>
      </c>
      <c r="N63" s="43">
        <f>Tableau1[[#This Row],[Buts Eq 1 2ème TT]]+Tableau1[[#This Row],[Buts Eq 2 2ème TT]]</f>
        <v>0</v>
      </c>
      <c r="O63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63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63" s="44">
        <f>LEFT(Tableau1[[#This Row],[3e TT]],SEARCH("-",Tableau1[[#This Row],[3e TT]])-1)*1</f>
        <v>0</v>
      </c>
      <c r="R63" s="44">
        <f>MID(Tableau1[[#This Row],[3e TT]],SEARCH("-",Tableau1[[#This Row],[3e TT]])+1,LEN(Tableau1[[#This Row],[3e TT]]))*1</f>
        <v>0</v>
      </c>
      <c r="S63" s="45">
        <f>Tableau1[[#This Row],[Buts Eq 1 3ème TT]]+Tableau1[[#This Row],[Buts Eq 2 3ème TT]]</f>
        <v>0</v>
      </c>
      <c r="T6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6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63" s="46" t="s">
        <v>51</v>
      </c>
    </row>
    <row r="64" spans="1:22" ht="15.75" customHeight="1">
      <c r="A64" s="37">
        <v>43761</v>
      </c>
      <c r="B64" s="38" t="s">
        <v>9</v>
      </c>
      <c r="C64" s="38" t="s">
        <v>25</v>
      </c>
      <c r="D64" s="39" t="s">
        <v>58</v>
      </c>
      <c r="E64" s="40" t="s">
        <v>4</v>
      </c>
      <c r="F64" s="41" t="s">
        <v>4</v>
      </c>
      <c r="G64" s="42">
        <f>LEFT(Tableau1[[#This Row],[1er TT]],SEARCH("-",Tableau1[[#This Row],[1er TT]])-1)*1</f>
        <v>0</v>
      </c>
      <c r="H64" s="42">
        <f>MID(Tableau1[[#This Row],[1er TT]],SEARCH("-",Tableau1[[#This Row],[1er TT]])+1,LEN(Tableau1[[#This Row],[1er TT]]))*1</f>
        <v>0</v>
      </c>
      <c r="I64" s="42">
        <f>Tableau1[[#This Row],[Buts Eq 1 1er TT]]+Tableau1[[#This Row],[Buts Eq 2 1er TT]]</f>
        <v>0</v>
      </c>
      <c r="J6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6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64" s="43">
        <f>LEFT(Tableau1[[#This Row],[2e TT]],SEARCH("-",Tableau1[[#This Row],[2e TT]])-1)*1</f>
        <v>1</v>
      </c>
      <c r="M64" s="43">
        <f>MID(Tableau1[[#This Row],[2e TT]],SEARCH("-",Tableau1[[#This Row],[2e TT]])+1,LEN(Tableau1[[#This Row],[2e TT]]))*1</f>
        <v>0</v>
      </c>
      <c r="N64" s="43">
        <f>Tableau1[[#This Row],[Buts Eq 1 2ème TT]]+Tableau1[[#This Row],[Buts Eq 2 2ème TT]]</f>
        <v>1</v>
      </c>
      <c r="O6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6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64" s="44">
        <f>LEFT(Tableau1[[#This Row],[3e TT]],SEARCH("-",Tableau1[[#This Row],[3e TT]])-1)*1</f>
        <v>1</v>
      </c>
      <c r="R64" s="44">
        <f>MID(Tableau1[[#This Row],[3e TT]],SEARCH("-",Tableau1[[#This Row],[3e TT]])+1,LEN(Tableau1[[#This Row],[3e TT]]))*1</f>
        <v>0</v>
      </c>
      <c r="S64" s="45">
        <f>Tableau1[[#This Row],[Buts Eq 1 3ème TT]]+Tableau1[[#This Row],[Buts Eq 2 3ème TT]]</f>
        <v>1</v>
      </c>
      <c r="T6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6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64" s="46" t="s">
        <v>51</v>
      </c>
    </row>
    <row r="65" spans="1:22" ht="15.75" customHeight="1">
      <c r="A65" s="37">
        <v>43762</v>
      </c>
      <c r="B65" s="38" t="s">
        <v>26</v>
      </c>
      <c r="C65" s="38" t="s">
        <v>21</v>
      </c>
      <c r="D65" s="39" t="s">
        <v>4</v>
      </c>
      <c r="E65" s="40" t="s">
        <v>58</v>
      </c>
      <c r="F65" s="41" t="s">
        <v>47</v>
      </c>
      <c r="G65" s="42">
        <f>LEFT(Tableau1[[#This Row],[1er TT]],SEARCH("-",Tableau1[[#This Row],[1er TT]])-1)*1</f>
        <v>1</v>
      </c>
      <c r="H65" s="42">
        <f>MID(Tableau1[[#This Row],[1er TT]],SEARCH("-",Tableau1[[#This Row],[1er TT]])+1,LEN(Tableau1[[#This Row],[1er TT]]))*1</f>
        <v>0</v>
      </c>
      <c r="I65" s="42">
        <f>Tableau1[[#This Row],[Buts Eq 1 1er TT]]+Tableau1[[#This Row],[Buts Eq 2 1er TT]]</f>
        <v>1</v>
      </c>
      <c r="J6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6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65" s="43">
        <f>LEFT(Tableau1[[#This Row],[2e TT]],SEARCH("-",Tableau1[[#This Row],[2e TT]])-1)*1</f>
        <v>0</v>
      </c>
      <c r="M65" s="43">
        <f>MID(Tableau1[[#This Row],[2e TT]],SEARCH("-",Tableau1[[#This Row],[2e TT]])+1,LEN(Tableau1[[#This Row],[2e TT]]))*1</f>
        <v>0</v>
      </c>
      <c r="N65" s="43">
        <f>Tableau1[[#This Row],[Buts Eq 1 2ème TT]]+Tableau1[[#This Row],[Buts Eq 2 2ème TT]]</f>
        <v>0</v>
      </c>
      <c r="O6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6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65" s="44">
        <f>LEFT(Tableau1[[#This Row],[3e TT]],SEARCH("-",Tableau1[[#This Row],[3e TT]])-1)*1</f>
        <v>0</v>
      </c>
      <c r="R65" s="44">
        <f>MID(Tableau1[[#This Row],[3e TT]],SEARCH("-",Tableau1[[#This Row],[3e TT]])+1,LEN(Tableau1[[#This Row],[3e TT]]))*1</f>
        <v>1</v>
      </c>
      <c r="S65" s="45">
        <f>Tableau1[[#This Row],[Buts Eq 1 3ème TT]]+Tableau1[[#This Row],[Buts Eq 2 3ème TT]]</f>
        <v>1</v>
      </c>
      <c r="T65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65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65" s="46" t="s">
        <v>51</v>
      </c>
    </row>
    <row r="66" spans="1:22" ht="15.75" customHeight="1">
      <c r="A66" s="37">
        <v>43762</v>
      </c>
      <c r="B66" s="38" t="s">
        <v>17</v>
      </c>
      <c r="C66" s="38" t="s">
        <v>23</v>
      </c>
      <c r="D66" s="39" t="s">
        <v>4</v>
      </c>
      <c r="E66" s="40" t="s">
        <v>61</v>
      </c>
      <c r="F66" s="41" t="s">
        <v>47</v>
      </c>
      <c r="G66" s="42">
        <f>LEFT(Tableau1[[#This Row],[1er TT]],SEARCH("-",Tableau1[[#This Row],[1er TT]])-1)*1</f>
        <v>1</v>
      </c>
      <c r="H66" s="42">
        <f>MID(Tableau1[[#This Row],[1er TT]],SEARCH("-",Tableau1[[#This Row],[1er TT]])+1,LEN(Tableau1[[#This Row],[1er TT]]))*1</f>
        <v>0</v>
      </c>
      <c r="I66" s="42">
        <f>Tableau1[[#This Row],[Buts Eq 1 1er TT]]+Tableau1[[#This Row],[Buts Eq 2 1er TT]]</f>
        <v>1</v>
      </c>
      <c r="J6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6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66" s="43">
        <f>LEFT(Tableau1[[#This Row],[2e TT]],SEARCH("-",Tableau1[[#This Row],[2e TT]])-1)*1</f>
        <v>0</v>
      </c>
      <c r="M66" s="43">
        <f>MID(Tableau1[[#This Row],[2e TT]],SEARCH("-",Tableau1[[#This Row],[2e TT]])+1,LEN(Tableau1[[#This Row],[2e TT]]))*1</f>
        <v>2</v>
      </c>
      <c r="N66" s="43">
        <f>Tableau1[[#This Row],[Buts Eq 1 2ème TT]]+Tableau1[[#This Row],[Buts Eq 2 2ème TT]]</f>
        <v>2</v>
      </c>
      <c r="O66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66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66" s="44">
        <f>LEFT(Tableau1[[#This Row],[3e TT]],SEARCH("-",Tableau1[[#This Row],[3e TT]])-1)*1</f>
        <v>0</v>
      </c>
      <c r="R66" s="44">
        <f>MID(Tableau1[[#This Row],[3e TT]],SEARCH("-",Tableau1[[#This Row],[3e TT]])+1,LEN(Tableau1[[#This Row],[3e TT]]))*1</f>
        <v>1</v>
      </c>
      <c r="S66" s="45">
        <f>Tableau1[[#This Row],[Buts Eq 1 3ème TT]]+Tableau1[[#This Row],[Buts Eq 2 3ème TT]]</f>
        <v>1</v>
      </c>
      <c r="T66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66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66" s="46" t="s">
        <v>51</v>
      </c>
    </row>
    <row r="67" spans="1:22" ht="15.75" customHeight="1">
      <c r="A67" s="37">
        <v>43762</v>
      </c>
      <c r="B67" s="38" t="s">
        <v>6</v>
      </c>
      <c r="C67" s="38" t="s">
        <v>18</v>
      </c>
      <c r="D67" s="39" t="s">
        <v>58</v>
      </c>
      <c r="E67" s="40" t="s">
        <v>4</v>
      </c>
      <c r="F67" s="41" t="s">
        <v>47</v>
      </c>
      <c r="G67" s="42">
        <f>LEFT(Tableau1[[#This Row],[1er TT]],SEARCH("-",Tableau1[[#This Row],[1er TT]])-1)*1</f>
        <v>0</v>
      </c>
      <c r="H67" s="42">
        <f>MID(Tableau1[[#This Row],[1er TT]],SEARCH("-",Tableau1[[#This Row],[1er TT]])+1,LEN(Tableau1[[#This Row],[1er TT]]))*1</f>
        <v>0</v>
      </c>
      <c r="I67" s="42">
        <f>Tableau1[[#This Row],[Buts Eq 1 1er TT]]+Tableau1[[#This Row],[Buts Eq 2 1er TT]]</f>
        <v>0</v>
      </c>
      <c r="J6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6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67" s="43">
        <f>LEFT(Tableau1[[#This Row],[2e TT]],SEARCH("-",Tableau1[[#This Row],[2e TT]])-1)*1</f>
        <v>1</v>
      </c>
      <c r="M67" s="43">
        <f>MID(Tableau1[[#This Row],[2e TT]],SEARCH("-",Tableau1[[#This Row],[2e TT]])+1,LEN(Tableau1[[#This Row],[2e TT]]))*1</f>
        <v>0</v>
      </c>
      <c r="N67" s="43">
        <f>Tableau1[[#This Row],[Buts Eq 1 2ème TT]]+Tableau1[[#This Row],[Buts Eq 2 2ème TT]]</f>
        <v>1</v>
      </c>
      <c r="O6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6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67" s="44">
        <f>LEFT(Tableau1[[#This Row],[3e TT]],SEARCH("-",Tableau1[[#This Row],[3e TT]])-1)*1</f>
        <v>0</v>
      </c>
      <c r="R67" s="44">
        <f>MID(Tableau1[[#This Row],[3e TT]],SEARCH("-",Tableau1[[#This Row],[3e TT]])+1,LEN(Tableau1[[#This Row],[3e TT]]))*1</f>
        <v>1</v>
      </c>
      <c r="S67" s="45">
        <f>Tableau1[[#This Row],[Buts Eq 1 3ème TT]]+Tableau1[[#This Row],[Buts Eq 2 3ème TT]]</f>
        <v>1</v>
      </c>
      <c r="T6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6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67" s="46" t="s">
        <v>51</v>
      </c>
    </row>
    <row r="68" spans="1:22" ht="15.75" customHeight="1">
      <c r="A68" s="37">
        <v>43762</v>
      </c>
      <c r="B68" s="38" t="s">
        <v>28</v>
      </c>
      <c r="C68" s="38" t="s">
        <v>5</v>
      </c>
      <c r="D68" s="39" t="s">
        <v>58</v>
      </c>
      <c r="E68" s="40" t="s">
        <v>69</v>
      </c>
      <c r="F68" s="41" t="s">
        <v>58</v>
      </c>
      <c r="G68" s="42">
        <f>LEFT(Tableau1[[#This Row],[1er TT]],SEARCH("-",Tableau1[[#This Row],[1er TT]])-1)*1</f>
        <v>0</v>
      </c>
      <c r="H68" s="42">
        <f>MID(Tableau1[[#This Row],[1er TT]],SEARCH("-",Tableau1[[#This Row],[1er TT]])+1,LEN(Tableau1[[#This Row],[1er TT]]))*1</f>
        <v>0</v>
      </c>
      <c r="I68" s="42">
        <f>Tableau1[[#This Row],[Buts Eq 1 1er TT]]+Tableau1[[#This Row],[Buts Eq 2 1er TT]]</f>
        <v>0</v>
      </c>
      <c r="J6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6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68" s="43">
        <f>LEFT(Tableau1[[#This Row],[2e TT]],SEARCH("-",Tableau1[[#This Row],[2e TT]])-1)*1</f>
        <v>2</v>
      </c>
      <c r="M68" s="43">
        <f>MID(Tableau1[[#This Row],[2e TT]],SEARCH("-",Tableau1[[#This Row],[2e TT]])+1,LEN(Tableau1[[#This Row],[2e TT]]))*1</f>
        <v>2</v>
      </c>
      <c r="N68" s="43">
        <f>Tableau1[[#This Row],[Buts Eq 1 2ème TT]]+Tableau1[[#This Row],[Buts Eq 2 2ème TT]]</f>
        <v>4</v>
      </c>
      <c r="O6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6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68" s="44">
        <f>LEFT(Tableau1[[#This Row],[3e TT]],SEARCH("-",Tableau1[[#This Row],[3e TT]])-1)*1</f>
        <v>0</v>
      </c>
      <c r="R68" s="44">
        <f>MID(Tableau1[[#This Row],[3e TT]],SEARCH("-",Tableau1[[#This Row],[3e TT]])+1,LEN(Tableau1[[#This Row],[3e TT]]))*1</f>
        <v>0</v>
      </c>
      <c r="S68" s="45">
        <f>Tableau1[[#This Row],[Buts Eq 1 3ème TT]]+Tableau1[[#This Row],[Buts Eq 2 3ème TT]]</f>
        <v>0</v>
      </c>
      <c r="T6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6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68" s="46" t="s">
        <v>51</v>
      </c>
    </row>
    <row r="69" spans="1:22" ht="15.75" customHeight="1">
      <c r="A69" s="37">
        <v>43762</v>
      </c>
      <c r="B69" s="38" t="s">
        <v>7</v>
      </c>
      <c r="C69" s="38" t="s">
        <v>12</v>
      </c>
      <c r="D69" s="39" t="s">
        <v>58</v>
      </c>
      <c r="E69" s="40" t="s">
        <v>47</v>
      </c>
      <c r="F69" s="41" t="s">
        <v>61</v>
      </c>
      <c r="G69" s="42">
        <f>LEFT(Tableau1[[#This Row],[1er TT]],SEARCH("-",Tableau1[[#This Row],[1er TT]])-1)*1</f>
        <v>0</v>
      </c>
      <c r="H69" s="42">
        <f>MID(Tableau1[[#This Row],[1er TT]],SEARCH("-",Tableau1[[#This Row],[1er TT]])+1,LEN(Tableau1[[#This Row],[1er TT]]))*1</f>
        <v>0</v>
      </c>
      <c r="I69" s="42">
        <f>Tableau1[[#This Row],[Buts Eq 1 1er TT]]+Tableau1[[#This Row],[Buts Eq 2 1er TT]]</f>
        <v>0</v>
      </c>
      <c r="J6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6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69" s="43">
        <f>LEFT(Tableau1[[#This Row],[2e TT]],SEARCH("-",Tableau1[[#This Row],[2e TT]])-1)*1</f>
        <v>0</v>
      </c>
      <c r="M69" s="43">
        <f>MID(Tableau1[[#This Row],[2e TT]],SEARCH("-",Tableau1[[#This Row],[2e TT]])+1,LEN(Tableau1[[#This Row],[2e TT]]))*1</f>
        <v>1</v>
      </c>
      <c r="N69" s="43">
        <f>Tableau1[[#This Row],[Buts Eq 1 2ème TT]]+Tableau1[[#This Row],[Buts Eq 2 2ème TT]]</f>
        <v>1</v>
      </c>
      <c r="O69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69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69" s="44">
        <f>LEFT(Tableau1[[#This Row],[3e TT]],SEARCH("-",Tableau1[[#This Row],[3e TT]])-1)*1</f>
        <v>0</v>
      </c>
      <c r="R69" s="44">
        <f>MID(Tableau1[[#This Row],[3e TT]],SEARCH("-",Tableau1[[#This Row],[3e TT]])+1,LEN(Tableau1[[#This Row],[3e TT]]))*1</f>
        <v>2</v>
      </c>
      <c r="S69" s="45">
        <f>Tableau1[[#This Row],[Buts Eq 1 3ème TT]]+Tableau1[[#This Row],[Buts Eq 2 3ème TT]]</f>
        <v>2</v>
      </c>
      <c r="T6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6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69" s="46" t="s">
        <v>51</v>
      </c>
    </row>
    <row r="70" spans="1:22" ht="15.75" customHeight="1">
      <c r="A70" s="37">
        <v>43763</v>
      </c>
      <c r="B70" s="38" t="s">
        <v>27</v>
      </c>
      <c r="C70" s="38" t="s">
        <v>22</v>
      </c>
      <c r="D70" s="39" t="s">
        <v>47</v>
      </c>
      <c r="E70" s="40" t="s">
        <v>63</v>
      </c>
      <c r="F70" s="41" t="s">
        <v>47</v>
      </c>
      <c r="G70" s="42">
        <f>LEFT(Tableau1[[#This Row],[1er TT]],SEARCH("-",Tableau1[[#This Row],[1er TT]])-1)*1</f>
        <v>0</v>
      </c>
      <c r="H70" s="42">
        <f>MID(Tableau1[[#This Row],[1er TT]],SEARCH("-",Tableau1[[#This Row],[1er TT]])+1,LEN(Tableau1[[#This Row],[1er TT]]))*1</f>
        <v>1</v>
      </c>
      <c r="I70" s="42">
        <f>Tableau1[[#This Row],[Buts Eq 1 1er TT]]+Tableau1[[#This Row],[Buts Eq 2 1er TT]]</f>
        <v>1</v>
      </c>
      <c r="J7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7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70" s="43">
        <f>LEFT(Tableau1[[#This Row],[2e TT]],SEARCH("-",Tableau1[[#This Row],[2e TT]])-1)*1</f>
        <v>1</v>
      </c>
      <c r="M70" s="43">
        <f>MID(Tableau1[[#This Row],[2e TT]],SEARCH("-",Tableau1[[#This Row],[2e TT]])+1,LEN(Tableau1[[#This Row],[2e TT]]))*1</f>
        <v>1</v>
      </c>
      <c r="N70" s="43">
        <f>Tableau1[[#This Row],[Buts Eq 1 2ème TT]]+Tableau1[[#This Row],[Buts Eq 2 2ème TT]]</f>
        <v>2</v>
      </c>
      <c r="O7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7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70" s="44">
        <f>LEFT(Tableau1[[#This Row],[3e TT]],SEARCH("-",Tableau1[[#This Row],[3e TT]])-1)*1</f>
        <v>0</v>
      </c>
      <c r="R70" s="44">
        <f>MID(Tableau1[[#This Row],[3e TT]],SEARCH("-",Tableau1[[#This Row],[3e TT]])+1,LEN(Tableau1[[#This Row],[3e TT]]))*1</f>
        <v>1</v>
      </c>
      <c r="S70" s="45">
        <f>Tableau1[[#This Row],[Buts Eq 1 3ème TT]]+Tableau1[[#This Row],[Buts Eq 2 3ème TT]]</f>
        <v>1</v>
      </c>
      <c r="T70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70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70" s="46" t="s">
        <v>51</v>
      </c>
    </row>
    <row r="71" spans="1:22" ht="15.75" customHeight="1">
      <c r="A71" s="37">
        <v>43763</v>
      </c>
      <c r="B71" s="38" t="s">
        <v>11</v>
      </c>
      <c r="C71" s="38" t="s">
        <v>16</v>
      </c>
      <c r="D71" s="39" t="s">
        <v>47</v>
      </c>
      <c r="E71" s="40" t="s">
        <v>47</v>
      </c>
      <c r="F71" s="41" t="s">
        <v>47</v>
      </c>
      <c r="G71" s="42">
        <f>LEFT(Tableau1[[#This Row],[1er TT]],SEARCH("-",Tableau1[[#This Row],[1er TT]])-1)*1</f>
        <v>0</v>
      </c>
      <c r="H71" s="42">
        <f>MID(Tableau1[[#This Row],[1er TT]],SEARCH("-",Tableau1[[#This Row],[1er TT]])+1,LEN(Tableau1[[#This Row],[1er TT]]))*1</f>
        <v>1</v>
      </c>
      <c r="I71" s="42">
        <f>Tableau1[[#This Row],[Buts Eq 1 1er TT]]+Tableau1[[#This Row],[Buts Eq 2 1er TT]]</f>
        <v>1</v>
      </c>
      <c r="J7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7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71" s="43">
        <f>LEFT(Tableau1[[#This Row],[2e TT]],SEARCH("-",Tableau1[[#This Row],[2e TT]])-1)*1</f>
        <v>0</v>
      </c>
      <c r="M71" s="43">
        <f>MID(Tableau1[[#This Row],[2e TT]],SEARCH("-",Tableau1[[#This Row],[2e TT]])+1,LEN(Tableau1[[#This Row],[2e TT]]))*1</f>
        <v>1</v>
      </c>
      <c r="N71" s="43">
        <f>Tableau1[[#This Row],[Buts Eq 1 2ème TT]]+Tableau1[[#This Row],[Buts Eq 2 2ème TT]]</f>
        <v>1</v>
      </c>
      <c r="O7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7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71" s="44">
        <f>LEFT(Tableau1[[#This Row],[3e TT]],SEARCH("-",Tableau1[[#This Row],[3e TT]])-1)*1</f>
        <v>0</v>
      </c>
      <c r="R71" s="44">
        <f>MID(Tableau1[[#This Row],[3e TT]],SEARCH("-",Tableau1[[#This Row],[3e TT]])+1,LEN(Tableau1[[#This Row],[3e TT]]))*1</f>
        <v>1</v>
      </c>
      <c r="S71" s="45">
        <f>Tableau1[[#This Row],[Buts Eq 1 3ème TT]]+Tableau1[[#This Row],[Buts Eq 2 3ème TT]]</f>
        <v>1</v>
      </c>
      <c r="T71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71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71" s="46" t="s">
        <v>51</v>
      </c>
    </row>
    <row r="72" spans="1:22" ht="15.75" customHeight="1">
      <c r="A72" s="37">
        <v>43763</v>
      </c>
      <c r="B72" s="38" t="s">
        <v>20</v>
      </c>
      <c r="C72" s="38" t="s">
        <v>15</v>
      </c>
      <c r="D72" s="39" t="s">
        <v>58</v>
      </c>
      <c r="E72" s="40" t="s">
        <v>61</v>
      </c>
      <c r="F72" s="41" t="s">
        <v>47</v>
      </c>
      <c r="G72" s="42">
        <f>LEFT(Tableau1[[#This Row],[1er TT]],SEARCH("-",Tableau1[[#This Row],[1er TT]])-1)*1</f>
        <v>0</v>
      </c>
      <c r="H72" s="42">
        <f>MID(Tableau1[[#This Row],[1er TT]],SEARCH("-",Tableau1[[#This Row],[1er TT]])+1,LEN(Tableau1[[#This Row],[1er TT]]))*1</f>
        <v>0</v>
      </c>
      <c r="I72" s="42">
        <f>Tableau1[[#This Row],[Buts Eq 1 1er TT]]+Tableau1[[#This Row],[Buts Eq 2 1er TT]]</f>
        <v>0</v>
      </c>
      <c r="J7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7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72" s="43">
        <f>LEFT(Tableau1[[#This Row],[2e TT]],SEARCH("-",Tableau1[[#This Row],[2e TT]])-1)*1</f>
        <v>0</v>
      </c>
      <c r="M72" s="43">
        <f>MID(Tableau1[[#This Row],[2e TT]],SEARCH("-",Tableau1[[#This Row],[2e TT]])+1,LEN(Tableau1[[#This Row],[2e TT]]))*1</f>
        <v>2</v>
      </c>
      <c r="N72" s="43">
        <f>Tableau1[[#This Row],[Buts Eq 1 2ème TT]]+Tableau1[[#This Row],[Buts Eq 2 2ème TT]]</f>
        <v>2</v>
      </c>
      <c r="O7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7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72" s="44">
        <f>LEFT(Tableau1[[#This Row],[3e TT]],SEARCH("-",Tableau1[[#This Row],[3e TT]])-1)*1</f>
        <v>0</v>
      </c>
      <c r="R72" s="44">
        <f>MID(Tableau1[[#This Row],[3e TT]],SEARCH("-",Tableau1[[#This Row],[3e TT]])+1,LEN(Tableau1[[#This Row],[3e TT]]))*1</f>
        <v>1</v>
      </c>
      <c r="S72" s="45">
        <f>Tableau1[[#This Row],[Buts Eq 1 3ème TT]]+Tableau1[[#This Row],[Buts Eq 2 3ème TT]]</f>
        <v>1</v>
      </c>
      <c r="T7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7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72" s="46" t="s">
        <v>51</v>
      </c>
    </row>
    <row r="73" spans="1:22" ht="15.75" customHeight="1">
      <c r="A73" s="37">
        <v>43763</v>
      </c>
      <c r="B73" s="38" t="s">
        <v>8</v>
      </c>
      <c r="C73" s="38" t="s">
        <v>9</v>
      </c>
      <c r="D73" s="39" t="s">
        <v>63</v>
      </c>
      <c r="E73" s="40" t="s">
        <v>47</v>
      </c>
      <c r="F73" s="41" t="s">
        <v>58</v>
      </c>
      <c r="G73" s="42">
        <f>LEFT(Tableau1[[#This Row],[1er TT]],SEARCH("-",Tableau1[[#This Row],[1er TT]])-1)*1</f>
        <v>1</v>
      </c>
      <c r="H73" s="42">
        <f>MID(Tableau1[[#This Row],[1er TT]],SEARCH("-",Tableau1[[#This Row],[1er TT]])+1,LEN(Tableau1[[#This Row],[1er TT]]))*1</f>
        <v>1</v>
      </c>
      <c r="I73" s="42">
        <f>Tableau1[[#This Row],[Buts Eq 1 1er TT]]+Tableau1[[#This Row],[Buts Eq 2 1er TT]]</f>
        <v>2</v>
      </c>
      <c r="J7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7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73" s="43">
        <f>LEFT(Tableau1[[#This Row],[2e TT]],SEARCH("-",Tableau1[[#This Row],[2e TT]])-1)*1</f>
        <v>0</v>
      </c>
      <c r="M73" s="43">
        <f>MID(Tableau1[[#This Row],[2e TT]],SEARCH("-",Tableau1[[#This Row],[2e TT]])+1,LEN(Tableau1[[#This Row],[2e TT]]))*1</f>
        <v>1</v>
      </c>
      <c r="N73" s="43">
        <f>Tableau1[[#This Row],[Buts Eq 1 2ème TT]]+Tableau1[[#This Row],[Buts Eq 2 2ème TT]]</f>
        <v>1</v>
      </c>
      <c r="O7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7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73" s="44">
        <f>LEFT(Tableau1[[#This Row],[3e TT]],SEARCH("-",Tableau1[[#This Row],[3e TT]])-1)*1</f>
        <v>0</v>
      </c>
      <c r="R73" s="44">
        <f>MID(Tableau1[[#This Row],[3e TT]],SEARCH("-",Tableau1[[#This Row],[3e TT]])+1,LEN(Tableau1[[#This Row],[3e TT]]))*1</f>
        <v>0</v>
      </c>
      <c r="S73" s="45">
        <f>Tableau1[[#This Row],[Buts Eq 1 3ème TT]]+Tableau1[[#This Row],[Buts Eq 2 3ème TT]]</f>
        <v>0</v>
      </c>
      <c r="T7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7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73" s="46" t="s">
        <v>51</v>
      </c>
    </row>
    <row r="74" spans="1:22" ht="15.75" customHeight="1">
      <c r="A74" s="37">
        <v>43764</v>
      </c>
      <c r="B74" s="38" t="s">
        <v>25</v>
      </c>
      <c r="C74" s="38" t="s">
        <v>14</v>
      </c>
      <c r="D74" s="39" t="s">
        <v>63</v>
      </c>
      <c r="E74" s="40" t="s">
        <v>47</v>
      </c>
      <c r="F74" s="41" t="s">
        <v>58</v>
      </c>
      <c r="G74" s="42">
        <f>LEFT(Tableau1[[#This Row],[1er TT]],SEARCH("-",Tableau1[[#This Row],[1er TT]])-1)*1</f>
        <v>1</v>
      </c>
      <c r="H74" s="42">
        <f>MID(Tableau1[[#This Row],[1er TT]],SEARCH("-",Tableau1[[#This Row],[1er TT]])+1,LEN(Tableau1[[#This Row],[1er TT]]))*1</f>
        <v>1</v>
      </c>
      <c r="I74" s="42">
        <f>Tableau1[[#This Row],[Buts Eq 1 1er TT]]+Tableau1[[#This Row],[Buts Eq 2 1er TT]]</f>
        <v>2</v>
      </c>
      <c r="J7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7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74" s="43">
        <f>LEFT(Tableau1[[#This Row],[2e TT]],SEARCH("-",Tableau1[[#This Row],[2e TT]])-1)*1</f>
        <v>0</v>
      </c>
      <c r="M74" s="43">
        <f>MID(Tableau1[[#This Row],[2e TT]],SEARCH("-",Tableau1[[#This Row],[2e TT]])+1,LEN(Tableau1[[#This Row],[2e TT]]))*1</f>
        <v>1</v>
      </c>
      <c r="N74" s="43">
        <f>Tableau1[[#This Row],[Buts Eq 1 2ème TT]]+Tableau1[[#This Row],[Buts Eq 2 2ème TT]]</f>
        <v>1</v>
      </c>
      <c r="O74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74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74" s="44">
        <f>LEFT(Tableau1[[#This Row],[3e TT]],SEARCH("-",Tableau1[[#This Row],[3e TT]])-1)*1</f>
        <v>0</v>
      </c>
      <c r="R74" s="44">
        <f>MID(Tableau1[[#This Row],[3e TT]],SEARCH("-",Tableau1[[#This Row],[3e TT]])+1,LEN(Tableau1[[#This Row],[3e TT]]))*1</f>
        <v>0</v>
      </c>
      <c r="S74" s="45">
        <f>Tableau1[[#This Row],[Buts Eq 1 3ème TT]]+Tableau1[[#This Row],[Buts Eq 2 3ème TT]]</f>
        <v>0</v>
      </c>
      <c r="T7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7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74" s="46" t="s">
        <v>51</v>
      </c>
    </row>
    <row r="75" spans="1:22" ht="15.75" customHeight="1">
      <c r="A75" s="37">
        <v>43764</v>
      </c>
      <c r="B75" s="38" t="s">
        <v>6</v>
      </c>
      <c r="C75" s="38" t="s">
        <v>12</v>
      </c>
      <c r="D75" s="39" t="s">
        <v>58</v>
      </c>
      <c r="E75" s="40" t="s">
        <v>47</v>
      </c>
      <c r="F75" s="41" t="s">
        <v>4</v>
      </c>
      <c r="G75" s="42">
        <f>LEFT(Tableau1[[#This Row],[1er TT]],SEARCH("-",Tableau1[[#This Row],[1er TT]])-1)*1</f>
        <v>0</v>
      </c>
      <c r="H75" s="42">
        <f>MID(Tableau1[[#This Row],[1er TT]],SEARCH("-",Tableau1[[#This Row],[1er TT]])+1,LEN(Tableau1[[#This Row],[1er TT]]))*1</f>
        <v>0</v>
      </c>
      <c r="I75" s="42">
        <f>Tableau1[[#This Row],[Buts Eq 1 1er TT]]+Tableau1[[#This Row],[Buts Eq 2 1er TT]]</f>
        <v>0</v>
      </c>
      <c r="J75" s="42" t="str">
        <f>IF(Tableau1[[#This Row],[Buts Eq 1 1er TT]]&gt;Tableau1[[#This Row],[Buts Eq 2 1er TT]],"Victoire",IF(Tableau1[[#This Row],[Buts Eq 1 1er TT]]=Tableau1[[#This Row],[Buts Eq 2 1er TT]],"Nul","Défaite"))</f>
        <v>Nul</v>
      </c>
      <c r="K75" s="42" t="str">
        <f>IF(Tableau1[[#This Row],[Buts Eq 1 1er TT]]&lt;Tableau1[[#This Row],[Buts Eq 2 1er TT]],"Victoire",IF(Tableau1[[#This Row],[Buts Eq 1 1er TT]]=Tableau1[[#This Row],[Buts Eq 2 1er TT]],"Nul","Défaite"))</f>
        <v>Nul</v>
      </c>
      <c r="L75" s="43">
        <f>LEFT(Tableau1[[#This Row],[2e TT]],SEARCH("-",Tableau1[[#This Row],[2e TT]])-1)*1</f>
        <v>0</v>
      </c>
      <c r="M75" s="43">
        <f>MID(Tableau1[[#This Row],[2e TT]],SEARCH("-",Tableau1[[#This Row],[2e TT]])+1,LEN(Tableau1[[#This Row],[2e TT]]))*1</f>
        <v>1</v>
      </c>
      <c r="N75" s="43">
        <f>Tableau1[[#This Row],[Buts Eq 1 2ème TT]]+Tableau1[[#This Row],[Buts Eq 2 2ème TT]]</f>
        <v>1</v>
      </c>
      <c r="O75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75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75" s="44">
        <f>LEFT(Tableau1[[#This Row],[3e TT]],SEARCH("-",Tableau1[[#This Row],[3e TT]])-1)*1</f>
        <v>1</v>
      </c>
      <c r="R75" s="44">
        <f>MID(Tableau1[[#This Row],[3e TT]],SEARCH("-",Tableau1[[#This Row],[3e TT]])+1,LEN(Tableau1[[#This Row],[3e TT]]))*1</f>
        <v>0</v>
      </c>
      <c r="S75" s="45">
        <f>Tableau1[[#This Row],[Buts Eq 1 3ème TT]]+Tableau1[[#This Row],[Buts Eq 2 3ème TT]]</f>
        <v>1</v>
      </c>
      <c r="T7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7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75" s="46" t="s">
        <v>51</v>
      </c>
    </row>
    <row r="76" spans="1:22" ht="15.75" customHeight="1">
      <c r="A76" s="37">
        <v>43764</v>
      </c>
      <c r="B76" s="38" t="s">
        <v>28</v>
      </c>
      <c r="C76" s="38" t="s">
        <v>24</v>
      </c>
      <c r="D76" s="39" t="s">
        <v>59</v>
      </c>
      <c r="E76" s="40" t="s">
        <v>4</v>
      </c>
      <c r="F76" s="41" t="s">
        <v>63</v>
      </c>
      <c r="G76" s="42">
        <f>LEFT(Tableau1[[#This Row],[1er TT]],SEARCH("-",Tableau1[[#This Row],[1er TT]])-1)*1</f>
        <v>1</v>
      </c>
      <c r="H76" s="42">
        <f>MID(Tableau1[[#This Row],[1er TT]],SEARCH("-",Tableau1[[#This Row],[1er TT]])+1,LEN(Tableau1[[#This Row],[1er TT]]))*1</f>
        <v>2</v>
      </c>
      <c r="I76" s="42">
        <f>Tableau1[[#This Row],[Buts Eq 1 1er TT]]+Tableau1[[#This Row],[Buts Eq 2 1er TT]]</f>
        <v>3</v>
      </c>
      <c r="J76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76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76" s="43">
        <f>LEFT(Tableau1[[#This Row],[2e TT]],SEARCH("-",Tableau1[[#This Row],[2e TT]])-1)*1</f>
        <v>1</v>
      </c>
      <c r="M76" s="43">
        <f>MID(Tableau1[[#This Row],[2e TT]],SEARCH("-",Tableau1[[#This Row],[2e TT]])+1,LEN(Tableau1[[#This Row],[2e TT]]))*1</f>
        <v>0</v>
      </c>
      <c r="N76" s="43">
        <f>Tableau1[[#This Row],[Buts Eq 1 2ème TT]]+Tableau1[[#This Row],[Buts Eq 2 2ème TT]]</f>
        <v>1</v>
      </c>
      <c r="O7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7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76" s="44">
        <f>LEFT(Tableau1[[#This Row],[3e TT]],SEARCH("-",Tableau1[[#This Row],[3e TT]])-1)*1</f>
        <v>1</v>
      </c>
      <c r="R76" s="44">
        <f>MID(Tableau1[[#This Row],[3e TT]],SEARCH("-",Tableau1[[#This Row],[3e TT]])+1,LEN(Tableau1[[#This Row],[3e TT]]))*1</f>
        <v>1</v>
      </c>
      <c r="S76" s="45">
        <f>Tableau1[[#This Row],[Buts Eq 1 3ème TT]]+Tableau1[[#This Row],[Buts Eq 2 3ème TT]]</f>
        <v>2</v>
      </c>
      <c r="T76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76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76" s="46" t="s">
        <v>51</v>
      </c>
    </row>
    <row r="77" spans="1:22" ht="15.75" customHeight="1">
      <c r="A77" s="37">
        <v>43764</v>
      </c>
      <c r="B77" s="38" t="s">
        <v>13</v>
      </c>
      <c r="C77" s="38" t="s">
        <v>5</v>
      </c>
      <c r="D77" s="39" t="s">
        <v>63</v>
      </c>
      <c r="E77" s="40" t="s">
        <v>4</v>
      </c>
      <c r="F77" s="41" t="s">
        <v>63</v>
      </c>
      <c r="G77" s="42">
        <f>LEFT(Tableau1[[#This Row],[1er TT]],SEARCH("-",Tableau1[[#This Row],[1er TT]])-1)*1</f>
        <v>1</v>
      </c>
      <c r="H77" s="42">
        <f>MID(Tableau1[[#This Row],[1er TT]],SEARCH("-",Tableau1[[#This Row],[1er TT]])+1,LEN(Tableau1[[#This Row],[1er TT]]))*1</f>
        <v>1</v>
      </c>
      <c r="I77" s="42">
        <f>Tableau1[[#This Row],[Buts Eq 1 1er TT]]+Tableau1[[#This Row],[Buts Eq 2 1er TT]]</f>
        <v>2</v>
      </c>
      <c r="J7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7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77" s="43">
        <f>LEFT(Tableau1[[#This Row],[2e TT]],SEARCH("-",Tableau1[[#This Row],[2e TT]])-1)*1</f>
        <v>1</v>
      </c>
      <c r="M77" s="43">
        <f>MID(Tableau1[[#This Row],[2e TT]],SEARCH("-",Tableau1[[#This Row],[2e TT]])+1,LEN(Tableau1[[#This Row],[2e TT]]))*1</f>
        <v>0</v>
      </c>
      <c r="N77" s="43">
        <f>Tableau1[[#This Row],[Buts Eq 1 2ème TT]]+Tableau1[[#This Row],[Buts Eq 2 2ème TT]]</f>
        <v>1</v>
      </c>
      <c r="O7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7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77" s="44">
        <f>LEFT(Tableau1[[#This Row],[3e TT]],SEARCH("-",Tableau1[[#This Row],[3e TT]])-1)*1</f>
        <v>1</v>
      </c>
      <c r="R77" s="44">
        <f>MID(Tableau1[[#This Row],[3e TT]],SEARCH("-",Tableau1[[#This Row],[3e TT]])+1,LEN(Tableau1[[#This Row],[3e TT]]))*1</f>
        <v>1</v>
      </c>
      <c r="S77" s="45">
        <f>Tableau1[[#This Row],[Buts Eq 1 3ème TT]]+Tableau1[[#This Row],[Buts Eq 2 3ème TT]]</f>
        <v>2</v>
      </c>
      <c r="T7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7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77" s="46" t="s">
        <v>51</v>
      </c>
    </row>
    <row r="78" spans="1:22" ht="15.75" customHeight="1">
      <c r="A78" s="37">
        <v>43765</v>
      </c>
      <c r="B78" s="38" t="s">
        <v>19</v>
      </c>
      <c r="C78" s="38" t="s">
        <v>16</v>
      </c>
      <c r="D78" s="39" t="s">
        <v>61</v>
      </c>
      <c r="E78" s="40" t="s">
        <v>58</v>
      </c>
      <c r="F78" s="41" t="s">
        <v>60</v>
      </c>
      <c r="G78" s="42">
        <f>LEFT(Tableau1[[#This Row],[1er TT]],SEARCH("-",Tableau1[[#This Row],[1er TT]])-1)*1</f>
        <v>0</v>
      </c>
      <c r="H78" s="42">
        <f>MID(Tableau1[[#This Row],[1er TT]],SEARCH("-",Tableau1[[#This Row],[1er TT]])+1,LEN(Tableau1[[#This Row],[1er TT]]))*1</f>
        <v>2</v>
      </c>
      <c r="I78" s="42">
        <f>Tableau1[[#This Row],[Buts Eq 1 1er TT]]+Tableau1[[#This Row],[Buts Eq 2 1er TT]]</f>
        <v>2</v>
      </c>
      <c r="J7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7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78" s="43">
        <f>LEFT(Tableau1[[#This Row],[2e TT]],SEARCH("-",Tableau1[[#This Row],[2e TT]])-1)*1</f>
        <v>0</v>
      </c>
      <c r="M78" s="43">
        <f>MID(Tableau1[[#This Row],[2e TT]],SEARCH("-",Tableau1[[#This Row],[2e TT]])+1,LEN(Tableau1[[#This Row],[2e TT]]))*1</f>
        <v>0</v>
      </c>
      <c r="N78" s="43">
        <f>Tableau1[[#This Row],[Buts Eq 1 2ème TT]]+Tableau1[[#This Row],[Buts Eq 2 2ème TT]]</f>
        <v>0</v>
      </c>
      <c r="O7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7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78" s="44">
        <f>LEFT(Tableau1[[#This Row],[3e TT]],SEARCH("-",Tableau1[[#This Row],[3e TT]])-1)*1</f>
        <v>2</v>
      </c>
      <c r="R78" s="44">
        <f>MID(Tableau1[[#This Row],[3e TT]],SEARCH("-",Tableau1[[#This Row],[3e TT]])+1,LEN(Tableau1[[#This Row],[3e TT]]))*1</f>
        <v>0</v>
      </c>
      <c r="S78" s="45">
        <f>Tableau1[[#This Row],[Buts Eq 1 3ème TT]]+Tableau1[[#This Row],[Buts Eq 2 3ème TT]]</f>
        <v>2</v>
      </c>
      <c r="T7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7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78" s="46" t="s">
        <v>51</v>
      </c>
    </row>
    <row r="79" spans="1:22" ht="15.75" customHeight="1">
      <c r="A79" s="37">
        <v>43765</v>
      </c>
      <c r="B79" s="38" t="s">
        <v>23</v>
      </c>
      <c r="C79" s="38" t="s">
        <v>9</v>
      </c>
      <c r="D79" s="39" t="s">
        <v>60</v>
      </c>
      <c r="E79" s="40" t="s">
        <v>4</v>
      </c>
      <c r="F79" s="41" t="s">
        <v>61</v>
      </c>
      <c r="G79" s="42">
        <f>LEFT(Tableau1[[#This Row],[1er TT]],SEARCH("-",Tableau1[[#This Row],[1er TT]])-1)*1</f>
        <v>2</v>
      </c>
      <c r="H79" s="42">
        <f>MID(Tableau1[[#This Row],[1er TT]],SEARCH("-",Tableau1[[#This Row],[1er TT]])+1,LEN(Tableau1[[#This Row],[1er TT]]))*1</f>
        <v>0</v>
      </c>
      <c r="I79" s="42">
        <f>Tableau1[[#This Row],[Buts Eq 1 1er TT]]+Tableau1[[#This Row],[Buts Eq 2 1er TT]]</f>
        <v>2</v>
      </c>
      <c r="J79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79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79" s="43">
        <f>LEFT(Tableau1[[#This Row],[2e TT]],SEARCH("-",Tableau1[[#This Row],[2e TT]])-1)*1</f>
        <v>1</v>
      </c>
      <c r="M79" s="43">
        <f>MID(Tableau1[[#This Row],[2e TT]],SEARCH("-",Tableau1[[#This Row],[2e TT]])+1,LEN(Tableau1[[#This Row],[2e TT]]))*1</f>
        <v>0</v>
      </c>
      <c r="N79" s="43">
        <f>Tableau1[[#This Row],[Buts Eq 1 2ème TT]]+Tableau1[[#This Row],[Buts Eq 2 2ème TT]]</f>
        <v>1</v>
      </c>
      <c r="O7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7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79" s="44">
        <f>LEFT(Tableau1[[#This Row],[3e TT]],SEARCH("-",Tableau1[[#This Row],[3e TT]])-1)*1</f>
        <v>0</v>
      </c>
      <c r="R79" s="44">
        <f>MID(Tableau1[[#This Row],[3e TT]],SEARCH("-",Tableau1[[#This Row],[3e TT]])+1,LEN(Tableau1[[#This Row],[3e TT]]))*1</f>
        <v>2</v>
      </c>
      <c r="S79" s="45">
        <f>Tableau1[[#This Row],[Buts Eq 1 3ème TT]]+Tableau1[[#This Row],[Buts Eq 2 3ème TT]]</f>
        <v>2</v>
      </c>
      <c r="T7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7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79" s="46" t="s">
        <v>51</v>
      </c>
    </row>
    <row r="80" spans="1:22" ht="15.75" customHeight="1">
      <c r="A80" s="37">
        <v>43765</v>
      </c>
      <c r="B80" s="38" t="s">
        <v>21</v>
      </c>
      <c r="C80" s="38" t="s">
        <v>15</v>
      </c>
      <c r="D80" s="39" t="s">
        <v>61</v>
      </c>
      <c r="E80" s="40" t="s">
        <v>67</v>
      </c>
      <c r="F80" s="41" t="s">
        <v>47</v>
      </c>
      <c r="G80" s="42">
        <f>LEFT(Tableau1[[#This Row],[1er TT]],SEARCH("-",Tableau1[[#This Row],[1er TT]])-1)*1</f>
        <v>0</v>
      </c>
      <c r="H80" s="42">
        <f>MID(Tableau1[[#This Row],[1er TT]],SEARCH("-",Tableau1[[#This Row],[1er TT]])+1,LEN(Tableau1[[#This Row],[1er TT]]))*1</f>
        <v>2</v>
      </c>
      <c r="I80" s="42">
        <f>Tableau1[[#This Row],[Buts Eq 1 1er TT]]+Tableau1[[#This Row],[Buts Eq 2 1er TT]]</f>
        <v>2</v>
      </c>
      <c r="J8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8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80" s="43">
        <f>LEFT(Tableau1[[#This Row],[2e TT]],SEARCH("-",Tableau1[[#This Row],[2e TT]])-1)*1</f>
        <v>2</v>
      </c>
      <c r="M80" s="43">
        <f>MID(Tableau1[[#This Row],[2e TT]],SEARCH("-",Tableau1[[#This Row],[2e TT]])+1,LEN(Tableau1[[#This Row],[2e TT]]))*1</f>
        <v>1</v>
      </c>
      <c r="N80" s="43">
        <f>Tableau1[[#This Row],[Buts Eq 1 2ème TT]]+Tableau1[[#This Row],[Buts Eq 2 2ème TT]]</f>
        <v>3</v>
      </c>
      <c r="O80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80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80" s="44">
        <f>LEFT(Tableau1[[#This Row],[3e TT]],SEARCH("-",Tableau1[[#This Row],[3e TT]])-1)*1</f>
        <v>0</v>
      </c>
      <c r="R80" s="44">
        <f>MID(Tableau1[[#This Row],[3e TT]],SEARCH("-",Tableau1[[#This Row],[3e TT]])+1,LEN(Tableau1[[#This Row],[3e TT]]))*1</f>
        <v>1</v>
      </c>
      <c r="S80" s="45">
        <f>Tableau1[[#This Row],[Buts Eq 1 3ème TT]]+Tableau1[[#This Row],[Buts Eq 2 3ème TT]]</f>
        <v>1</v>
      </c>
      <c r="T80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80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80" s="46" t="s">
        <v>51</v>
      </c>
    </row>
    <row r="81" spans="1:22" ht="15.75" customHeight="1">
      <c r="A81" s="37">
        <v>43765</v>
      </c>
      <c r="B81" s="38" t="s">
        <v>20</v>
      </c>
      <c r="C81" s="38" t="s">
        <v>7</v>
      </c>
      <c r="D81" s="39" t="s">
        <v>47</v>
      </c>
      <c r="E81" s="40" t="s">
        <v>58</v>
      </c>
      <c r="F81" s="41" t="s">
        <v>4</v>
      </c>
      <c r="G81" s="42">
        <f>LEFT(Tableau1[[#This Row],[1er TT]],SEARCH("-",Tableau1[[#This Row],[1er TT]])-1)*1</f>
        <v>0</v>
      </c>
      <c r="H81" s="42">
        <f>MID(Tableau1[[#This Row],[1er TT]],SEARCH("-",Tableau1[[#This Row],[1er TT]])+1,LEN(Tableau1[[#This Row],[1er TT]]))*1</f>
        <v>1</v>
      </c>
      <c r="I81" s="42">
        <f>Tableau1[[#This Row],[Buts Eq 1 1er TT]]+Tableau1[[#This Row],[Buts Eq 2 1er TT]]</f>
        <v>1</v>
      </c>
      <c r="J8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8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81" s="43">
        <f>LEFT(Tableau1[[#This Row],[2e TT]],SEARCH("-",Tableau1[[#This Row],[2e TT]])-1)*1</f>
        <v>0</v>
      </c>
      <c r="M81" s="43">
        <f>MID(Tableau1[[#This Row],[2e TT]],SEARCH("-",Tableau1[[#This Row],[2e TT]])+1,LEN(Tableau1[[#This Row],[2e TT]]))*1</f>
        <v>0</v>
      </c>
      <c r="N81" s="43">
        <f>Tableau1[[#This Row],[Buts Eq 1 2ème TT]]+Tableau1[[#This Row],[Buts Eq 2 2ème TT]]</f>
        <v>0</v>
      </c>
      <c r="O8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8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81" s="44">
        <f>LEFT(Tableau1[[#This Row],[3e TT]],SEARCH("-",Tableau1[[#This Row],[3e TT]])-1)*1</f>
        <v>1</v>
      </c>
      <c r="R81" s="44">
        <f>MID(Tableau1[[#This Row],[3e TT]],SEARCH("-",Tableau1[[#This Row],[3e TT]])+1,LEN(Tableau1[[#This Row],[3e TT]]))*1</f>
        <v>0</v>
      </c>
      <c r="S81" s="45">
        <f>Tableau1[[#This Row],[Buts Eq 1 3ème TT]]+Tableau1[[#This Row],[Buts Eq 2 3ème TT]]</f>
        <v>1</v>
      </c>
      <c r="T8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8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81" s="46" t="s">
        <v>51</v>
      </c>
    </row>
    <row r="82" spans="1:22" ht="15.75" customHeight="1">
      <c r="A82" s="37">
        <v>43765</v>
      </c>
      <c r="B82" s="38" t="s">
        <v>8</v>
      </c>
      <c r="C82" s="38" t="s">
        <v>26</v>
      </c>
      <c r="D82" s="39" t="s">
        <v>4</v>
      </c>
      <c r="E82" s="40" t="s">
        <v>63</v>
      </c>
      <c r="F82" s="41" t="s">
        <v>47</v>
      </c>
      <c r="G82" s="42">
        <f>LEFT(Tableau1[[#This Row],[1er TT]],SEARCH("-",Tableau1[[#This Row],[1er TT]])-1)*1</f>
        <v>1</v>
      </c>
      <c r="H82" s="42">
        <f>MID(Tableau1[[#This Row],[1er TT]],SEARCH("-",Tableau1[[#This Row],[1er TT]])+1,LEN(Tableau1[[#This Row],[1er TT]]))*1</f>
        <v>0</v>
      </c>
      <c r="I82" s="42">
        <f>Tableau1[[#This Row],[Buts Eq 1 1er TT]]+Tableau1[[#This Row],[Buts Eq 2 1er TT]]</f>
        <v>1</v>
      </c>
      <c r="J82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82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82" s="43">
        <f>LEFT(Tableau1[[#This Row],[2e TT]],SEARCH("-",Tableau1[[#This Row],[2e TT]])-1)*1</f>
        <v>1</v>
      </c>
      <c r="M82" s="43">
        <f>MID(Tableau1[[#This Row],[2e TT]],SEARCH("-",Tableau1[[#This Row],[2e TT]])+1,LEN(Tableau1[[#This Row],[2e TT]]))*1</f>
        <v>1</v>
      </c>
      <c r="N82" s="43">
        <f>Tableau1[[#This Row],[Buts Eq 1 2ème TT]]+Tableau1[[#This Row],[Buts Eq 2 2ème TT]]</f>
        <v>2</v>
      </c>
      <c r="O82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82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82" s="44">
        <f>LEFT(Tableau1[[#This Row],[3e TT]],SEARCH("-",Tableau1[[#This Row],[3e TT]])-1)*1</f>
        <v>0</v>
      </c>
      <c r="R82" s="44">
        <f>MID(Tableau1[[#This Row],[3e TT]],SEARCH("-",Tableau1[[#This Row],[3e TT]])+1,LEN(Tableau1[[#This Row],[3e TT]]))*1</f>
        <v>1</v>
      </c>
      <c r="S82" s="45">
        <f>Tableau1[[#This Row],[Buts Eq 1 3ème TT]]+Tableau1[[#This Row],[Buts Eq 2 3ème TT]]</f>
        <v>1</v>
      </c>
      <c r="T8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8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82" s="46" t="s">
        <v>51</v>
      </c>
    </row>
    <row r="83" spans="1:22" ht="15.75" customHeight="1">
      <c r="A83" s="37">
        <v>43766</v>
      </c>
      <c r="B83" s="38" t="s">
        <v>18</v>
      </c>
      <c r="C83" s="38" t="s">
        <v>27</v>
      </c>
      <c r="D83" s="39" t="s">
        <v>58</v>
      </c>
      <c r="E83" s="40" t="s">
        <v>62</v>
      </c>
      <c r="F83" s="41" t="s">
        <v>64</v>
      </c>
      <c r="G83" s="42">
        <f>LEFT(Tableau1[[#This Row],[1er TT]],SEARCH("-",Tableau1[[#This Row],[1er TT]])-1)*1</f>
        <v>0</v>
      </c>
      <c r="H83" s="42">
        <f>MID(Tableau1[[#This Row],[1er TT]],SEARCH("-",Tableau1[[#This Row],[1er TT]])+1,LEN(Tableau1[[#This Row],[1er TT]]))*1</f>
        <v>0</v>
      </c>
      <c r="I83" s="42">
        <f>Tableau1[[#This Row],[Buts Eq 1 1er TT]]+Tableau1[[#This Row],[Buts Eq 2 1er TT]]</f>
        <v>0</v>
      </c>
      <c r="J8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8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83" s="43">
        <f>LEFT(Tableau1[[#This Row],[2e TT]],SEARCH("-",Tableau1[[#This Row],[2e TT]])-1)*1</f>
        <v>1</v>
      </c>
      <c r="M83" s="43">
        <f>MID(Tableau1[[#This Row],[2e TT]],SEARCH("-",Tableau1[[#This Row],[2e TT]])+1,LEN(Tableau1[[#This Row],[2e TT]]))*1</f>
        <v>3</v>
      </c>
      <c r="N83" s="43">
        <f>Tableau1[[#This Row],[Buts Eq 1 2ème TT]]+Tableau1[[#This Row],[Buts Eq 2 2ème TT]]</f>
        <v>4</v>
      </c>
      <c r="O8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8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83" s="44">
        <f>LEFT(Tableau1[[#This Row],[3e TT]],SEARCH("-",Tableau1[[#This Row],[3e TT]])-1)*1</f>
        <v>3</v>
      </c>
      <c r="R83" s="44">
        <f>MID(Tableau1[[#This Row],[3e TT]],SEARCH("-",Tableau1[[#This Row],[3e TT]])+1,LEN(Tableau1[[#This Row],[3e TT]]))*1</f>
        <v>0</v>
      </c>
      <c r="S83" s="45">
        <f>Tableau1[[#This Row],[Buts Eq 1 3ème TT]]+Tableau1[[#This Row],[Buts Eq 2 3ème TT]]</f>
        <v>3</v>
      </c>
      <c r="T8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8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83" s="46" t="s">
        <v>51</v>
      </c>
    </row>
    <row r="84" spans="1:22" ht="15.75" customHeight="1">
      <c r="A84" s="37">
        <v>43766</v>
      </c>
      <c r="B84" s="38" t="s">
        <v>13</v>
      </c>
      <c r="C84" s="38" t="s">
        <v>14</v>
      </c>
      <c r="D84" s="39" t="s">
        <v>60</v>
      </c>
      <c r="E84" s="40" t="s">
        <v>63</v>
      </c>
      <c r="F84" s="41" t="s">
        <v>58</v>
      </c>
      <c r="G84" s="42">
        <f>LEFT(Tableau1[[#This Row],[1er TT]],SEARCH("-",Tableau1[[#This Row],[1er TT]])-1)*1</f>
        <v>2</v>
      </c>
      <c r="H84" s="42">
        <f>MID(Tableau1[[#This Row],[1er TT]],SEARCH("-",Tableau1[[#This Row],[1er TT]])+1,LEN(Tableau1[[#This Row],[1er TT]]))*1</f>
        <v>0</v>
      </c>
      <c r="I84" s="42">
        <f>Tableau1[[#This Row],[Buts Eq 1 1er TT]]+Tableau1[[#This Row],[Buts Eq 2 1er TT]]</f>
        <v>2</v>
      </c>
      <c r="J8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8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84" s="43">
        <f>LEFT(Tableau1[[#This Row],[2e TT]],SEARCH("-",Tableau1[[#This Row],[2e TT]])-1)*1</f>
        <v>1</v>
      </c>
      <c r="M84" s="43">
        <f>MID(Tableau1[[#This Row],[2e TT]],SEARCH("-",Tableau1[[#This Row],[2e TT]])+1,LEN(Tableau1[[#This Row],[2e TT]]))*1</f>
        <v>1</v>
      </c>
      <c r="N84" s="43">
        <f>Tableau1[[#This Row],[Buts Eq 1 2ème TT]]+Tableau1[[#This Row],[Buts Eq 2 2ème TT]]</f>
        <v>2</v>
      </c>
      <c r="O8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8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84" s="44">
        <f>LEFT(Tableau1[[#This Row],[3e TT]],SEARCH("-",Tableau1[[#This Row],[3e TT]])-1)*1</f>
        <v>0</v>
      </c>
      <c r="R84" s="44">
        <f>MID(Tableau1[[#This Row],[3e TT]],SEARCH("-",Tableau1[[#This Row],[3e TT]])+1,LEN(Tableau1[[#This Row],[3e TT]]))*1</f>
        <v>0</v>
      </c>
      <c r="S84" s="45">
        <f>Tableau1[[#This Row],[Buts Eq 1 3ème TT]]+Tableau1[[#This Row],[Buts Eq 2 3ème TT]]</f>
        <v>0</v>
      </c>
      <c r="T8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8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84" s="46" t="s">
        <v>51</v>
      </c>
    </row>
    <row r="85" spans="1:22" ht="15.75" customHeight="1">
      <c r="A85" s="37">
        <v>43766</v>
      </c>
      <c r="B85" s="38" t="s">
        <v>6</v>
      </c>
      <c r="C85" s="38" t="s">
        <v>24</v>
      </c>
      <c r="D85" s="39" t="s">
        <v>58</v>
      </c>
      <c r="E85" s="40" t="s">
        <v>47</v>
      </c>
      <c r="F85" s="41" t="s">
        <v>4</v>
      </c>
      <c r="G85" s="42">
        <f>LEFT(Tableau1[[#This Row],[1er TT]],SEARCH("-",Tableau1[[#This Row],[1er TT]])-1)*1</f>
        <v>0</v>
      </c>
      <c r="H85" s="42">
        <f>MID(Tableau1[[#This Row],[1er TT]],SEARCH("-",Tableau1[[#This Row],[1er TT]])+1,LEN(Tableau1[[#This Row],[1er TT]]))*1</f>
        <v>0</v>
      </c>
      <c r="I85" s="42">
        <f>Tableau1[[#This Row],[Buts Eq 1 1er TT]]+Tableau1[[#This Row],[Buts Eq 2 1er TT]]</f>
        <v>0</v>
      </c>
      <c r="J85" s="42" t="str">
        <f>IF(Tableau1[[#This Row],[Buts Eq 1 1er TT]]&gt;Tableau1[[#This Row],[Buts Eq 2 1er TT]],"Victoire",IF(Tableau1[[#This Row],[Buts Eq 1 1er TT]]=Tableau1[[#This Row],[Buts Eq 2 1er TT]],"Nul","Défaite"))</f>
        <v>Nul</v>
      </c>
      <c r="K85" s="42" t="str">
        <f>IF(Tableau1[[#This Row],[Buts Eq 1 1er TT]]&lt;Tableau1[[#This Row],[Buts Eq 2 1er TT]],"Victoire",IF(Tableau1[[#This Row],[Buts Eq 1 1er TT]]=Tableau1[[#This Row],[Buts Eq 2 1er TT]],"Nul","Défaite"))</f>
        <v>Nul</v>
      </c>
      <c r="L85" s="43">
        <f>LEFT(Tableau1[[#This Row],[2e TT]],SEARCH("-",Tableau1[[#This Row],[2e TT]])-1)*1</f>
        <v>0</v>
      </c>
      <c r="M85" s="43">
        <f>MID(Tableau1[[#This Row],[2e TT]],SEARCH("-",Tableau1[[#This Row],[2e TT]])+1,LEN(Tableau1[[#This Row],[2e TT]]))*1</f>
        <v>1</v>
      </c>
      <c r="N85" s="43">
        <f>Tableau1[[#This Row],[Buts Eq 1 2ème TT]]+Tableau1[[#This Row],[Buts Eq 2 2ème TT]]</f>
        <v>1</v>
      </c>
      <c r="O85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85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85" s="44">
        <f>LEFT(Tableau1[[#This Row],[3e TT]],SEARCH("-",Tableau1[[#This Row],[3e TT]])-1)*1</f>
        <v>1</v>
      </c>
      <c r="R85" s="44">
        <f>MID(Tableau1[[#This Row],[3e TT]],SEARCH("-",Tableau1[[#This Row],[3e TT]])+1,LEN(Tableau1[[#This Row],[3e TT]]))*1</f>
        <v>0</v>
      </c>
      <c r="S85" s="45">
        <f>Tableau1[[#This Row],[Buts Eq 1 3ème TT]]+Tableau1[[#This Row],[Buts Eq 2 3ème TT]]</f>
        <v>1</v>
      </c>
      <c r="T8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8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85" s="46" t="s">
        <v>51</v>
      </c>
    </row>
    <row r="86" spans="1:22" ht="15.75" customHeight="1">
      <c r="A86" s="37">
        <v>43767</v>
      </c>
      <c r="B86" s="38" t="s">
        <v>19</v>
      </c>
      <c r="C86" s="38" t="s">
        <v>11</v>
      </c>
      <c r="D86" s="39" t="s">
        <v>4</v>
      </c>
      <c r="E86" s="40" t="s">
        <v>4</v>
      </c>
      <c r="F86" s="41" t="s">
        <v>4</v>
      </c>
      <c r="G86" s="42">
        <f>LEFT(Tableau1[[#This Row],[1er TT]],SEARCH("-",Tableau1[[#This Row],[1er TT]])-1)*1</f>
        <v>1</v>
      </c>
      <c r="H86" s="42">
        <f>MID(Tableau1[[#This Row],[1er TT]],SEARCH("-",Tableau1[[#This Row],[1er TT]])+1,LEN(Tableau1[[#This Row],[1er TT]]))*1</f>
        <v>0</v>
      </c>
      <c r="I86" s="42">
        <f>Tableau1[[#This Row],[Buts Eq 1 1er TT]]+Tableau1[[#This Row],[Buts Eq 2 1er TT]]</f>
        <v>1</v>
      </c>
      <c r="J8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8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86" s="43">
        <f>LEFT(Tableau1[[#This Row],[2e TT]],SEARCH("-",Tableau1[[#This Row],[2e TT]])-1)*1</f>
        <v>1</v>
      </c>
      <c r="M86" s="43">
        <f>MID(Tableau1[[#This Row],[2e TT]],SEARCH("-",Tableau1[[#This Row],[2e TT]])+1,LEN(Tableau1[[#This Row],[2e TT]]))*1</f>
        <v>0</v>
      </c>
      <c r="N86" s="43">
        <f>Tableau1[[#This Row],[Buts Eq 1 2ème TT]]+Tableau1[[#This Row],[Buts Eq 2 2ème TT]]</f>
        <v>1</v>
      </c>
      <c r="O8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8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86" s="44">
        <f>LEFT(Tableau1[[#This Row],[3e TT]],SEARCH("-",Tableau1[[#This Row],[3e TT]])-1)*1</f>
        <v>1</v>
      </c>
      <c r="R86" s="44">
        <f>MID(Tableau1[[#This Row],[3e TT]],SEARCH("-",Tableau1[[#This Row],[3e TT]])+1,LEN(Tableau1[[#This Row],[3e TT]]))*1</f>
        <v>0</v>
      </c>
      <c r="S86" s="45">
        <f>Tableau1[[#This Row],[Buts Eq 1 3ème TT]]+Tableau1[[#This Row],[Buts Eq 2 3ème TT]]</f>
        <v>1</v>
      </c>
      <c r="T8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8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86" s="46" t="s">
        <v>51</v>
      </c>
    </row>
    <row r="87" spans="1:22" ht="15.75" customHeight="1">
      <c r="A87" s="37">
        <v>43767</v>
      </c>
      <c r="B87" s="38" t="s">
        <v>5</v>
      </c>
      <c r="C87" s="38" t="s">
        <v>16</v>
      </c>
      <c r="D87" s="39" t="s">
        <v>47</v>
      </c>
      <c r="E87" s="40" t="s">
        <v>63</v>
      </c>
      <c r="F87" s="41" t="s">
        <v>58</v>
      </c>
      <c r="G87" s="42">
        <f>LEFT(Tableau1[[#This Row],[1er TT]],SEARCH("-",Tableau1[[#This Row],[1er TT]])-1)*1</f>
        <v>0</v>
      </c>
      <c r="H87" s="42">
        <f>MID(Tableau1[[#This Row],[1er TT]],SEARCH("-",Tableau1[[#This Row],[1er TT]])+1,LEN(Tableau1[[#This Row],[1er TT]]))*1</f>
        <v>1</v>
      </c>
      <c r="I87" s="42">
        <f>Tableau1[[#This Row],[Buts Eq 1 1er TT]]+Tableau1[[#This Row],[Buts Eq 2 1er TT]]</f>
        <v>1</v>
      </c>
      <c r="J8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8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87" s="43">
        <f>LEFT(Tableau1[[#This Row],[2e TT]],SEARCH("-",Tableau1[[#This Row],[2e TT]])-1)*1</f>
        <v>1</v>
      </c>
      <c r="M87" s="43">
        <f>MID(Tableau1[[#This Row],[2e TT]],SEARCH("-",Tableau1[[#This Row],[2e TT]])+1,LEN(Tableau1[[#This Row],[2e TT]]))*1</f>
        <v>1</v>
      </c>
      <c r="N87" s="43">
        <f>Tableau1[[#This Row],[Buts Eq 1 2ème TT]]+Tableau1[[#This Row],[Buts Eq 2 2ème TT]]</f>
        <v>2</v>
      </c>
      <c r="O87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87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87" s="44">
        <f>LEFT(Tableau1[[#This Row],[3e TT]],SEARCH("-",Tableau1[[#This Row],[3e TT]])-1)*1</f>
        <v>0</v>
      </c>
      <c r="R87" s="44">
        <f>MID(Tableau1[[#This Row],[3e TT]],SEARCH("-",Tableau1[[#This Row],[3e TT]])+1,LEN(Tableau1[[#This Row],[3e TT]]))*1</f>
        <v>0</v>
      </c>
      <c r="S87" s="45">
        <f>Tableau1[[#This Row],[Buts Eq 1 3ème TT]]+Tableau1[[#This Row],[Buts Eq 2 3ème TT]]</f>
        <v>0</v>
      </c>
      <c r="T8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8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87" s="46" t="s">
        <v>51</v>
      </c>
    </row>
    <row r="88" spans="1:22" ht="15.75" customHeight="1">
      <c r="A88" s="37">
        <v>43767</v>
      </c>
      <c r="B88" s="38" t="s">
        <v>17</v>
      </c>
      <c r="C88" s="38" t="s">
        <v>28</v>
      </c>
      <c r="D88" s="39" t="s">
        <v>58</v>
      </c>
      <c r="E88" s="40" t="s">
        <v>60</v>
      </c>
      <c r="F88" s="41" t="s">
        <v>47</v>
      </c>
      <c r="G88" s="42">
        <f>LEFT(Tableau1[[#This Row],[1er TT]],SEARCH("-",Tableau1[[#This Row],[1er TT]])-1)*1</f>
        <v>0</v>
      </c>
      <c r="H88" s="42">
        <f>MID(Tableau1[[#This Row],[1er TT]],SEARCH("-",Tableau1[[#This Row],[1er TT]])+1,LEN(Tableau1[[#This Row],[1er TT]]))*1</f>
        <v>0</v>
      </c>
      <c r="I88" s="42">
        <f>Tableau1[[#This Row],[Buts Eq 1 1er TT]]+Tableau1[[#This Row],[Buts Eq 2 1er TT]]</f>
        <v>0</v>
      </c>
      <c r="J8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8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88" s="43">
        <f>LEFT(Tableau1[[#This Row],[2e TT]],SEARCH("-",Tableau1[[#This Row],[2e TT]])-1)*1</f>
        <v>2</v>
      </c>
      <c r="M88" s="43">
        <f>MID(Tableau1[[#This Row],[2e TT]],SEARCH("-",Tableau1[[#This Row],[2e TT]])+1,LEN(Tableau1[[#This Row],[2e TT]]))*1</f>
        <v>0</v>
      </c>
      <c r="N88" s="43">
        <f>Tableau1[[#This Row],[Buts Eq 1 2ème TT]]+Tableau1[[#This Row],[Buts Eq 2 2ème TT]]</f>
        <v>2</v>
      </c>
      <c r="O88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88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88" s="44">
        <f>LEFT(Tableau1[[#This Row],[3e TT]],SEARCH("-",Tableau1[[#This Row],[3e TT]])-1)*1</f>
        <v>0</v>
      </c>
      <c r="R88" s="44">
        <f>MID(Tableau1[[#This Row],[3e TT]],SEARCH("-",Tableau1[[#This Row],[3e TT]])+1,LEN(Tableau1[[#This Row],[3e TT]]))*1</f>
        <v>1</v>
      </c>
      <c r="S88" s="45">
        <f>Tableau1[[#This Row],[Buts Eq 1 3ème TT]]+Tableau1[[#This Row],[Buts Eq 2 3ème TT]]</f>
        <v>1</v>
      </c>
      <c r="T88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88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88" s="46" t="s">
        <v>51</v>
      </c>
    </row>
    <row r="89" spans="1:22" ht="15.75" customHeight="1">
      <c r="A89" s="37">
        <v>43767</v>
      </c>
      <c r="B89" s="38" t="s">
        <v>23</v>
      </c>
      <c r="C89" s="38" t="s">
        <v>12</v>
      </c>
      <c r="D89" s="39" t="s">
        <v>69</v>
      </c>
      <c r="E89" s="40" t="s">
        <v>4</v>
      </c>
      <c r="F89" s="41" t="s">
        <v>4</v>
      </c>
      <c r="G89" s="42">
        <f>LEFT(Tableau1[[#This Row],[1er TT]],SEARCH("-",Tableau1[[#This Row],[1er TT]])-1)*1</f>
        <v>2</v>
      </c>
      <c r="H89" s="42">
        <f>MID(Tableau1[[#This Row],[1er TT]],SEARCH("-",Tableau1[[#This Row],[1er TT]])+1,LEN(Tableau1[[#This Row],[1er TT]]))*1</f>
        <v>2</v>
      </c>
      <c r="I89" s="42">
        <f>Tableau1[[#This Row],[Buts Eq 1 1er TT]]+Tableau1[[#This Row],[Buts Eq 2 1er TT]]</f>
        <v>4</v>
      </c>
      <c r="J8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8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89" s="43">
        <f>LEFT(Tableau1[[#This Row],[2e TT]],SEARCH("-",Tableau1[[#This Row],[2e TT]])-1)*1</f>
        <v>1</v>
      </c>
      <c r="M89" s="43">
        <f>MID(Tableau1[[#This Row],[2e TT]],SEARCH("-",Tableau1[[#This Row],[2e TT]])+1,LEN(Tableau1[[#This Row],[2e TT]]))*1</f>
        <v>0</v>
      </c>
      <c r="N89" s="43">
        <f>Tableau1[[#This Row],[Buts Eq 1 2ème TT]]+Tableau1[[#This Row],[Buts Eq 2 2ème TT]]</f>
        <v>1</v>
      </c>
      <c r="O8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8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89" s="44">
        <f>LEFT(Tableau1[[#This Row],[3e TT]],SEARCH("-",Tableau1[[#This Row],[3e TT]])-1)*1</f>
        <v>1</v>
      </c>
      <c r="R89" s="44">
        <f>MID(Tableau1[[#This Row],[3e TT]],SEARCH("-",Tableau1[[#This Row],[3e TT]])+1,LEN(Tableau1[[#This Row],[3e TT]]))*1</f>
        <v>0</v>
      </c>
      <c r="S89" s="45">
        <f>Tableau1[[#This Row],[Buts Eq 1 3ème TT]]+Tableau1[[#This Row],[Buts Eq 2 3ème TT]]</f>
        <v>1</v>
      </c>
      <c r="T89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89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89" s="46" t="s">
        <v>51</v>
      </c>
    </row>
    <row r="90" spans="1:22" ht="15.75" customHeight="1">
      <c r="A90" s="37">
        <v>43767</v>
      </c>
      <c r="B90" s="38" t="s">
        <v>22</v>
      </c>
      <c r="C90" s="38" t="s">
        <v>26</v>
      </c>
      <c r="D90" s="39" t="s">
        <v>47</v>
      </c>
      <c r="E90" s="40" t="s">
        <v>58</v>
      </c>
      <c r="F90" s="41" t="s">
        <v>64</v>
      </c>
      <c r="G90" s="42">
        <f>LEFT(Tableau1[[#This Row],[1er TT]],SEARCH("-",Tableau1[[#This Row],[1er TT]])-1)*1</f>
        <v>0</v>
      </c>
      <c r="H90" s="42">
        <f>MID(Tableau1[[#This Row],[1er TT]],SEARCH("-",Tableau1[[#This Row],[1er TT]])+1,LEN(Tableau1[[#This Row],[1er TT]]))*1</f>
        <v>1</v>
      </c>
      <c r="I90" s="42">
        <f>Tableau1[[#This Row],[Buts Eq 1 1er TT]]+Tableau1[[#This Row],[Buts Eq 2 1er TT]]</f>
        <v>1</v>
      </c>
      <c r="J9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9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90" s="43">
        <f>LEFT(Tableau1[[#This Row],[2e TT]],SEARCH("-",Tableau1[[#This Row],[2e TT]])-1)*1</f>
        <v>0</v>
      </c>
      <c r="M90" s="43">
        <f>MID(Tableau1[[#This Row],[2e TT]],SEARCH("-",Tableau1[[#This Row],[2e TT]])+1,LEN(Tableau1[[#This Row],[2e TT]]))*1</f>
        <v>0</v>
      </c>
      <c r="N90" s="43">
        <f>Tableau1[[#This Row],[Buts Eq 1 2ème TT]]+Tableau1[[#This Row],[Buts Eq 2 2ème TT]]</f>
        <v>0</v>
      </c>
      <c r="O9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9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90" s="44">
        <f>LEFT(Tableau1[[#This Row],[3e TT]],SEARCH("-",Tableau1[[#This Row],[3e TT]])-1)*1</f>
        <v>3</v>
      </c>
      <c r="R90" s="44">
        <f>MID(Tableau1[[#This Row],[3e TT]],SEARCH("-",Tableau1[[#This Row],[3e TT]])+1,LEN(Tableau1[[#This Row],[3e TT]]))*1</f>
        <v>0</v>
      </c>
      <c r="S90" s="45">
        <f>Tableau1[[#This Row],[Buts Eq 1 3ème TT]]+Tableau1[[#This Row],[Buts Eq 2 3ème TT]]</f>
        <v>3</v>
      </c>
      <c r="T9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9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90" s="46" t="s">
        <v>51</v>
      </c>
    </row>
    <row r="91" spans="1:22" ht="15.75" customHeight="1">
      <c r="A91" s="37">
        <v>43767</v>
      </c>
      <c r="B91" s="38" t="s">
        <v>10</v>
      </c>
      <c r="C91" s="38" t="s">
        <v>20</v>
      </c>
      <c r="D91" s="39" t="s">
        <v>58</v>
      </c>
      <c r="E91" s="40" t="s">
        <v>4</v>
      </c>
      <c r="F91" s="41" t="s">
        <v>58</v>
      </c>
      <c r="G91" s="42">
        <f>LEFT(Tableau1[[#This Row],[1er TT]],SEARCH("-",Tableau1[[#This Row],[1er TT]])-1)*1</f>
        <v>0</v>
      </c>
      <c r="H91" s="42">
        <f>MID(Tableau1[[#This Row],[1er TT]],SEARCH("-",Tableau1[[#This Row],[1er TT]])+1,LEN(Tableau1[[#This Row],[1er TT]]))*1</f>
        <v>0</v>
      </c>
      <c r="I91" s="42">
        <f>Tableau1[[#This Row],[Buts Eq 1 1er TT]]+Tableau1[[#This Row],[Buts Eq 2 1er TT]]</f>
        <v>0</v>
      </c>
      <c r="J9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9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91" s="43">
        <f>LEFT(Tableau1[[#This Row],[2e TT]],SEARCH("-",Tableau1[[#This Row],[2e TT]])-1)*1</f>
        <v>1</v>
      </c>
      <c r="M91" s="43">
        <f>MID(Tableau1[[#This Row],[2e TT]],SEARCH("-",Tableau1[[#This Row],[2e TT]])+1,LEN(Tableau1[[#This Row],[2e TT]]))*1</f>
        <v>0</v>
      </c>
      <c r="N91" s="43">
        <f>Tableau1[[#This Row],[Buts Eq 1 2ème TT]]+Tableau1[[#This Row],[Buts Eq 2 2ème TT]]</f>
        <v>1</v>
      </c>
      <c r="O91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91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91" s="44">
        <f>LEFT(Tableau1[[#This Row],[3e TT]],SEARCH("-",Tableau1[[#This Row],[3e TT]])-1)*1</f>
        <v>0</v>
      </c>
      <c r="R91" s="44">
        <f>MID(Tableau1[[#This Row],[3e TT]],SEARCH("-",Tableau1[[#This Row],[3e TT]])+1,LEN(Tableau1[[#This Row],[3e TT]]))*1</f>
        <v>0</v>
      </c>
      <c r="S91" s="45">
        <f>Tableau1[[#This Row],[Buts Eq 1 3ème TT]]+Tableau1[[#This Row],[Buts Eq 2 3ème TT]]</f>
        <v>0</v>
      </c>
      <c r="T9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9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91" s="46" t="s">
        <v>51</v>
      </c>
    </row>
    <row r="92" spans="1:22" ht="15.75" customHeight="1">
      <c r="A92" s="37">
        <v>43767</v>
      </c>
      <c r="B92" s="38" t="s">
        <v>9</v>
      </c>
      <c r="C92" s="38" t="s">
        <v>15</v>
      </c>
      <c r="D92" s="39" t="s">
        <v>59</v>
      </c>
      <c r="E92" s="40" t="s">
        <v>58</v>
      </c>
      <c r="F92" s="41" t="s">
        <v>47</v>
      </c>
      <c r="G92" s="42">
        <f>LEFT(Tableau1[[#This Row],[1er TT]],SEARCH("-",Tableau1[[#This Row],[1er TT]])-1)*1</f>
        <v>1</v>
      </c>
      <c r="H92" s="42">
        <f>MID(Tableau1[[#This Row],[1er TT]],SEARCH("-",Tableau1[[#This Row],[1er TT]])+1,LEN(Tableau1[[#This Row],[1er TT]]))*1</f>
        <v>2</v>
      </c>
      <c r="I92" s="42">
        <f>Tableau1[[#This Row],[Buts Eq 1 1er TT]]+Tableau1[[#This Row],[Buts Eq 2 1er TT]]</f>
        <v>3</v>
      </c>
      <c r="J9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9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92" s="43">
        <f>LEFT(Tableau1[[#This Row],[2e TT]],SEARCH("-",Tableau1[[#This Row],[2e TT]])-1)*1</f>
        <v>0</v>
      </c>
      <c r="M92" s="43">
        <f>MID(Tableau1[[#This Row],[2e TT]],SEARCH("-",Tableau1[[#This Row],[2e TT]])+1,LEN(Tableau1[[#This Row],[2e TT]]))*1</f>
        <v>0</v>
      </c>
      <c r="N92" s="43">
        <f>Tableau1[[#This Row],[Buts Eq 1 2ème TT]]+Tableau1[[#This Row],[Buts Eq 2 2ème TT]]</f>
        <v>0</v>
      </c>
      <c r="O92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92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92" s="44">
        <f>LEFT(Tableau1[[#This Row],[3e TT]],SEARCH("-",Tableau1[[#This Row],[3e TT]])-1)*1</f>
        <v>0</v>
      </c>
      <c r="R92" s="44">
        <f>MID(Tableau1[[#This Row],[3e TT]],SEARCH("-",Tableau1[[#This Row],[3e TT]])+1,LEN(Tableau1[[#This Row],[3e TT]]))*1</f>
        <v>1</v>
      </c>
      <c r="S92" s="45">
        <f>Tableau1[[#This Row],[Buts Eq 1 3ème TT]]+Tableau1[[#This Row],[Buts Eq 2 3ème TT]]</f>
        <v>1</v>
      </c>
      <c r="T9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9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92" s="46" t="s">
        <v>51</v>
      </c>
    </row>
    <row r="93" spans="1:22" ht="15.75" customHeight="1">
      <c r="A93" s="37">
        <v>43768</v>
      </c>
      <c r="B93" s="38" t="s">
        <v>25</v>
      </c>
      <c r="C93" s="38" t="s">
        <v>8</v>
      </c>
      <c r="D93" s="39" t="s">
        <v>4</v>
      </c>
      <c r="E93" s="40" t="s">
        <v>60</v>
      </c>
      <c r="F93" s="41" t="s">
        <v>63</v>
      </c>
      <c r="G93" s="42">
        <f>LEFT(Tableau1[[#This Row],[1er TT]],SEARCH("-",Tableau1[[#This Row],[1er TT]])-1)*1</f>
        <v>1</v>
      </c>
      <c r="H93" s="42">
        <f>MID(Tableau1[[#This Row],[1er TT]],SEARCH("-",Tableau1[[#This Row],[1er TT]])+1,LEN(Tableau1[[#This Row],[1er TT]]))*1</f>
        <v>0</v>
      </c>
      <c r="I93" s="42">
        <f>Tableau1[[#This Row],[Buts Eq 1 1er TT]]+Tableau1[[#This Row],[Buts Eq 2 1er TT]]</f>
        <v>1</v>
      </c>
      <c r="J9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9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93" s="43">
        <f>LEFT(Tableau1[[#This Row],[2e TT]],SEARCH("-",Tableau1[[#This Row],[2e TT]])-1)*1</f>
        <v>2</v>
      </c>
      <c r="M93" s="43">
        <f>MID(Tableau1[[#This Row],[2e TT]],SEARCH("-",Tableau1[[#This Row],[2e TT]])+1,LEN(Tableau1[[#This Row],[2e TT]]))*1</f>
        <v>0</v>
      </c>
      <c r="N93" s="43">
        <f>Tableau1[[#This Row],[Buts Eq 1 2ème TT]]+Tableau1[[#This Row],[Buts Eq 2 2ème TT]]</f>
        <v>2</v>
      </c>
      <c r="O9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9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93" s="44">
        <f>LEFT(Tableau1[[#This Row],[3e TT]],SEARCH("-",Tableau1[[#This Row],[3e TT]])-1)*1</f>
        <v>1</v>
      </c>
      <c r="R93" s="44">
        <f>MID(Tableau1[[#This Row],[3e TT]],SEARCH("-",Tableau1[[#This Row],[3e TT]])+1,LEN(Tableau1[[#This Row],[3e TT]]))*1</f>
        <v>1</v>
      </c>
      <c r="S93" s="45">
        <f>Tableau1[[#This Row],[Buts Eq 1 3ème TT]]+Tableau1[[#This Row],[Buts Eq 2 3ème TT]]</f>
        <v>2</v>
      </c>
      <c r="T9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9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93" s="46" t="s">
        <v>51</v>
      </c>
    </row>
    <row r="94" spans="1:22" ht="15.75" customHeight="1">
      <c r="A94" s="37">
        <v>43768</v>
      </c>
      <c r="B94" s="38" t="s">
        <v>18</v>
      </c>
      <c r="C94" s="38" t="s">
        <v>14</v>
      </c>
      <c r="D94" s="39" t="s">
        <v>61</v>
      </c>
      <c r="E94" s="40" t="s">
        <v>63</v>
      </c>
      <c r="F94" s="41" t="s">
        <v>60</v>
      </c>
      <c r="G94" s="42">
        <f>LEFT(Tableau1[[#This Row],[1er TT]],SEARCH("-",Tableau1[[#This Row],[1er TT]])-1)*1</f>
        <v>0</v>
      </c>
      <c r="H94" s="42">
        <f>MID(Tableau1[[#This Row],[1er TT]],SEARCH("-",Tableau1[[#This Row],[1er TT]])+1,LEN(Tableau1[[#This Row],[1er TT]]))*1</f>
        <v>2</v>
      </c>
      <c r="I94" s="42">
        <f>Tableau1[[#This Row],[Buts Eq 1 1er TT]]+Tableau1[[#This Row],[Buts Eq 2 1er TT]]</f>
        <v>2</v>
      </c>
      <c r="J94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94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94" s="43">
        <f>LEFT(Tableau1[[#This Row],[2e TT]],SEARCH("-",Tableau1[[#This Row],[2e TT]])-1)*1</f>
        <v>1</v>
      </c>
      <c r="M94" s="43">
        <f>MID(Tableau1[[#This Row],[2e TT]],SEARCH("-",Tableau1[[#This Row],[2e TT]])+1,LEN(Tableau1[[#This Row],[2e TT]]))*1</f>
        <v>1</v>
      </c>
      <c r="N94" s="43">
        <f>Tableau1[[#This Row],[Buts Eq 1 2ème TT]]+Tableau1[[#This Row],[Buts Eq 2 2ème TT]]</f>
        <v>2</v>
      </c>
      <c r="O9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9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94" s="44">
        <f>LEFT(Tableau1[[#This Row],[3e TT]],SEARCH("-",Tableau1[[#This Row],[3e TT]])-1)*1</f>
        <v>2</v>
      </c>
      <c r="R94" s="44">
        <f>MID(Tableau1[[#This Row],[3e TT]],SEARCH("-",Tableau1[[#This Row],[3e TT]])+1,LEN(Tableau1[[#This Row],[3e TT]]))*1</f>
        <v>0</v>
      </c>
      <c r="S94" s="45">
        <f>Tableau1[[#This Row],[Buts Eq 1 3ème TT]]+Tableau1[[#This Row],[Buts Eq 2 3ème TT]]</f>
        <v>2</v>
      </c>
      <c r="T9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9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94" s="46" t="s">
        <v>51</v>
      </c>
    </row>
    <row r="95" spans="1:22" ht="15.75" customHeight="1">
      <c r="A95" s="37">
        <v>43768</v>
      </c>
      <c r="B95" s="38" t="s">
        <v>21</v>
      </c>
      <c r="C95" s="38" t="s">
        <v>24</v>
      </c>
      <c r="D95" s="39" t="s">
        <v>63</v>
      </c>
      <c r="E95" s="40" t="s">
        <v>4</v>
      </c>
      <c r="F95" s="41" t="s">
        <v>47</v>
      </c>
      <c r="G95" s="42">
        <f>LEFT(Tableau1[[#This Row],[1er TT]],SEARCH("-",Tableau1[[#This Row],[1er TT]])-1)*1</f>
        <v>1</v>
      </c>
      <c r="H95" s="42">
        <f>MID(Tableau1[[#This Row],[1er TT]],SEARCH("-",Tableau1[[#This Row],[1er TT]])+1,LEN(Tableau1[[#This Row],[1er TT]]))*1</f>
        <v>1</v>
      </c>
      <c r="I95" s="42">
        <f>Tableau1[[#This Row],[Buts Eq 1 1er TT]]+Tableau1[[#This Row],[Buts Eq 2 1er TT]]</f>
        <v>2</v>
      </c>
      <c r="J95" s="42" t="str">
        <f>IF(Tableau1[[#This Row],[Buts Eq 1 1er TT]]&gt;Tableau1[[#This Row],[Buts Eq 2 1er TT]],"Victoire",IF(Tableau1[[#This Row],[Buts Eq 1 1er TT]]=Tableau1[[#This Row],[Buts Eq 2 1er TT]],"Nul","Défaite"))</f>
        <v>Nul</v>
      </c>
      <c r="K95" s="42" t="str">
        <f>IF(Tableau1[[#This Row],[Buts Eq 1 1er TT]]&lt;Tableau1[[#This Row],[Buts Eq 2 1er TT]],"Victoire",IF(Tableau1[[#This Row],[Buts Eq 1 1er TT]]=Tableau1[[#This Row],[Buts Eq 2 1er TT]],"Nul","Défaite"))</f>
        <v>Nul</v>
      </c>
      <c r="L95" s="43">
        <f>LEFT(Tableau1[[#This Row],[2e TT]],SEARCH("-",Tableau1[[#This Row],[2e TT]])-1)*1</f>
        <v>1</v>
      </c>
      <c r="M95" s="43">
        <f>MID(Tableau1[[#This Row],[2e TT]],SEARCH("-",Tableau1[[#This Row],[2e TT]])+1,LEN(Tableau1[[#This Row],[2e TT]]))*1</f>
        <v>0</v>
      </c>
      <c r="N95" s="43">
        <f>Tableau1[[#This Row],[Buts Eq 1 2ème TT]]+Tableau1[[#This Row],[Buts Eq 2 2ème TT]]</f>
        <v>1</v>
      </c>
      <c r="O9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9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95" s="44">
        <f>LEFT(Tableau1[[#This Row],[3e TT]],SEARCH("-",Tableau1[[#This Row],[3e TT]])-1)*1</f>
        <v>0</v>
      </c>
      <c r="R95" s="44">
        <f>MID(Tableau1[[#This Row],[3e TT]],SEARCH("-",Tableau1[[#This Row],[3e TT]])+1,LEN(Tableau1[[#This Row],[3e TT]]))*1</f>
        <v>1</v>
      </c>
      <c r="S95" s="45">
        <f>Tableau1[[#This Row],[Buts Eq 1 3ème TT]]+Tableau1[[#This Row],[Buts Eq 2 3ème TT]]</f>
        <v>1</v>
      </c>
      <c r="T95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95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95" s="46" t="s">
        <v>51</v>
      </c>
    </row>
    <row r="96" spans="1:22" ht="15.75" customHeight="1">
      <c r="A96" s="37">
        <v>43768</v>
      </c>
      <c r="B96" s="38" t="s">
        <v>13</v>
      </c>
      <c r="C96" s="38" t="s">
        <v>27</v>
      </c>
      <c r="D96" s="39" t="s">
        <v>58</v>
      </c>
      <c r="E96" s="40" t="s">
        <v>4</v>
      </c>
      <c r="F96" s="41" t="s">
        <v>4</v>
      </c>
      <c r="G96" s="42">
        <f>LEFT(Tableau1[[#This Row],[1er TT]],SEARCH("-",Tableau1[[#This Row],[1er TT]])-1)*1</f>
        <v>0</v>
      </c>
      <c r="H96" s="42">
        <f>MID(Tableau1[[#This Row],[1er TT]],SEARCH("-",Tableau1[[#This Row],[1er TT]])+1,LEN(Tableau1[[#This Row],[1er TT]]))*1</f>
        <v>0</v>
      </c>
      <c r="I96" s="42">
        <f>Tableau1[[#This Row],[Buts Eq 1 1er TT]]+Tableau1[[#This Row],[Buts Eq 2 1er TT]]</f>
        <v>0</v>
      </c>
      <c r="J9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9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96" s="43">
        <f>LEFT(Tableau1[[#This Row],[2e TT]],SEARCH("-",Tableau1[[#This Row],[2e TT]])-1)*1</f>
        <v>1</v>
      </c>
      <c r="M96" s="43">
        <f>MID(Tableau1[[#This Row],[2e TT]],SEARCH("-",Tableau1[[#This Row],[2e TT]])+1,LEN(Tableau1[[#This Row],[2e TT]]))*1</f>
        <v>0</v>
      </c>
      <c r="N96" s="43">
        <f>Tableau1[[#This Row],[Buts Eq 1 2ème TT]]+Tableau1[[#This Row],[Buts Eq 2 2ème TT]]</f>
        <v>1</v>
      </c>
      <c r="O9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9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96" s="44">
        <f>LEFT(Tableau1[[#This Row],[3e TT]],SEARCH("-",Tableau1[[#This Row],[3e TT]])-1)*1</f>
        <v>1</v>
      </c>
      <c r="R96" s="44">
        <f>MID(Tableau1[[#This Row],[3e TT]],SEARCH("-",Tableau1[[#This Row],[3e TT]])+1,LEN(Tableau1[[#This Row],[3e TT]]))*1</f>
        <v>0</v>
      </c>
      <c r="S96" s="45">
        <f>Tableau1[[#This Row],[Buts Eq 1 3ème TT]]+Tableau1[[#This Row],[Buts Eq 2 3ème TT]]</f>
        <v>1</v>
      </c>
      <c r="T9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9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96" s="46" t="s">
        <v>51</v>
      </c>
    </row>
    <row r="97" spans="1:22" ht="15.75" customHeight="1">
      <c r="A97" s="37">
        <v>43769</v>
      </c>
      <c r="B97" s="38" t="s">
        <v>19</v>
      </c>
      <c r="C97" s="38" t="s">
        <v>7</v>
      </c>
      <c r="D97" s="39" t="s">
        <v>63</v>
      </c>
      <c r="E97" s="40" t="s">
        <v>4</v>
      </c>
      <c r="F97" s="41" t="s">
        <v>58</v>
      </c>
      <c r="G97" s="42">
        <f>LEFT(Tableau1[[#This Row],[1er TT]],SEARCH("-",Tableau1[[#This Row],[1er TT]])-1)*1</f>
        <v>1</v>
      </c>
      <c r="H97" s="42">
        <f>MID(Tableau1[[#This Row],[1er TT]],SEARCH("-",Tableau1[[#This Row],[1er TT]])+1,LEN(Tableau1[[#This Row],[1er TT]]))*1</f>
        <v>1</v>
      </c>
      <c r="I97" s="42">
        <f>Tableau1[[#This Row],[Buts Eq 1 1er TT]]+Tableau1[[#This Row],[Buts Eq 2 1er TT]]</f>
        <v>2</v>
      </c>
      <c r="J9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9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97" s="43">
        <f>LEFT(Tableau1[[#This Row],[2e TT]],SEARCH("-",Tableau1[[#This Row],[2e TT]])-1)*1</f>
        <v>1</v>
      </c>
      <c r="M97" s="43">
        <f>MID(Tableau1[[#This Row],[2e TT]],SEARCH("-",Tableau1[[#This Row],[2e TT]])+1,LEN(Tableau1[[#This Row],[2e TT]]))*1</f>
        <v>0</v>
      </c>
      <c r="N97" s="43">
        <f>Tableau1[[#This Row],[Buts Eq 1 2ème TT]]+Tableau1[[#This Row],[Buts Eq 2 2ème TT]]</f>
        <v>1</v>
      </c>
      <c r="O9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9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97" s="44">
        <f>LEFT(Tableau1[[#This Row],[3e TT]],SEARCH("-",Tableau1[[#This Row],[3e TT]])-1)*1</f>
        <v>0</v>
      </c>
      <c r="R97" s="44">
        <f>MID(Tableau1[[#This Row],[3e TT]],SEARCH("-",Tableau1[[#This Row],[3e TT]])+1,LEN(Tableau1[[#This Row],[3e TT]]))*1</f>
        <v>0</v>
      </c>
      <c r="S97" s="45">
        <f>Tableau1[[#This Row],[Buts Eq 1 3ème TT]]+Tableau1[[#This Row],[Buts Eq 2 3ème TT]]</f>
        <v>0</v>
      </c>
      <c r="T9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9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97" s="46" t="s">
        <v>51</v>
      </c>
    </row>
    <row r="98" spans="1:22" ht="15.75" customHeight="1">
      <c r="A98" s="37">
        <v>43769</v>
      </c>
      <c r="B98" s="38" t="s">
        <v>5</v>
      </c>
      <c r="C98" s="38" t="s">
        <v>11</v>
      </c>
      <c r="D98" s="39" t="s">
        <v>47</v>
      </c>
      <c r="E98" s="40" t="s">
        <v>63</v>
      </c>
      <c r="F98" s="41" t="s">
        <v>67</v>
      </c>
      <c r="G98" s="42">
        <f>LEFT(Tableau1[[#This Row],[1er TT]],SEARCH("-",Tableau1[[#This Row],[1er TT]])-1)*1</f>
        <v>0</v>
      </c>
      <c r="H98" s="42">
        <f>MID(Tableau1[[#This Row],[1er TT]],SEARCH("-",Tableau1[[#This Row],[1er TT]])+1,LEN(Tableau1[[#This Row],[1er TT]]))*1</f>
        <v>1</v>
      </c>
      <c r="I98" s="42">
        <f>Tableau1[[#This Row],[Buts Eq 1 1er TT]]+Tableau1[[#This Row],[Buts Eq 2 1er TT]]</f>
        <v>1</v>
      </c>
      <c r="J9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9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98" s="43">
        <f>LEFT(Tableau1[[#This Row],[2e TT]],SEARCH("-",Tableau1[[#This Row],[2e TT]])-1)*1</f>
        <v>1</v>
      </c>
      <c r="M98" s="43">
        <f>MID(Tableau1[[#This Row],[2e TT]],SEARCH("-",Tableau1[[#This Row],[2e TT]])+1,LEN(Tableau1[[#This Row],[2e TT]]))*1</f>
        <v>1</v>
      </c>
      <c r="N98" s="43">
        <f>Tableau1[[#This Row],[Buts Eq 1 2ème TT]]+Tableau1[[#This Row],[Buts Eq 2 2ème TT]]</f>
        <v>2</v>
      </c>
      <c r="O9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9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98" s="44">
        <f>LEFT(Tableau1[[#This Row],[3e TT]],SEARCH("-",Tableau1[[#This Row],[3e TT]])-1)*1</f>
        <v>2</v>
      </c>
      <c r="R98" s="44">
        <f>MID(Tableau1[[#This Row],[3e TT]],SEARCH("-",Tableau1[[#This Row],[3e TT]])+1,LEN(Tableau1[[#This Row],[3e TT]]))*1</f>
        <v>1</v>
      </c>
      <c r="S98" s="45">
        <f>Tableau1[[#This Row],[Buts Eq 1 3ème TT]]+Tableau1[[#This Row],[Buts Eq 2 3ème TT]]</f>
        <v>3</v>
      </c>
      <c r="T9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9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98" s="46" t="s">
        <v>51</v>
      </c>
    </row>
    <row r="99" spans="1:22" ht="15.75" customHeight="1">
      <c r="A99" s="37">
        <v>43769</v>
      </c>
      <c r="B99" s="38" t="s">
        <v>17</v>
      </c>
      <c r="C99" s="38" t="s">
        <v>15</v>
      </c>
      <c r="D99" s="39" t="s">
        <v>47</v>
      </c>
      <c r="E99" s="40" t="s">
        <v>4</v>
      </c>
      <c r="F99" s="41" t="s">
        <v>47</v>
      </c>
      <c r="G99" s="42">
        <f>LEFT(Tableau1[[#This Row],[1er TT]],SEARCH("-",Tableau1[[#This Row],[1er TT]])-1)*1</f>
        <v>0</v>
      </c>
      <c r="H99" s="42">
        <f>MID(Tableau1[[#This Row],[1er TT]],SEARCH("-",Tableau1[[#This Row],[1er TT]])+1,LEN(Tableau1[[#This Row],[1er TT]]))*1</f>
        <v>1</v>
      </c>
      <c r="I99" s="42">
        <f>Tableau1[[#This Row],[Buts Eq 1 1er TT]]+Tableau1[[#This Row],[Buts Eq 2 1er TT]]</f>
        <v>1</v>
      </c>
      <c r="J99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99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99" s="43">
        <f>LEFT(Tableau1[[#This Row],[2e TT]],SEARCH("-",Tableau1[[#This Row],[2e TT]])-1)*1</f>
        <v>1</v>
      </c>
      <c r="M99" s="43">
        <f>MID(Tableau1[[#This Row],[2e TT]],SEARCH("-",Tableau1[[#This Row],[2e TT]])+1,LEN(Tableau1[[#This Row],[2e TT]]))*1</f>
        <v>0</v>
      </c>
      <c r="N99" s="43">
        <f>Tableau1[[#This Row],[Buts Eq 1 2ème TT]]+Tableau1[[#This Row],[Buts Eq 2 2ème TT]]</f>
        <v>1</v>
      </c>
      <c r="O9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9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99" s="44">
        <f>LEFT(Tableau1[[#This Row],[3e TT]],SEARCH("-",Tableau1[[#This Row],[3e TT]])-1)*1</f>
        <v>0</v>
      </c>
      <c r="R99" s="44">
        <f>MID(Tableau1[[#This Row],[3e TT]],SEARCH("-",Tableau1[[#This Row],[3e TT]])+1,LEN(Tableau1[[#This Row],[3e TT]]))*1</f>
        <v>1</v>
      </c>
      <c r="S99" s="45">
        <f>Tableau1[[#This Row],[Buts Eq 1 3ème TT]]+Tableau1[[#This Row],[Buts Eq 2 3ème TT]]</f>
        <v>1</v>
      </c>
      <c r="T9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9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99" s="46" t="s">
        <v>51</v>
      </c>
    </row>
    <row r="100" spans="1:22" ht="15.75" customHeight="1">
      <c r="A100" s="37">
        <v>43769</v>
      </c>
      <c r="B100" s="38" t="s">
        <v>23</v>
      </c>
      <c r="C100" s="38" t="s">
        <v>6</v>
      </c>
      <c r="D100" s="39" t="s">
        <v>58</v>
      </c>
      <c r="E100" s="40" t="s">
        <v>63</v>
      </c>
      <c r="F100" s="41" t="s">
        <v>63</v>
      </c>
      <c r="G100" s="42">
        <f>LEFT(Tableau1[[#This Row],[1er TT]],SEARCH("-",Tableau1[[#This Row],[1er TT]])-1)*1</f>
        <v>0</v>
      </c>
      <c r="H100" s="42">
        <f>MID(Tableau1[[#This Row],[1er TT]],SEARCH("-",Tableau1[[#This Row],[1er TT]])+1,LEN(Tableau1[[#This Row],[1er TT]]))*1</f>
        <v>0</v>
      </c>
      <c r="I100" s="42">
        <f>Tableau1[[#This Row],[Buts Eq 1 1er TT]]+Tableau1[[#This Row],[Buts Eq 2 1er TT]]</f>
        <v>0</v>
      </c>
      <c r="J100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00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00" s="43">
        <f>LEFT(Tableau1[[#This Row],[2e TT]],SEARCH("-",Tableau1[[#This Row],[2e TT]])-1)*1</f>
        <v>1</v>
      </c>
      <c r="M100" s="43">
        <f>MID(Tableau1[[#This Row],[2e TT]],SEARCH("-",Tableau1[[#This Row],[2e TT]])+1,LEN(Tableau1[[#This Row],[2e TT]]))*1</f>
        <v>1</v>
      </c>
      <c r="N100" s="43">
        <f>Tableau1[[#This Row],[Buts Eq 1 2ème TT]]+Tableau1[[#This Row],[Buts Eq 2 2ème TT]]</f>
        <v>2</v>
      </c>
      <c r="O10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0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00" s="44">
        <f>LEFT(Tableau1[[#This Row],[3e TT]],SEARCH("-",Tableau1[[#This Row],[3e TT]])-1)*1</f>
        <v>1</v>
      </c>
      <c r="R100" s="44">
        <f>MID(Tableau1[[#This Row],[3e TT]],SEARCH("-",Tableau1[[#This Row],[3e TT]])+1,LEN(Tableau1[[#This Row],[3e TT]]))*1</f>
        <v>1</v>
      </c>
      <c r="S100" s="45">
        <f>Tableau1[[#This Row],[Buts Eq 1 3ème TT]]+Tableau1[[#This Row],[Buts Eq 2 3ème TT]]</f>
        <v>2</v>
      </c>
      <c r="T10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0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00" s="46" t="s">
        <v>51</v>
      </c>
    </row>
    <row r="101" spans="1:22" ht="15.75" customHeight="1">
      <c r="A101" s="37">
        <v>43769</v>
      </c>
      <c r="B101" s="38" t="s">
        <v>12</v>
      </c>
      <c r="C101" s="38" t="s">
        <v>28</v>
      </c>
      <c r="D101" s="39" t="s">
        <v>47</v>
      </c>
      <c r="E101" s="40" t="s">
        <v>47</v>
      </c>
      <c r="F101" s="41" t="s">
        <v>59</v>
      </c>
      <c r="G101" s="42">
        <f>LEFT(Tableau1[[#This Row],[1er TT]],SEARCH("-",Tableau1[[#This Row],[1er TT]])-1)*1</f>
        <v>0</v>
      </c>
      <c r="H101" s="42">
        <f>MID(Tableau1[[#This Row],[1er TT]],SEARCH("-",Tableau1[[#This Row],[1er TT]])+1,LEN(Tableau1[[#This Row],[1er TT]]))*1</f>
        <v>1</v>
      </c>
      <c r="I101" s="42">
        <f>Tableau1[[#This Row],[Buts Eq 1 1er TT]]+Tableau1[[#This Row],[Buts Eq 2 1er TT]]</f>
        <v>1</v>
      </c>
      <c r="J10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0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01" s="43">
        <f>LEFT(Tableau1[[#This Row],[2e TT]],SEARCH("-",Tableau1[[#This Row],[2e TT]])-1)*1</f>
        <v>0</v>
      </c>
      <c r="M101" s="43">
        <f>MID(Tableau1[[#This Row],[2e TT]],SEARCH("-",Tableau1[[#This Row],[2e TT]])+1,LEN(Tableau1[[#This Row],[2e TT]]))*1</f>
        <v>1</v>
      </c>
      <c r="N101" s="43">
        <f>Tableau1[[#This Row],[Buts Eq 1 2ème TT]]+Tableau1[[#This Row],[Buts Eq 2 2ème TT]]</f>
        <v>1</v>
      </c>
      <c r="O10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0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01" s="44">
        <f>LEFT(Tableau1[[#This Row],[3e TT]],SEARCH("-",Tableau1[[#This Row],[3e TT]])-1)*1</f>
        <v>1</v>
      </c>
      <c r="R101" s="44">
        <f>MID(Tableau1[[#This Row],[3e TT]],SEARCH("-",Tableau1[[#This Row],[3e TT]])+1,LEN(Tableau1[[#This Row],[3e TT]]))*1</f>
        <v>2</v>
      </c>
      <c r="S101" s="45">
        <f>Tableau1[[#This Row],[Buts Eq 1 3ème TT]]+Tableau1[[#This Row],[Buts Eq 2 3ème TT]]</f>
        <v>3</v>
      </c>
      <c r="T101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01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01" s="46" t="s">
        <v>51</v>
      </c>
    </row>
    <row r="102" spans="1:22" ht="15.75" customHeight="1">
      <c r="A102" s="37">
        <v>43769</v>
      </c>
      <c r="B102" s="38" t="s">
        <v>10</v>
      </c>
      <c r="C102" s="38" t="s">
        <v>26</v>
      </c>
      <c r="D102" s="39" t="s">
        <v>4</v>
      </c>
      <c r="E102" s="40" t="s">
        <v>64</v>
      </c>
      <c r="F102" s="41" t="s">
        <v>47</v>
      </c>
      <c r="G102" s="42">
        <f>LEFT(Tableau1[[#This Row],[1er TT]],SEARCH("-",Tableau1[[#This Row],[1er TT]])-1)*1</f>
        <v>1</v>
      </c>
      <c r="H102" s="42">
        <f>MID(Tableau1[[#This Row],[1er TT]],SEARCH("-",Tableau1[[#This Row],[1er TT]])+1,LEN(Tableau1[[#This Row],[1er TT]]))*1</f>
        <v>0</v>
      </c>
      <c r="I102" s="42">
        <f>Tableau1[[#This Row],[Buts Eq 1 1er TT]]+Tableau1[[#This Row],[Buts Eq 2 1er TT]]</f>
        <v>1</v>
      </c>
      <c r="J102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02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02" s="43">
        <f>LEFT(Tableau1[[#This Row],[2e TT]],SEARCH("-",Tableau1[[#This Row],[2e TT]])-1)*1</f>
        <v>3</v>
      </c>
      <c r="M102" s="43">
        <f>MID(Tableau1[[#This Row],[2e TT]],SEARCH("-",Tableau1[[#This Row],[2e TT]])+1,LEN(Tableau1[[#This Row],[2e TT]]))*1</f>
        <v>0</v>
      </c>
      <c r="N102" s="43">
        <f>Tableau1[[#This Row],[Buts Eq 1 2ème TT]]+Tableau1[[#This Row],[Buts Eq 2 2ème TT]]</f>
        <v>3</v>
      </c>
      <c r="O10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0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02" s="44">
        <f>LEFT(Tableau1[[#This Row],[3e TT]],SEARCH("-",Tableau1[[#This Row],[3e TT]])-1)*1</f>
        <v>0</v>
      </c>
      <c r="R102" s="44">
        <f>MID(Tableau1[[#This Row],[3e TT]],SEARCH("-",Tableau1[[#This Row],[3e TT]])+1,LEN(Tableau1[[#This Row],[3e TT]]))*1</f>
        <v>1</v>
      </c>
      <c r="S102" s="45">
        <f>Tableau1[[#This Row],[Buts Eq 1 3ème TT]]+Tableau1[[#This Row],[Buts Eq 2 3ème TT]]</f>
        <v>1</v>
      </c>
      <c r="T10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0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02" s="46" t="s">
        <v>51</v>
      </c>
    </row>
    <row r="103" spans="1:22" ht="15.75" customHeight="1">
      <c r="A103" s="37">
        <v>43770</v>
      </c>
      <c r="B103" s="38" t="s">
        <v>16</v>
      </c>
      <c r="C103" s="38" t="s">
        <v>8</v>
      </c>
      <c r="D103" s="39" t="s">
        <v>67</v>
      </c>
      <c r="E103" s="40" t="s">
        <v>47</v>
      </c>
      <c r="F103" s="41" t="s">
        <v>58</v>
      </c>
      <c r="G103" s="42">
        <f>LEFT(Tableau1[[#This Row],[1er TT]],SEARCH("-",Tableau1[[#This Row],[1er TT]])-1)*1</f>
        <v>2</v>
      </c>
      <c r="H103" s="42">
        <f>MID(Tableau1[[#This Row],[1er TT]],SEARCH("-",Tableau1[[#This Row],[1er TT]])+1,LEN(Tableau1[[#This Row],[1er TT]]))*1</f>
        <v>1</v>
      </c>
      <c r="I103" s="42">
        <f>Tableau1[[#This Row],[Buts Eq 1 1er TT]]+Tableau1[[#This Row],[Buts Eq 2 1er TT]]</f>
        <v>3</v>
      </c>
      <c r="J10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0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03" s="43">
        <f>LEFT(Tableau1[[#This Row],[2e TT]],SEARCH("-",Tableau1[[#This Row],[2e TT]])-1)*1</f>
        <v>0</v>
      </c>
      <c r="M103" s="43">
        <f>MID(Tableau1[[#This Row],[2e TT]],SEARCH("-",Tableau1[[#This Row],[2e TT]])+1,LEN(Tableau1[[#This Row],[2e TT]]))*1</f>
        <v>1</v>
      </c>
      <c r="N103" s="43">
        <f>Tableau1[[#This Row],[Buts Eq 1 2ème TT]]+Tableau1[[#This Row],[Buts Eq 2 2ème TT]]</f>
        <v>1</v>
      </c>
      <c r="O10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0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03" s="44">
        <f>LEFT(Tableau1[[#This Row],[3e TT]],SEARCH("-",Tableau1[[#This Row],[3e TT]])-1)*1</f>
        <v>0</v>
      </c>
      <c r="R103" s="44">
        <f>MID(Tableau1[[#This Row],[3e TT]],SEARCH("-",Tableau1[[#This Row],[3e TT]])+1,LEN(Tableau1[[#This Row],[3e TT]]))*1</f>
        <v>0</v>
      </c>
      <c r="S103" s="45">
        <f>Tableau1[[#This Row],[Buts Eq 1 3ème TT]]+Tableau1[[#This Row],[Buts Eq 2 3ème TT]]</f>
        <v>0</v>
      </c>
      <c r="T10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0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03" s="46" t="s">
        <v>51</v>
      </c>
    </row>
    <row r="104" spans="1:22" ht="15.75" customHeight="1">
      <c r="A104" s="37">
        <v>43770</v>
      </c>
      <c r="B104" s="38" t="s">
        <v>22</v>
      </c>
      <c r="C104" s="38" t="s">
        <v>9</v>
      </c>
      <c r="D104" s="39" t="s">
        <v>47</v>
      </c>
      <c r="E104" s="40" t="s">
        <v>4</v>
      </c>
      <c r="F104" s="41" t="s">
        <v>67</v>
      </c>
      <c r="G104" s="42">
        <f>LEFT(Tableau1[[#This Row],[1er TT]],SEARCH("-",Tableau1[[#This Row],[1er TT]])-1)*1</f>
        <v>0</v>
      </c>
      <c r="H104" s="42">
        <f>MID(Tableau1[[#This Row],[1er TT]],SEARCH("-",Tableau1[[#This Row],[1er TT]])+1,LEN(Tableau1[[#This Row],[1er TT]]))*1</f>
        <v>1</v>
      </c>
      <c r="I104" s="42">
        <f>Tableau1[[#This Row],[Buts Eq 1 1er TT]]+Tableau1[[#This Row],[Buts Eq 2 1er TT]]</f>
        <v>1</v>
      </c>
      <c r="J104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04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04" s="43">
        <f>LEFT(Tableau1[[#This Row],[2e TT]],SEARCH("-",Tableau1[[#This Row],[2e TT]])-1)*1</f>
        <v>1</v>
      </c>
      <c r="M104" s="43">
        <f>MID(Tableau1[[#This Row],[2e TT]],SEARCH("-",Tableau1[[#This Row],[2e TT]])+1,LEN(Tableau1[[#This Row],[2e TT]]))*1</f>
        <v>0</v>
      </c>
      <c r="N104" s="43">
        <f>Tableau1[[#This Row],[Buts Eq 1 2ème TT]]+Tableau1[[#This Row],[Buts Eq 2 2ème TT]]</f>
        <v>1</v>
      </c>
      <c r="O10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0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04" s="44">
        <f>LEFT(Tableau1[[#This Row],[3e TT]],SEARCH("-",Tableau1[[#This Row],[3e TT]])-1)*1</f>
        <v>2</v>
      </c>
      <c r="R104" s="44">
        <f>MID(Tableau1[[#This Row],[3e TT]],SEARCH("-",Tableau1[[#This Row],[3e TT]])+1,LEN(Tableau1[[#This Row],[3e TT]]))*1</f>
        <v>1</v>
      </c>
      <c r="S104" s="45">
        <f>Tableau1[[#This Row],[Buts Eq 1 3ème TT]]+Tableau1[[#This Row],[Buts Eq 2 3ème TT]]</f>
        <v>3</v>
      </c>
      <c r="T10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0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04" s="46" t="s">
        <v>51</v>
      </c>
    </row>
    <row r="105" spans="1:22" ht="15.75" customHeight="1">
      <c r="A105" s="37">
        <v>43770</v>
      </c>
      <c r="B105" s="38" t="s">
        <v>20</v>
      </c>
      <c r="C105" s="38" t="s">
        <v>14</v>
      </c>
      <c r="D105" s="39" t="s">
        <v>47</v>
      </c>
      <c r="E105" s="40" t="s">
        <v>67</v>
      </c>
      <c r="F105" s="41" t="s">
        <v>4</v>
      </c>
      <c r="G105" s="42">
        <f>LEFT(Tableau1[[#This Row],[1er TT]],SEARCH("-",Tableau1[[#This Row],[1er TT]])-1)*1</f>
        <v>0</v>
      </c>
      <c r="H105" s="42">
        <f>MID(Tableau1[[#This Row],[1er TT]],SEARCH("-",Tableau1[[#This Row],[1er TT]])+1,LEN(Tableau1[[#This Row],[1er TT]]))*1</f>
        <v>1</v>
      </c>
      <c r="I105" s="42">
        <f>Tableau1[[#This Row],[Buts Eq 1 1er TT]]+Tableau1[[#This Row],[Buts Eq 2 1er TT]]</f>
        <v>1</v>
      </c>
      <c r="J105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05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05" s="43">
        <f>LEFT(Tableau1[[#This Row],[2e TT]],SEARCH("-",Tableau1[[#This Row],[2e TT]])-1)*1</f>
        <v>2</v>
      </c>
      <c r="M105" s="43">
        <f>MID(Tableau1[[#This Row],[2e TT]],SEARCH("-",Tableau1[[#This Row],[2e TT]])+1,LEN(Tableau1[[#This Row],[2e TT]]))*1</f>
        <v>1</v>
      </c>
      <c r="N105" s="43">
        <f>Tableau1[[#This Row],[Buts Eq 1 2ème TT]]+Tableau1[[#This Row],[Buts Eq 2 2ème TT]]</f>
        <v>3</v>
      </c>
      <c r="O10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0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05" s="44">
        <f>LEFT(Tableau1[[#This Row],[3e TT]],SEARCH("-",Tableau1[[#This Row],[3e TT]])-1)*1</f>
        <v>1</v>
      </c>
      <c r="R105" s="44">
        <f>MID(Tableau1[[#This Row],[3e TT]],SEARCH("-",Tableau1[[#This Row],[3e TT]])+1,LEN(Tableau1[[#This Row],[3e TT]]))*1</f>
        <v>0</v>
      </c>
      <c r="S105" s="45">
        <f>Tableau1[[#This Row],[Buts Eq 1 3ème TT]]+Tableau1[[#This Row],[Buts Eq 2 3ème TT]]</f>
        <v>1</v>
      </c>
      <c r="T10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0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05" s="46" t="s">
        <v>51</v>
      </c>
    </row>
    <row r="106" spans="1:22" ht="15.75" customHeight="1">
      <c r="A106" s="37">
        <v>43771</v>
      </c>
      <c r="B106" s="38" t="s">
        <v>5</v>
      </c>
      <c r="C106" s="38" t="s">
        <v>7</v>
      </c>
      <c r="D106" s="39" t="s">
        <v>58</v>
      </c>
      <c r="E106" s="40" t="s">
        <v>47</v>
      </c>
      <c r="F106" s="41" t="s">
        <v>61</v>
      </c>
      <c r="G106" s="42">
        <f>LEFT(Tableau1[[#This Row],[1er TT]],SEARCH("-",Tableau1[[#This Row],[1er TT]])-1)*1</f>
        <v>0</v>
      </c>
      <c r="H106" s="42">
        <f>MID(Tableau1[[#This Row],[1er TT]],SEARCH("-",Tableau1[[#This Row],[1er TT]])+1,LEN(Tableau1[[#This Row],[1er TT]]))*1</f>
        <v>0</v>
      </c>
      <c r="I106" s="42">
        <f>Tableau1[[#This Row],[Buts Eq 1 1er TT]]+Tableau1[[#This Row],[Buts Eq 2 1er TT]]</f>
        <v>0</v>
      </c>
      <c r="J10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0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06" s="43">
        <f>LEFT(Tableau1[[#This Row],[2e TT]],SEARCH("-",Tableau1[[#This Row],[2e TT]])-1)*1</f>
        <v>0</v>
      </c>
      <c r="M106" s="43">
        <f>MID(Tableau1[[#This Row],[2e TT]],SEARCH("-",Tableau1[[#This Row],[2e TT]])+1,LEN(Tableau1[[#This Row],[2e TT]]))*1</f>
        <v>1</v>
      </c>
      <c r="N106" s="43">
        <f>Tableau1[[#This Row],[Buts Eq 1 2ème TT]]+Tableau1[[#This Row],[Buts Eq 2 2ème TT]]</f>
        <v>1</v>
      </c>
      <c r="O106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06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06" s="44">
        <f>LEFT(Tableau1[[#This Row],[3e TT]],SEARCH("-",Tableau1[[#This Row],[3e TT]])-1)*1</f>
        <v>0</v>
      </c>
      <c r="R106" s="44">
        <f>MID(Tableau1[[#This Row],[3e TT]],SEARCH("-",Tableau1[[#This Row],[3e TT]])+1,LEN(Tableau1[[#This Row],[3e TT]]))*1</f>
        <v>2</v>
      </c>
      <c r="S106" s="45">
        <f>Tableau1[[#This Row],[Buts Eq 1 3ème TT]]+Tableau1[[#This Row],[Buts Eq 2 3ème TT]]</f>
        <v>2</v>
      </c>
      <c r="T106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06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06" s="46" t="s">
        <v>51</v>
      </c>
    </row>
    <row r="107" spans="1:22" ht="15.75" customHeight="1">
      <c r="A107" s="37">
        <v>43771</v>
      </c>
      <c r="B107" s="38" t="s">
        <v>25</v>
      </c>
      <c r="C107" s="38" t="s">
        <v>11</v>
      </c>
      <c r="D107" s="39" t="s">
        <v>61</v>
      </c>
      <c r="E107" s="40" t="s">
        <v>62</v>
      </c>
      <c r="F107" s="41" t="s">
        <v>60</v>
      </c>
      <c r="G107" s="42">
        <f>LEFT(Tableau1[[#This Row],[1er TT]],SEARCH("-",Tableau1[[#This Row],[1er TT]])-1)*1</f>
        <v>0</v>
      </c>
      <c r="H107" s="42">
        <f>MID(Tableau1[[#This Row],[1er TT]],SEARCH("-",Tableau1[[#This Row],[1er TT]])+1,LEN(Tableau1[[#This Row],[1er TT]]))*1</f>
        <v>2</v>
      </c>
      <c r="I107" s="42">
        <f>Tableau1[[#This Row],[Buts Eq 1 1er TT]]+Tableau1[[#This Row],[Buts Eq 2 1er TT]]</f>
        <v>2</v>
      </c>
      <c r="J10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0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07" s="43">
        <f>LEFT(Tableau1[[#This Row],[2e TT]],SEARCH("-",Tableau1[[#This Row],[2e TT]])-1)*1</f>
        <v>1</v>
      </c>
      <c r="M107" s="43">
        <f>MID(Tableau1[[#This Row],[2e TT]],SEARCH("-",Tableau1[[#This Row],[2e TT]])+1,LEN(Tableau1[[#This Row],[2e TT]]))*1</f>
        <v>3</v>
      </c>
      <c r="N107" s="43">
        <f>Tableau1[[#This Row],[Buts Eq 1 2ème TT]]+Tableau1[[#This Row],[Buts Eq 2 2ème TT]]</f>
        <v>4</v>
      </c>
      <c r="O10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0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07" s="44">
        <f>LEFT(Tableau1[[#This Row],[3e TT]],SEARCH("-",Tableau1[[#This Row],[3e TT]])-1)*1</f>
        <v>2</v>
      </c>
      <c r="R107" s="44">
        <f>MID(Tableau1[[#This Row],[3e TT]],SEARCH("-",Tableau1[[#This Row],[3e TT]])+1,LEN(Tableau1[[#This Row],[3e TT]]))*1</f>
        <v>0</v>
      </c>
      <c r="S107" s="45">
        <f>Tableau1[[#This Row],[Buts Eq 1 3ème TT]]+Tableau1[[#This Row],[Buts Eq 2 3ème TT]]</f>
        <v>2</v>
      </c>
      <c r="T10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0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07" s="46" t="s">
        <v>51</v>
      </c>
    </row>
    <row r="108" spans="1:22" ht="15.75" customHeight="1">
      <c r="A108" s="37">
        <v>43771</v>
      </c>
      <c r="B108" s="38" t="s">
        <v>24</v>
      </c>
      <c r="C108" s="38" t="s">
        <v>28</v>
      </c>
      <c r="D108" s="39" t="s">
        <v>58</v>
      </c>
      <c r="E108" s="40" t="s">
        <v>63</v>
      </c>
      <c r="F108" s="41" t="s">
        <v>47</v>
      </c>
      <c r="G108" s="42">
        <f>LEFT(Tableau1[[#This Row],[1er TT]],SEARCH("-",Tableau1[[#This Row],[1er TT]])-1)*1</f>
        <v>0</v>
      </c>
      <c r="H108" s="42">
        <f>MID(Tableau1[[#This Row],[1er TT]],SEARCH("-",Tableau1[[#This Row],[1er TT]])+1,LEN(Tableau1[[#This Row],[1er TT]]))*1</f>
        <v>0</v>
      </c>
      <c r="I108" s="42">
        <f>Tableau1[[#This Row],[Buts Eq 1 1er TT]]+Tableau1[[#This Row],[Buts Eq 2 1er TT]]</f>
        <v>0</v>
      </c>
      <c r="J10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0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08" s="43">
        <f>LEFT(Tableau1[[#This Row],[2e TT]],SEARCH("-",Tableau1[[#This Row],[2e TT]])-1)*1</f>
        <v>1</v>
      </c>
      <c r="M108" s="43">
        <f>MID(Tableau1[[#This Row],[2e TT]],SEARCH("-",Tableau1[[#This Row],[2e TT]])+1,LEN(Tableau1[[#This Row],[2e TT]]))*1</f>
        <v>1</v>
      </c>
      <c r="N108" s="43">
        <f>Tableau1[[#This Row],[Buts Eq 1 2ème TT]]+Tableau1[[#This Row],[Buts Eq 2 2ème TT]]</f>
        <v>2</v>
      </c>
      <c r="O10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0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08" s="44">
        <f>LEFT(Tableau1[[#This Row],[3e TT]],SEARCH("-",Tableau1[[#This Row],[3e TT]])-1)*1</f>
        <v>0</v>
      </c>
      <c r="R108" s="44">
        <f>MID(Tableau1[[#This Row],[3e TT]],SEARCH("-",Tableau1[[#This Row],[3e TT]])+1,LEN(Tableau1[[#This Row],[3e TT]]))*1</f>
        <v>1</v>
      </c>
      <c r="S108" s="45">
        <f>Tableau1[[#This Row],[Buts Eq 1 3ème TT]]+Tableau1[[#This Row],[Buts Eq 2 3ème TT]]</f>
        <v>1</v>
      </c>
      <c r="T108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08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08" s="46" t="s">
        <v>51</v>
      </c>
    </row>
    <row r="109" spans="1:22" ht="15.75" customHeight="1">
      <c r="A109" s="37">
        <v>43771</v>
      </c>
      <c r="B109" s="38" t="s">
        <v>23</v>
      </c>
      <c r="C109" s="38" t="s">
        <v>27</v>
      </c>
      <c r="D109" s="39" t="s">
        <v>63</v>
      </c>
      <c r="E109" s="40" t="s">
        <v>67</v>
      </c>
      <c r="F109" s="41" t="s">
        <v>61</v>
      </c>
      <c r="G109" s="42">
        <f>LEFT(Tableau1[[#This Row],[1er TT]],SEARCH("-",Tableau1[[#This Row],[1er TT]])-1)*1</f>
        <v>1</v>
      </c>
      <c r="H109" s="42">
        <f>MID(Tableau1[[#This Row],[1er TT]],SEARCH("-",Tableau1[[#This Row],[1er TT]])+1,LEN(Tableau1[[#This Row],[1er TT]]))*1</f>
        <v>1</v>
      </c>
      <c r="I109" s="42">
        <f>Tableau1[[#This Row],[Buts Eq 1 1er TT]]+Tableau1[[#This Row],[Buts Eq 2 1er TT]]</f>
        <v>2</v>
      </c>
      <c r="J10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0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09" s="43">
        <f>LEFT(Tableau1[[#This Row],[2e TT]],SEARCH("-",Tableau1[[#This Row],[2e TT]])-1)*1</f>
        <v>2</v>
      </c>
      <c r="M109" s="43">
        <f>MID(Tableau1[[#This Row],[2e TT]],SEARCH("-",Tableau1[[#This Row],[2e TT]])+1,LEN(Tableau1[[#This Row],[2e TT]]))*1</f>
        <v>1</v>
      </c>
      <c r="N109" s="43">
        <f>Tableau1[[#This Row],[Buts Eq 1 2ème TT]]+Tableau1[[#This Row],[Buts Eq 2 2ème TT]]</f>
        <v>3</v>
      </c>
      <c r="O10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0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09" s="44">
        <f>LEFT(Tableau1[[#This Row],[3e TT]],SEARCH("-",Tableau1[[#This Row],[3e TT]])-1)*1</f>
        <v>0</v>
      </c>
      <c r="R109" s="44">
        <f>MID(Tableau1[[#This Row],[3e TT]],SEARCH("-",Tableau1[[#This Row],[3e TT]])+1,LEN(Tableau1[[#This Row],[3e TT]]))*1</f>
        <v>2</v>
      </c>
      <c r="S109" s="45">
        <f>Tableau1[[#This Row],[Buts Eq 1 3ème TT]]+Tableau1[[#This Row],[Buts Eq 2 3ème TT]]</f>
        <v>2</v>
      </c>
      <c r="T10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0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09" s="46" t="s">
        <v>51</v>
      </c>
    </row>
    <row r="110" spans="1:22" ht="15.75" customHeight="1">
      <c r="A110" s="37">
        <v>43771</v>
      </c>
      <c r="B110" s="38" t="s">
        <v>21</v>
      </c>
      <c r="C110" s="38" t="s">
        <v>6</v>
      </c>
      <c r="D110" s="39" t="s">
        <v>4</v>
      </c>
      <c r="E110" s="40" t="s">
        <v>4</v>
      </c>
      <c r="F110" s="41" t="s">
        <v>47</v>
      </c>
      <c r="G110" s="42">
        <f>LEFT(Tableau1[[#This Row],[1er TT]],SEARCH("-",Tableau1[[#This Row],[1er TT]])-1)*1</f>
        <v>1</v>
      </c>
      <c r="H110" s="42">
        <f>MID(Tableau1[[#This Row],[1er TT]],SEARCH("-",Tableau1[[#This Row],[1er TT]])+1,LEN(Tableau1[[#This Row],[1er TT]]))*1</f>
        <v>0</v>
      </c>
      <c r="I110" s="42">
        <f>Tableau1[[#This Row],[Buts Eq 1 1er TT]]+Tableau1[[#This Row],[Buts Eq 2 1er TT]]</f>
        <v>1</v>
      </c>
      <c r="J110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10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10" s="43">
        <f>LEFT(Tableau1[[#This Row],[2e TT]],SEARCH("-",Tableau1[[#This Row],[2e TT]])-1)*1</f>
        <v>1</v>
      </c>
      <c r="M110" s="43">
        <f>MID(Tableau1[[#This Row],[2e TT]],SEARCH("-",Tableau1[[#This Row],[2e TT]])+1,LEN(Tableau1[[#This Row],[2e TT]]))*1</f>
        <v>0</v>
      </c>
      <c r="N110" s="43">
        <f>Tableau1[[#This Row],[Buts Eq 1 2ème TT]]+Tableau1[[#This Row],[Buts Eq 2 2ème TT]]</f>
        <v>1</v>
      </c>
      <c r="O110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10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10" s="44">
        <f>LEFT(Tableau1[[#This Row],[3e TT]],SEARCH("-",Tableau1[[#This Row],[3e TT]])-1)*1</f>
        <v>0</v>
      </c>
      <c r="R110" s="44">
        <f>MID(Tableau1[[#This Row],[3e TT]],SEARCH("-",Tableau1[[#This Row],[3e TT]])+1,LEN(Tableau1[[#This Row],[3e TT]]))*1</f>
        <v>1</v>
      </c>
      <c r="S110" s="45">
        <f>Tableau1[[#This Row],[Buts Eq 1 3ème TT]]+Tableau1[[#This Row],[Buts Eq 2 3ème TT]]</f>
        <v>1</v>
      </c>
      <c r="T110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10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10" s="46" t="s">
        <v>51</v>
      </c>
    </row>
    <row r="111" spans="1:22" ht="15.75" customHeight="1">
      <c r="A111" s="37">
        <v>43771</v>
      </c>
      <c r="B111" s="38" t="s">
        <v>12</v>
      </c>
      <c r="C111" s="38" t="s">
        <v>17</v>
      </c>
      <c r="D111" s="39" t="s">
        <v>63</v>
      </c>
      <c r="E111" s="40" t="s">
        <v>4</v>
      </c>
      <c r="F111" s="41" t="s">
        <v>4</v>
      </c>
      <c r="G111" s="42">
        <f>LEFT(Tableau1[[#This Row],[1er TT]],SEARCH("-",Tableau1[[#This Row],[1er TT]])-1)*1</f>
        <v>1</v>
      </c>
      <c r="H111" s="42">
        <f>MID(Tableau1[[#This Row],[1er TT]],SEARCH("-",Tableau1[[#This Row],[1er TT]])+1,LEN(Tableau1[[#This Row],[1er TT]]))*1</f>
        <v>1</v>
      </c>
      <c r="I111" s="42">
        <f>Tableau1[[#This Row],[Buts Eq 1 1er TT]]+Tableau1[[#This Row],[Buts Eq 2 1er TT]]</f>
        <v>2</v>
      </c>
      <c r="J11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1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11" s="43">
        <f>LEFT(Tableau1[[#This Row],[2e TT]],SEARCH("-",Tableau1[[#This Row],[2e TT]])-1)*1</f>
        <v>1</v>
      </c>
      <c r="M111" s="43">
        <f>MID(Tableau1[[#This Row],[2e TT]],SEARCH("-",Tableau1[[#This Row],[2e TT]])+1,LEN(Tableau1[[#This Row],[2e TT]]))*1</f>
        <v>0</v>
      </c>
      <c r="N111" s="43">
        <f>Tableau1[[#This Row],[Buts Eq 1 2ème TT]]+Tableau1[[#This Row],[Buts Eq 2 2ème TT]]</f>
        <v>1</v>
      </c>
      <c r="O111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11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11" s="44">
        <f>LEFT(Tableau1[[#This Row],[3e TT]],SEARCH("-",Tableau1[[#This Row],[3e TT]])-1)*1</f>
        <v>1</v>
      </c>
      <c r="R111" s="44">
        <f>MID(Tableau1[[#This Row],[3e TT]],SEARCH("-",Tableau1[[#This Row],[3e TT]])+1,LEN(Tableau1[[#This Row],[3e TT]]))*1</f>
        <v>0</v>
      </c>
      <c r="S111" s="45">
        <f>Tableau1[[#This Row],[Buts Eq 1 3ème TT]]+Tableau1[[#This Row],[Buts Eq 2 3ème TT]]</f>
        <v>1</v>
      </c>
      <c r="T11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1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11" s="46" t="s">
        <v>51</v>
      </c>
    </row>
    <row r="112" spans="1:22" ht="15.75" customHeight="1">
      <c r="A112" s="37">
        <v>43771</v>
      </c>
      <c r="B112" s="38" t="s">
        <v>18</v>
      </c>
      <c r="C112" s="38" t="s">
        <v>13</v>
      </c>
      <c r="D112" s="39" t="s">
        <v>4</v>
      </c>
      <c r="E112" s="40" t="s">
        <v>64</v>
      </c>
      <c r="F112" s="41" t="s">
        <v>61</v>
      </c>
      <c r="G112" s="42">
        <f>LEFT(Tableau1[[#This Row],[1er TT]],SEARCH("-",Tableau1[[#This Row],[1er TT]])-1)*1</f>
        <v>1</v>
      </c>
      <c r="H112" s="42">
        <f>MID(Tableau1[[#This Row],[1er TT]],SEARCH("-",Tableau1[[#This Row],[1er TT]])+1,LEN(Tableau1[[#This Row],[1er TT]]))*1</f>
        <v>0</v>
      </c>
      <c r="I112" s="42">
        <f>Tableau1[[#This Row],[Buts Eq 1 1er TT]]+Tableau1[[#This Row],[Buts Eq 2 1er TT]]</f>
        <v>1</v>
      </c>
      <c r="J112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12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12" s="43">
        <f>LEFT(Tableau1[[#This Row],[2e TT]],SEARCH("-",Tableau1[[#This Row],[2e TT]])-1)*1</f>
        <v>3</v>
      </c>
      <c r="M112" s="43">
        <f>MID(Tableau1[[#This Row],[2e TT]],SEARCH("-",Tableau1[[#This Row],[2e TT]])+1,LEN(Tableau1[[#This Row],[2e TT]]))*1</f>
        <v>0</v>
      </c>
      <c r="N112" s="43">
        <f>Tableau1[[#This Row],[Buts Eq 1 2ème TT]]+Tableau1[[#This Row],[Buts Eq 2 2ème TT]]</f>
        <v>3</v>
      </c>
      <c r="O11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1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12" s="44">
        <f>LEFT(Tableau1[[#This Row],[3e TT]],SEARCH("-",Tableau1[[#This Row],[3e TT]])-1)*1</f>
        <v>0</v>
      </c>
      <c r="R112" s="44">
        <f>MID(Tableau1[[#This Row],[3e TT]],SEARCH("-",Tableau1[[#This Row],[3e TT]])+1,LEN(Tableau1[[#This Row],[3e TT]]))*1</f>
        <v>2</v>
      </c>
      <c r="S112" s="45">
        <f>Tableau1[[#This Row],[Buts Eq 1 3ème TT]]+Tableau1[[#This Row],[Buts Eq 2 3ème TT]]</f>
        <v>2</v>
      </c>
      <c r="T11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1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12" s="46" t="s">
        <v>51</v>
      </c>
    </row>
    <row r="113" spans="1:22" ht="15.75" customHeight="1">
      <c r="A113" s="37">
        <v>43772</v>
      </c>
      <c r="B113" s="38" t="s">
        <v>26</v>
      </c>
      <c r="C113" s="38" t="s">
        <v>8</v>
      </c>
      <c r="D113" s="39" t="s">
        <v>71</v>
      </c>
      <c r="E113" s="40" t="s">
        <v>68</v>
      </c>
      <c r="F113" s="41" t="s">
        <v>60</v>
      </c>
      <c r="G113" s="42">
        <f>LEFT(Tableau1[[#This Row],[1er TT]],SEARCH("-",Tableau1[[#This Row],[1er TT]])-1)*1</f>
        <v>4</v>
      </c>
      <c r="H113" s="42">
        <f>MID(Tableau1[[#This Row],[1er TT]],SEARCH("-",Tableau1[[#This Row],[1er TT]])+1,LEN(Tableau1[[#This Row],[1er TT]]))*1</f>
        <v>0</v>
      </c>
      <c r="I113" s="42">
        <f>Tableau1[[#This Row],[Buts Eq 1 1er TT]]+Tableau1[[#This Row],[Buts Eq 2 1er TT]]</f>
        <v>4</v>
      </c>
      <c r="J11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1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13" s="43">
        <f>LEFT(Tableau1[[#This Row],[2e TT]],SEARCH("-",Tableau1[[#This Row],[2e TT]])-1)*1</f>
        <v>3</v>
      </c>
      <c r="M113" s="43">
        <f>MID(Tableau1[[#This Row],[2e TT]],SEARCH("-",Tableau1[[#This Row],[2e TT]])+1,LEN(Tableau1[[#This Row],[2e TT]]))*1</f>
        <v>1</v>
      </c>
      <c r="N113" s="43">
        <f>Tableau1[[#This Row],[Buts Eq 1 2ème TT]]+Tableau1[[#This Row],[Buts Eq 2 2ème TT]]</f>
        <v>4</v>
      </c>
      <c r="O11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1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13" s="44">
        <f>LEFT(Tableau1[[#This Row],[3e TT]],SEARCH("-",Tableau1[[#This Row],[3e TT]])-1)*1</f>
        <v>2</v>
      </c>
      <c r="R113" s="44">
        <f>MID(Tableau1[[#This Row],[3e TT]],SEARCH("-",Tableau1[[#This Row],[3e TT]])+1,LEN(Tableau1[[#This Row],[3e TT]]))*1</f>
        <v>0</v>
      </c>
      <c r="S113" s="45">
        <f>Tableau1[[#This Row],[Buts Eq 1 3ème TT]]+Tableau1[[#This Row],[Buts Eq 2 3ème TT]]</f>
        <v>2</v>
      </c>
      <c r="T11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1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13" s="46" t="s">
        <v>51</v>
      </c>
    </row>
    <row r="114" spans="1:22" ht="15.75" customHeight="1">
      <c r="A114" s="37">
        <v>43772</v>
      </c>
      <c r="B114" s="38" t="s">
        <v>16</v>
      </c>
      <c r="C114" s="38" t="s">
        <v>19</v>
      </c>
      <c r="D114" s="39" t="s">
        <v>4</v>
      </c>
      <c r="E114" s="40" t="s">
        <v>63</v>
      </c>
      <c r="F114" s="41" t="s">
        <v>60</v>
      </c>
      <c r="G114" s="42">
        <f>LEFT(Tableau1[[#This Row],[1er TT]],SEARCH("-",Tableau1[[#This Row],[1er TT]])-1)*1</f>
        <v>1</v>
      </c>
      <c r="H114" s="42">
        <f>MID(Tableau1[[#This Row],[1er TT]],SEARCH("-",Tableau1[[#This Row],[1er TT]])+1,LEN(Tableau1[[#This Row],[1er TT]]))*1</f>
        <v>0</v>
      </c>
      <c r="I114" s="42">
        <f>Tableau1[[#This Row],[Buts Eq 1 1er TT]]+Tableau1[[#This Row],[Buts Eq 2 1er TT]]</f>
        <v>1</v>
      </c>
      <c r="J11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1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14" s="43">
        <f>LEFT(Tableau1[[#This Row],[2e TT]],SEARCH("-",Tableau1[[#This Row],[2e TT]])-1)*1</f>
        <v>1</v>
      </c>
      <c r="M114" s="43">
        <f>MID(Tableau1[[#This Row],[2e TT]],SEARCH("-",Tableau1[[#This Row],[2e TT]])+1,LEN(Tableau1[[#This Row],[2e TT]]))*1</f>
        <v>1</v>
      </c>
      <c r="N114" s="43">
        <f>Tableau1[[#This Row],[Buts Eq 1 2ème TT]]+Tableau1[[#This Row],[Buts Eq 2 2ème TT]]</f>
        <v>2</v>
      </c>
      <c r="O11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1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14" s="44">
        <f>LEFT(Tableau1[[#This Row],[3e TT]],SEARCH("-",Tableau1[[#This Row],[3e TT]])-1)*1</f>
        <v>2</v>
      </c>
      <c r="R114" s="44">
        <f>MID(Tableau1[[#This Row],[3e TT]],SEARCH("-",Tableau1[[#This Row],[3e TT]])+1,LEN(Tableau1[[#This Row],[3e TT]]))*1</f>
        <v>0</v>
      </c>
      <c r="S114" s="45">
        <f>Tableau1[[#This Row],[Buts Eq 1 3ème TT]]+Tableau1[[#This Row],[Buts Eq 2 3ème TT]]</f>
        <v>2</v>
      </c>
      <c r="T11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1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14" s="46" t="s">
        <v>51</v>
      </c>
    </row>
    <row r="115" spans="1:22" ht="15.75" customHeight="1">
      <c r="A115" s="37">
        <v>43772</v>
      </c>
      <c r="B115" s="38" t="s">
        <v>24</v>
      </c>
      <c r="C115" s="38" t="s">
        <v>9</v>
      </c>
      <c r="D115" s="39" t="s">
        <v>4</v>
      </c>
      <c r="E115" s="40" t="s">
        <v>72</v>
      </c>
      <c r="F115" s="41" t="s">
        <v>58</v>
      </c>
      <c r="G115" s="42">
        <f>LEFT(Tableau1[[#This Row],[1er TT]],SEARCH("-",Tableau1[[#This Row],[1er TT]])-1)*1</f>
        <v>1</v>
      </c>
      <c r="H115" s="42">
        <f>MID(Tableau1[[#This Row],[1er TT]],SEARCH("-",Tableau1[[#This Row],[1er TT]])+1,LEN(Tableau1[[#This Row],[1er TT]]))*1</f>
        <v>0</v>
      </c>
      <c r="I115" s="42">
        <f>Tableau1[[#This Row],[Buts Eq 1 1er TT]]+Tableau1[[#This Row],[Buts Eq 2 1er TT]]</f>
        <v>1</v>
      </c>
      <c r="J11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1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15" s="43">
        <f>LEFT(Tableau1[[#This Row],[2e TT]],SEARCH("-",Tableau1[[#This Row],[2e TT]])-1)*1</f>
        <v>2</v>
      </c>
      <c r="M115" s="43">
        <f>MID(Tableau1[[#This Row],[2e TT]],SEARCH("-",Tableau1[[#This Row],[2e TT]])+1,LEN(Tableau1[[#This Row],[2e TT]]))*1</f>
        <v>3</v>
      </c>
      <c r="N115" s="43">
        <f>Tableau1[[#This Row],[Buts Eq 1 2ème TT]]+Tableau1[[#This Row],[Buts Eq 2 2ème TT]]</f>
        <v>5</v>
      </c>
      <c r="O115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15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15" s="44">
        <f>LEFT(Tableau1[[#This Row],[3e TT]],SEARCH("-",Tableau1[[#This Row],[3e TT]])-1)*1</f>
        <v>0</v>
      </c>
      <c r="R115" s="44">
        <f>MID(Tableau1[[#This Row],[3e TT]],SEARCH("-",Tableau1[[#This Row],[3e TT]])+1,LEN(Tableau1[[#This Row],[3e TT]]))*1</f>
        <v>0</v>
      </c>
      <c r="S115" s="45">
        <f>Tableau1[[#This Row],[Buts Eq 1 3ème TT]]+Tableau1[[#This Row],[Buts Eq 2 3ème TT]]</f>
        <v>0</v>
      </c>
      <c r="T115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15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15" s="46" t="s">
        <v>51</v>
      </c>
    </row>
    <row r="116" spans="1:22" ht="15.75" customHeight="1">
      <c r="A116" s="37">
        <v>43772</v>
      </c>
      <c r="B116" s="38" t="s">
        <v>22</v>
      </c>
      <c r="C116" s="38" t="s">
        <v>15</v>
      </c>
      <c r="D116" s="39" t="s">
        <v>60</v>
      </c>
      <c r="E116" s="40" t="s">
        <v>58</v>
      </c>
      <c r="F116" s="41" t="s">
        <v>58</v>
      </c>
      <c r="G116" s="42">
        <f>LEFT(Tableau1[[#This Row],[1er TT]],SEARCH("-",Tableau1[[#This Row],[1er TT]])-1)*1</f>
        <v>2</v>
      </c>
      <c r="H116" s="42">
        <f>MID(Tableau1[[#This Row],[1er TT]],SEARCH("-",Tableau1[[#This Row],[1er TT]])+1,LEN(Tableau1[[#This Row],[1er TT]]))*1</f>
        <v>0</v>
      </c>
      <c r="I116" s="42">
        <f>Tableau1[[#This Row],[Buts Eq 1 1er TT]]+Tableau1[[#This Row],[Buts Eq 2 1er TT]]</f>
        <v>2</v>
      </c>
      <c r="J11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1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16" s="43">
        <f>LEFT(Tableau1[[#This Row],[2e TT]],SEARCH("-",Tableau1[[#This Row],[2e TT]])-1)*1</f>
        <v>0</v>
      </c>
      <c r="M116" s="43">
        <f>MID(Tableau1[[#This Row],[2e TT]],SEARCH("-",Tableau1[[#This Row],[2e TT]])+1,LEN(Tableau1[[#This Row],[2e TT]]))*1</f>
        <v>0</v>
      </c>
      <c r="N116" s="43">
        <f>Tableau1[[#This Row],[Buts Eq 1 2ème TT]]+Tableau1[[#This Row],[Buts Eq 2 2ème TT]]</f>
        <v>0</v>
      </c>
      <c r="O11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1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16" s="44">
        <f>LEFT(Tableau1[[#This Row],[3e TT]],SEARCH("-",Tableau1[[#This Row],[3e TT]])-1)*1</f>
        <v>0</v>
      </c>
      <c r="R116" s="44">
        <f>MID(Tableau1[[#This Row],[3e TT]],SEARCH("-",Tableau1[[#This Row],[3e TT]])+1,LEN(Tableau1[[#This Row],[3e TT]]))*1</f>
        <v>0</v>
      </c>
      <c r="S116" s="45">
        <f>Tableau1[[#This Row],[Buts Eq 1 3ème TT]]+Tableau1[[#This Row],[Buts Eq 2 3ème TT]]</f>
        <v>0</v>
      </c>
      <c r="T116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16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16" s="46" t="s">
        <v>51</v>
      </c>
    </row>
    <row r="117" spans="1:22" ht="15.75" customHeight="1">
      <c r="A117" s="37">
        <v>43772</v>
      </c>
      <c r="B117" s="38" t="s">
        <v>20</v>
      </c>
      <c r="C117" s="38" t="s">
        <v>10</v>
      </c>
      <c r="D117" s="39" t="s">
        <v>63</v>
      </c>
      <c r="E117" s="40" t="s">
        <v>4</v>
      </c>
      <c r="F117" s="41" t="s">
        <v>69</v>
      </c>
      <c r="G117" s="42">
        <f>LEFT(Tableau1[[#This Row],[1er TT]],SEARCH("-",Tableau1[[#This Row],[1er TT]])-1)*1</f>
        <v>1</v>
      </c>
      <c r="H117" s="42">
        <f>MID(Tableau1[[#This Row],[1er TT]],SEARCH("-",Tableau1[[#This Row],[1er TT]])+1,LEN(Tableau1[[#This Row],[1er TT]]))*1</f>
        <v>1</v>
      </c>
      <c r="I117" s="42">
        <f>Tableau1[[#This Row],[Buts Eq 1 1er TT]]+Tableau1[[#This Row],[Buts Eq 2 1er TT]]</f>
        <v>2</v>
      </c>
      <c r="J11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1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17" s="43">
        <f>LEFT(Tableau1[[#This Row],[2e TT]],SEARCH("-",Tableau1[[#This Row],[2e TT]])-1)*1</f>
        <v>1</v>
      </c>
      <c r="M117" s="43">
        <f>MID(Tableau1[[#This Row],[2e TT]],SEARCH("-",Tableau1[[#This Row],[2e TT]])+1,LEN(Tableau1[[#This Row],[2e TT]]))*1</f>
        <v>0</v>
      </c>
      <c r="N117" s="43">
        <f>Tableau1[[#This Row],[Buts Eq 1 2ème TT]]+Tableau1[[#This Row],[Buts Eq 2 2ème TT]]</f>
        <v>1</v>
      </c>
      <c r="O11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1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17" s="44">
        <f>LEFT(Tableau1[[#This Row],[3e TT]],SEARCH("-",Tableau1[[#This Row],[3e TT]])-1)*1</f>
        <v>2</v>
      </c>
      <c r="R117" s="44">
        <f>MID(Tableau1[[#This Row],[3e TT]],SEARCH("-",Tableau1[[#This Row],[3e TT]])+1,LEN(Tableau1[[#This Row],[3e TT]]))*1</f>
        <v>2</v>
      </c>
      <c r="S117" s="45">
        <f>Tableau1[[#This Row],[Buts Eq 1 3ème TT]]+Tableau1[[#This Row],[Buts Eq 2 3ème TT]]</f>
        <v>4</v>
      </c>
      <c r="T11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1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17" s="46" t="s">
        <v>51</v>
      </c>
    </row>
    <row r="118" spans="1:22" ht="15.75" customHeight="1">
      <c r="A118" s="37">
        <v>43773</v>
      </c>
      <c r="B118" s="38" t="s">
        <v>28</v>
      </c>
      <c r="C118" s="38" t="s">
        <v>27</v>
      </c>
      <c r="D118" s="39" t="s">
        <v>63</v>
      </c>
      <c r="E118" s="40" t="s">
        <v>59</v>
      </c>
      <c r="F118" s="41" t="s">
        <v>61</v>
      </c>
      <c r="G118" s="42">
        <f>LEFT(Tableau1[[#This Row],[1er TT]],SEARCH("-",Tableau1[[#This Row],[1er TT]])-1)*1</f>
        <v>1</v>
      </c>
      <c r="H118" s="42">
        <f>MID(Tableau1[[#This Row],[1er TT]],SEARCH("-",Tableau1[[#This Row],[1er TT]])+1,LEN(Tableau1[[#This Row],[1er TT]]))*1</f>
        <v>1</v>
      </c>
      <c r="I118" s="42">
        <f>Tableau1[[#This Row],[Buts Eq 1 1er TT]]+Tableau1[[#This Row],[Buts Eq 2 1er TT]]</f>
        <v>2</v>
      </c>
      <c r="J11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1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18" s="43">
        <f>LEFT(Tableau1[[#This Row],[2e TT]],SEARCH("-",Tableau1[[#This Row],[2e TT]])-1)*1</f>
        <v>1</v>
      </c>
      <c r="M118" s="43">
        <f>MID(Tableau1[[#This Row],[2e TT]],SEARCH("-",Tableau1[[#This Row],[2e TT]])+1,LEN(Tableau1[[#This Row],[2e TT]]))*1</f>
        <v>2</v>
      </c>
      <c r="N118" s="43">
        <f>Tableau1[[#This Row],[Buts Eq 1 2ème TT]]+Tableau1[[#This Row],[Buts Eq 2 2ème TT]]</f>
        <v>3</v>
      </c>
      <c r="O11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1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18" s="44">
        <f>LEFT(Tableau1[[#This Row],[3e TT]],SEARCH("-",Tableau1[[#This Row],[3e TT]])-1)*1</f>
        <v>0</v>
      </c>
      <c r="R118" s="44">
        <f>MID(Tableau1[[#This Row],[3e TT]],SEARCH("-",Tableau1[[#This Row],[3e TT]])+1,LEN(Tableau1[[#This Row],[3e TT]]))*1</f>
        <v>2</v>
      </c>
      <c r="S118" s="45">
        <f>Tableau1[[#This Row],[Buts Eq 1 3ème TT]]+Tableau1[[#This Row],[Buts Eq 2 3ème TT]]</f>
        <v>2</v>
      </c>
      <c r="T118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18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18" s="46" t="s">
        <v>51</v>
      </c>
    </row>
    <row r="119" spans="1:22" ht="15.75" customHeight="1">
      <c r="A119" s="37">
        <v>43773</v>
      </c>
      <c r="B119" s="38" t="s">
        <v>21</v>
      </c>
      <c r="C119" s="38" t="s">
        <v>17</v>
      </c>
      <c r="D119" s="39" t="s">
        <v>58</v>
      </c>
      <c r="E119" s="40" t="s">
        <v>4</v>
      </c>
      <c r="F119" s="41" t="s">
        <v>72</v>
      </c>
      <c r="G119" s="42">
        <f>LEFT(Tableau1[[#This Row],[1er TT]],SEARCH("-",Tableau1[[#This Row],[1er TT]])-1)*1</f>
        <v>0</v>
      </c>
      <c r="H119" s="42">
        <f>MID(Tableau1[[#This Row],[1er TT]],SEARCH("-",Tableau1[[#This Row],[1er TT]])+1,LEN(Tableau1[[#This Row],[1er TT]]))*1</f>
        <v>0</v>
      </c>
      <c r="I119" s="42">
        <f>Tableau1[[#This Row],[Buts Eq 1 1er TT]]+Tableau1[[#This Row],[Buts Eq 2 1er TT]]</f>
        <v>0</v>
      </c>
      <c r="J11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1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19" s="43">
        <f>LEFT(Tableau1[[#This Row],[2e TT]],SEARCH("-",Tableau1[[#This Row],[2e TT]])-1)*1</f>
        <v>1</v>
      </c>
      <c r="M119" s="43">
        <f>MID(Tableau1[[#This Row],[2e TT]],SEARCH("-",Tableau1[[#This Row],[2e TT]])+1,LEN(Tableau1[[#This Row],[2e TT]]))*1</f>
        <v>0</v>
      </c>
      <c r="N119" s="43">
        <f>Tableau1[[#This Row],[Buts Eq 1 2ème TT]]+Tableau1[[#This Row],[Buts Eq 2 2ème TT]]</f>
        <v>1</v>
      </c>
      <c r="O11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1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19" s="44">
        <f>LEFT(Tableau1[[#This Row],[3e TT]],SEARCH("-",Tableau1[[#This Row],[3e TT]])-1)*1</f>
        <v>2</v>
      </c>
      <c r="R119" s="44">
        <f>MID(Tableau1[[#This Row],[3e TT]],SEARCH("-",Tableau1[[#This Row],[3e TT]])+1,LEN(Tableau1[[#This Row],[3e TT]]))*1</f>
        <v>3</v>
      </c>
      <c r="S119" s="45">
        <f>Tableau1[[#This Row],[Buts Eq 1 3ème TT]]+Tableau1[[#This Row],[Buts Eq 2 3ème TT]]</f>
        <v>5</v>
      </c>
      <c r="T11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1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19" s="46" t="s">
        <v>51</v>
      </c>
    </row>
    <row r="120" spans="1:22" ht="15.75" customHeight="1">
      <c r="A120" s="37">
        <v>43773</v>
      </c>
      <c r="B120" s="38" t="s">
        <v>18</v>
      </c>
      <c r="C120" s="38" t="s">
        <v>7</v>
      </c>
      <c r="D120" s="39" t="s">
        <v>60</v>
      </c>
      <c r="E120" s="40" t="s">
        <v>58</v>
      </c>
      <c r="F120" s="41" t="s">
        <v>67</v>
      </c>
      <c r="G120" s="42">
        <f>LEFT(Tableau1[[#This Row],[1er TT]],SEARCH("-",Tableau1[[#This Row],[1er TT]])-1)*1</f>
        <v>2</v>
      </c>
      <c r="H120" s="42">
        <f>MID(Tableau1[[#This Row],[1er TT]],SEARCH("-",Tableau1[[#This Row],[1er TT]])+1,LEN(Tableau1[[#This Row],[1er TT]]))*1</f>
        <v>0</v>
      </c>
      <c r="I120" s="42">
        <f>Tableau1[[#This Row],[Buts Eq 1 1er TT]]+Tableau1[[#This Row],[Buts Eq 2 1er TT]]</f>
        <v>2</v>
      </c>
      <c r="J120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20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20" s="43">
        <f>LEFT(Tableau1[[#This Row],[2e TT]],SEARCH("-",Tableau1[[#This Row],[2e TT]])-1)*1</f>
        <v>0</v>
      </c>
      <c r="M120" s="43">
        <f>MID(Tableau1[[#This Row],[2e TT]],SEARCH("-",Tableau1[[#This Row],[2e TT]])+1,LEN(Tableau1[[#This Row],[2e TT]]))*1</f>
        <v>0</v>
      </c>
      <c r="N120" s="43">
        <f>Tableau1[[#This Row],[Buts Eq 1 2ème TT]]+Tableau1[[#This Row],[Buts Eq 2 2ème TT]]</f>
        <v>0</v>
      </c>
      <c r="O12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2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20" s="44">
        <f>LEFT(Tableau1[[#This Row],[3e TT]],SEARCH("-",Tableau1[[#This Row],[3e TT]])-1)*1</f>
        <v>2</v>
      </c>
      <c r="R120" s="44">
        <f>MID(Tableau1[[#This Row],[3e TT]],SEARCH("-",Tableau1[[#This Row],[3e TT]])+1,LEN(Tableau1[[#This Row],[3e TT]]))*1</f>
        <v>1</v>
      </c>
      <c r="S120" s="45">
        <f>Tableau1[[#This Row],[Buts Eq 1 3ème TT]]+Tableau1[[#This Row],[Buts Eq 2 3ème TT]]</f>
        <v>3</v>
      </c>
      <c r="T12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2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20" s="46" t="s">
        <v>51</v>
      </c>
    </row>
    <row r="121" spans="1:22" ht="15.75" customHeight="1">
      <c r="A121" s="37">
        <v>43773</v>
      </c>
      <c r="B121" s="38" t="s">
        <v>6</v>
      </c>
      <c r="C121" s="38" t="s">
        <v>13</v>
      </c>
      <c r="D121" s="39" t="s">
        <v>58</v>
      </c>
      <c r="E121" s="40" t="s">
        <v>61</v>
      </c>
      <c r="F121" s="41" t="s">
        <v>58</v>
      </c>
      <c r="G121" s="42">
        <f>LEFT(Tableau1[[#This Row],[1er TT]],SEARCH("-",Tableau1[[#This Row],[1er TT]])-1)*1</f>
        <v>0</v>
      </c>
      <c r="H121" s="42">
        <f>MID(Tableau1[[#This Row],[1er TT]],SEARCH("-",Tableau1[[#This Row],[1er TT]])+1,LEN(Tableau1[[#This Row],[1er TT]]))*1</f>
        <v>0</v>
      </c>
      <c r="I121" s="42">
        <f>Tableau1[[#This Row],[Buts Eq 1 1er TT]]+Tableau1[[#This Row],[Buts Eq 2 1er TT]]</f>
        <v>0</v>
      </c>
      <c r="J12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2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21" s="43">
        <f>LEFT(Tableau1[[#This Row],[2e TT]],SEARCH("-",Tableau1[[#This Row],[2e TT]])-1)*1</f>
        <v>0</v>
      </c>
      <c r="M121" s="43">
        <f>MID(Tableau1[[#This Row],[2e TT]],SEARCH("-",Tableau1[[#This Row],[2e TT]])+1,LEN(Tableau1[[#This Row],[2e TT]]))*1</f>
        <v>2</v>
      </c>
      <c r="N121" s="43">
        <f>Tableau1[[#This Row],[Buts Eq 1 2ème TT]]+Tableau1[[#This Row],[Buts Eq 2 2ème TT]]</f>
        <v>2</v>
      </c>
      <c r="O12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2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21" s="44">
        <f>LEFT(Tableau1[[#This Row],[3e TT]],SEARCH("-",Tableau1[[#This Row],[3e TT]])-1)*1</f>
        <v>0</v>
      </c>
      <c r="R121" s="44">
        <f>MID(Tableau1[[#This Row],[3e TT]],SEARCH("-",Tableau1[[#This Row],[3e TT]])+1,LEN(Tableau1[[#This Row],[3e TT]]))*1</f>
        <v>0</v>
      </c>
      <c r="S121" s="45">
        <f>Tableau1[[#This Row],[Buts Eq 1 3ème TT]]+Tableau1[[#This Row],[Buts Eq 2 3ème TT]]</f>
        <v>0</v>
      </c>
      <c r="T12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2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21" s="46" t="s">
        <v>51</v>
      </c>
    </row>
    <row r="122" spans="1:22" ht="15.75" customHeight="1">
      <c r="A122" s="37">
        <v>43781</v>
      </c>
      <c r="B122" s="38" t="s">
        <v>16</v>
      </c>
      <c r="C122" s="38" t="s">
        <v>25</v>
      </c>
      <c r="D122" s="39" t="s">
        <v>63</v>
      </c>
      <c r="E122" s="40" t="s">
        <v>60</v>
      </c>
      <c r="F122" s="41" t="s">
        <v>67</v>
      </c>
      <c r="G122" s="42">
        <f>LEFT(Tableau1[[#This Row],[1er TT]],SEARCH("-",Tableau1[[#This Row],[1er TT]])-1)*1</f>
        <v>1</v>
      </c>
      <c r="H122" s="42">
        <f>MID(Tableau1[[#This Row],[1er TT]],SEARCH("-",Tableau1[[#This Row],[1er TT]])+1,LEN(Tableau1[[#This Row],[1er TT]]))*1</f>
        <v>1</v>
      </c>
      <c r="I122" s="42">
        <f>Tableau1[[#This Row],[Buts Eq 1 1er TT]]+Tableau1[[#This Row],[Buts Eq 2 1er TT]]</f>
        <v>2</v>
      </c>
      <c r="J12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2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22" s="43">
        <f>LEFT(Tableau1[[#This Row],[2e TT]],SEARCH("-",Tableau1[[#This Row],[2e TT]])-1)*1</f>
        <v>2</v>
      </c>
      <c r="M122" s="43">
        <f>MID(Tableau1[[#This Row],[2e TT]],SEARCH("-",Tableau1[[#This Row],[2e TT]])+1,LEN(Tableau1[[#This Row],[2e TT]]))*1</f>
        <v>0</v>
      </c>
      <c r="N122" s="43">
        <f>Tableau1[[#This Row],[Buts Eq 1 2ème TT]]+Tableau1[[#This Row],[Buts Eq 2 2ème TT]]</f>
        <v>2</v>
      </c>
      <c r="O12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2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22" s="44">
        <f>LEFT(Tableau1[[#This Row],[3e TT]],SEARCH("-",Tableau1[[#This Row],[3e TT]])-1)*1</f>
        <v>2</v>
      </c>
      <c r="R122" s="44">
        <f>MID(Tableau1[[#This Row],[3e TT]],SEARCH("-",Tableau1[[#This Row],[3e TT]])+1,LEN(Tableau1[[#This Row],[3e TT]]))*1</f>
        <v>1</v>
      </c>
      <c r="S122" s="45">
        <f>Tableau1[[#This Row],[Buts Eq 1 3ème TT]]+Tableau1[[#This Row],[Buts Eq 2 3ème TT]]</f>
        <v>3</v>
      </c>
      <c r="T12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2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22" s="46" t="s">
        <v>51</v>
      </c>
    </row>
    <row r="123" spans="1:22" ht="15.75" customHeight="1">
      <c r="A123" s="37">
        <v>43781</v>
      </c>
      <c r="B123" s="38" t="s">
        <v>28</v>
      </c>
      <c r="C123" s="38" t="s">
        <v>19</v>
      </c>
      <c r="D123" s="39" t="s">
        <v>4</v>
      </c>
      <c r="E123" s="40" t="s">
        <v>58</v>
      </c>
      <c r="F123" s="41" t="s">
        <v>4</v>
      </c>
      <c r="G123" s="42">
        <f>LEFT(Tableau1[[#This Row],[1er TT]],SEARCH("-",Tableau1[[#This Row],[1er TT]])-1)*1</f>
        <v>1</v>
      </c>
      <c r="H123" s="42">
        <f>MID(Tableau1[[#This Row],[1er TT]],SEARCH("-",Tableau1[[#This Row],[1er TT]])+1,LEN(Tableau1[[#This Row],[1er TT]]))*1</f>
        <v>0</v>
      </c>
      <c r="I123" s="42">
        <f>Tableau1[[#This Row],[Buts Eq 1 1er TT]]+Tableau1[[#This Row],[Buts Eq 2 1er TT]]</f>
        <v>1</v>
      </c>
      <c r="J12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2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23" s="43">
        <f>LEFT(Tableau1[[#This Row],[2e TT]],SEARCH("-",Tableau1[[#This Row],[2e TT]])-1)*1</f>
        <v>0</v>
      </c>
      <c r="M123" s="43">
        <f>MID(Tableau1[[#This Row],[2e TT]],SEARCH("-",Tableau1[[#This Row],[2e TT]])+1,LEN(Tableau1[[#This Row],[2e TT]]))*1</f>
        <v>0</v>
      </c>
      <c r="N123" s="43">
        <f>Tableau1[[#This Row],[Buts Eq 1 2ème TT]]+Tableau1[[#This Row],[Buts Eq 2 2ème TT]]</f>
        <v>0</v>
      </c>
      <c r="O123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23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23" s="44">
        <f>LEFT(Tableau1[[#This Row],[3e TT]],SEARCH("-",Tableau1[[#This Row],[3e TT]])-1)*1</f>
        <v>1</v>
      </c>
      <c r="R123" s="44">
        <f>MID(Tableau1[[#This Row],[3e TT]],SEARCH("-",Tableau1[[#This Row],[3e TT]])+1,LEN(Tableau1[[#This Row],[3e TT]]))*1</f>
        <v>0</v>
      </c>
      <c r="S123" s="45">
        <f>Tableau1[[#This Row],[Buts Eq 1 3ème TT]]+Tableau1[[#This Row],[Buts Eq 2 3ème TT]]</f>
        <v>1</v>
      </c>
      <c r="T12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2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23" s="46" t="s">
        <v>51</v>
      </c>
    </row>
    <row r="124" spans="1:22" ht="15.75" customHeight="1">
      <c r="A124" s="37">
        <v>43781</v>
      </c>
      <c r="B124" s="38" t="s">
        <v>6</v>
      </c>
      <c r="C124" s="38" t="s">
        <v>5</v>
      </c>
      <c r="D124" s="39" t="s">
        <v>4</v>
      </c>
      <c r="E124" s="40" t="s">
        <v>58</v>
      </c>
      <c r="F124" s="41" t="s">
        <v>47</v>
      </c>
      <c r="G124" s="42">
        <f>LEFT(Tableau1[[#This Row],[1er TT]],SEARCH("-",Tableau1[[#This Row],[1er TT]])-1)*1</f>
        <v>1</v>
      </c>
      <c r="H124" s="42">
        <f>MID(Tableau1[[#This Row],[1er TT]],SEARCH("-",Tableau1[[#This Row],[1er TT]])+1,LEN(Tableau1[[#This Row],[1er TT]]))*1</f>
        <v>0</v>
      </c>
      <c r="I124" s="42">
        <f>Tableau1[[#This Row],[Buts Eq 1 1er TT]]+Tableau1[[#This Row],[Buts Eq 2 1er TT]]</f>
        <v>1</v>
      </c>
      <c r="J12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2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24" s="43">
        <f>LEFT(Tableau1[[#This Row],[2e TT]],SEARCH("-",Tableau1[[#This Row],[2e TT]])-1)*1</f>
        <v>0</v>
      </c>
      <c r="M124" s="43">
        <f>MID(Tableau1[[#This Row],[2e TT]],SEARCH("-",Tableau1[[#This Row],[2e TT]])+1,LEN(Tableau1[[#This Row],[2e TT]]))*1</f>
        <v>0</v>
      </c>
      <c r="N124" s="43">
        <f>Tableau1[[#This Row],[Buts Eq 1 2ème TT]]+Tableau1[[#This Row],[Buts Eq 2 2ème TT]]</f>
        <v>0</v>
      </c>
      <c r="O12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2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24" s="44">
        <f>LEFT(Tableau1[[#This Row],[3e TT]],SEARCH("-",Tableau1[[#This Row],[3e TT]])-1)*1</f>
        <v>0</v>
      </c>
      <c r="R124" s="44">
        <f>MID(Tableau1[[#This Row],[3e TT]],SEARCH("-",Tableau1[[#This Row],[3e TT]])+1,LEN(Tableau1[[#This Row],[3e TT]]))*1</f>
        <v>1</v>
      </c>
      <c r="S124" s="45">
        <f>Tableau1[[#This Row],[Buts Eq 1 3ème TT]]+Tableau1[[#This Row],[Buts Eq 2 3ème TT]]</f>
        <v>1</v>
      </c>
      <c r="T12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2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24" s="46" t="s">
        <v>51</v>
      </c>
    </row>
    <row r="125" spans="1:22" ht="15.75" customHeight="1">
      <c r="A125" s="37">
        <v>43781</v>
      </c>
      <c r="B125" s="38" t="s">
        <v>8</v>
      </c>
      <c r="C125" s="38" t="s">
        <v>17</v>
      </c>
      <c r="D125" s="39" t="s">
        <v>60</v>
      </c>
      <c r="E125" s="40" t="s">
        <v>72</v>
      </c>
      <c r="F125" s="41" t="s">
        <v>59</v>
      </c>
      <c r="G125" s="42">
        <f>LEFT(Tableau1[[#This Row],[1er TT]],SEARCH("-",Tableau1[[#This Row],[1er TT]])-1)*1</f>
        <v>2</v>
      </c>
      <c r="H125" s="42">
        <f>MID(Tableau1[[#This Row],[1er TT]],SEARCH("-",Tableau1[[#This Row],[1er TT]])+1,LEN(Tableau1[[#This Row],[1er TT]]))*1</f>
        <v>0</v>
      </c>
      <c r="I125" s="42">
        <f>Tableau1[[#This Row],[Buts Eq 1 1er TT]]+Tableau1[[#This Row],[Buts Eq 2 1er TT]]</f>
        <v>2</v>
      </c>
      <c r="J12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2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25" s="43">
        <f>LEFT(Tableau1[[#This Row],[2e TT]],SEARCH("-",Tableau1[[#This Row],[2e TT]])-1)*1</f>
        <v>2</v>
      </c>
      <c r="M125" s="43">
        <f>MID(Tableau1[[#This Row],[2e TT]],SEARCH("-",Tableau1[[#This Row],[2e TT]])+1,LEN(Tableau1[[#This Row],[2e TT]]))*1</f>
        <v>3</v>
      </c>
      <c r="N125" s="43">
        <f>Tableau1[[#This Row],[Buts Eq 1 2ème TT]]+Tableau1[[#This Row],[Buts Eq 2 2ème TT]]</f>
        <v>5</v>
      </c>
      <c r="O125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25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25" s="44">
        <f>LEFT(Tableau1[[#This Row],[3e TT]],SEARCH("-",Tableau1[[#This Row],[3e TT]])-1)*1</f>
        <v>1</v>
      </c>
      <c r="R125" s="44">
        <f>MID(Tableau1[[#This Row],[3e TT]],SEARCH("-",Tableau1[[#This Row],[3e TT]])+1,LEN(Tableau1[[#This Row],[3e TT]]))*1</f>
        <v>2</v>
      </c>
      <c r="S125" s="45">
        <f>Tableau1[[#This Row],[Buts Eq 1 3ème TT]]+Tableau1[[#This Row],[Buts Eq 2 3ème TT]]</f>
        <v>3</v>
      </c>
      <c r="T125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25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25" s="46" t="s">
        <v>51</v>
      </c>
    </row>
    <row r="126" spans="1:22" ht="15.75" customHeight="1">
      <c r="A126" s="37">
        <v>43781</v>
      </c>
      <c r="B126" s="38" t="s">
        <v>13</v>
      </c>
      <c r="C126" s="38" t="s">
        <v>20</v>
      </c>
      <c r="D126" s="39" t="s">
        <v>58</v>
      </c>
      <c r="E126" s="40" t="s">
        <v>4</v>
      </c>
      <c r="F126" s="41" t="s">
        <v>60</v>
      </c>
      <c r="G126" s="42">
        <f>LEFT(Tableau1[[#This Row],[1er TT]],SEARCH("-",Tableau1[[#This Row],[1er TT]])-1)*1</f>
        <v>0</v>
      </c>
      <c r="H126" s="42">
        <f>MID(Tableau1[[#This Row],[1er TT]],SEARCH("-",Tableau1[[#This Row],[1er TT]])+1,LEN(Tableau1[[#This Row],[1er TT]]))*1</f>
        <v>0</v>
      </c>
      <c r="I126" s="42">
        <f>Tableau1[[#This Row],[Buts Eq 1 1er TT]]+Tableau1[[#This Row],[Buts Eq 2 1er TT]]</f>
        <v>0</v>
      </c>
      <c r="J12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2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26" s="43">
        <f>LEFT(Tableau1[[#This Row],[2e TT]],SEARCH("-",Tableau1[[#This Row],[2e TT]])-1)*1</f>
        <v>1</v>
      </c>
      <c r="M126" s="43">
        <f>MID(Tableau1[[#This Row],[2e TT]],SEARCH("-",Tableau1[[#This Row],[2e TT]])+1,LEN(Tableau1[[#This Row],[2e TT]]))*1</f>
        <v>0</v>
      </c>
      <c r="N126" s="43">
        <f>Tableau1[[#This Row],[Buts Eq 1 2ème TT]]+Tableau1[[#This Row],[Buts Eq 2 2ème TT]]</f>
        <v>1</v>
      </c>
      <c r="O12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2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26" s="44">
        <f>LEFT(Tableau1[[#This Row],[3e TT]],SEARCH("-",Tableau1[[#This Row],[3e TT]])-1)*1</f>
        <v>2</v>
      </c>
      <c r="R126" s="44">
        <f>MID(Tableau1[[#This Row],[3e TT]],SEARCH("-",Tableau1[[#This Row],[3e TT]])+1,LEN(Tableau1[[#This Row],[3e TT]]))*1</f>
        <v>0</v>
      </c>
      <c r="S126" s="45">
        <f>Tableau1[[#This Row],[Buts Eq 1 3ème TT]]+Tableau1[[#This Row],[Buts Eq 2 3ème TT]]</f>
        <v>2</v>
      </c>
      <c r="T12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2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26" s="46" t="s">
        <v>51</v>
      </c>
    </row>
    <row r="127" spans="1:22" ht="15.75" customHeight="1">
      <c r="A127" s="37">
        <v>43781</v>
      </c>
      <c r="B127" s="38" t="s">
        <v>10</v>
      </c>
      <c r="C127" s="38" t="s">
        <v>18</v>
      </c>
      <c r="D127" s="39" t="s">
        <v>47</v>
      </c>
      <c r="E127" s="40" t="s">
        <v>61</v>
      </c>
      <c r="F127" s="41" t="s">
        <v>73</v>
      </c>
      <c r="G127" s="42">
        <f>LEFT(Tableau1[[#This Row],[1er TT]],SEARCH("-",Tableau1[[#This Row],[1er TT]])-1)*1</f>
        <v>0</v>
      </c>
      <c r="H127" s="42">
        <f>MID(Tableau1[[#This Row],[1er TT]],SEARCH("-",Tableau1[[#This Row],[1er TT]])+1,LEN(Tableau1[[#This Row],[1er TT]]))*1</f>
        <v>1</v>
      </c>
      <c r="I127" s="42">
        <f>Tableau1[[#This Row],[Buts Eq 1 1er TT]]+Tableau1[[#This Row],[Buts Eq 2 1er TT]]</f>
        <v>1</v>
      </c>
      <c r="J12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2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27" s="43">
        <f>LEFT(Tableau1[[#This Row],[2e TT]],SEARCH("-",Tableau1[[#This Row],[2e TT]])-1)*1</f>
        <v>0</v>
      </c>
      <c r="M127" s="43">
        <f>MID(Tableau1[[#This Row],[2e TT]],SEARCH("-",Tableau1[[#This Row],[2e TT]])+1,LEN(Tableau1[[#This Row],[2e TT]]))*1</f>
        <v>2</v>
      </c>
      <c r="N127" s="43">
        <f>Tableau1[[#This Row],[Buts Eq 1 2ème TT]]+Tableau1[[#This Row],[Buts Eq 2 2ème TT]]</f>
        <v>2</v>
      </c>
      <c r="O12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2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27" s="44">
        <f>LEFT(Tableau1[[#This Row],[3e TT]],SEARCH("-",Tableau1[[#This Row],[3e TT]])-1)*1</f>
        <v>3</v>
      </c>
      <c r="R127" s="44">
        <f>MID(Tableau1[[#This Row],[3e TT]],SEARCH("-",Tableau1[[#This Row],[3e TT]])+1,LEN(Tableau1[[#This Row],[3e TT]]))*1</f>
        <v>3</v>
      </c>
      <c r="S127" s="45">
        <f>Tableau1[[#This Row],[Buts Eq 1 3ème TT]]+Tableau1[[#This Row],[Buts Eq 2 3ème TT]]</f>
        <v>6</v>
      </c>
      <c r="T12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2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27" s="46" t="s">
        <v>51</v>
      </c>
    </row>
    <row r="128" spans="1:22" ht="15.75" customHeight="1">
      <c r="A128" s="37">
        <v>43781</v>
      </c>
      <c r="B128" s="38" t="s">
        <v>7</v>
      </c>
      <c r="C128" s="38" t="s">
        <v>23</v>
      </c>
      <c r="D128" s="39" t="s">
        <v>59</v>
      </c>
      <c r="E128" s="40" t="s">
        <v>58</v>
      </c>
      <c r="F128" s="41" t="s">
        <v>4</v>
      </c>
      <c r="G128" s="42">
        <f>LEFT(Tableau1[[#This Row],[1er TT]],SEARCH("-",Tableau1[[#This Row],[1er TT]])-1)*1</f>
        <v>1</v>
      </c>
      <c r="H128" s="42">
        <f>MID(Tableau1[[#This Row],[1er TT]],SEARCH("-",Tableau1[[#This Row],[1er TT]])+1,LEN(Tableau1[[#This Row],[1er TT]]))*1</f>
        <v>2</v>
      </c>
      <c r="I128" s="42">
        <f>Tableau1[[#This Row],[Buts Eq 1 1er TT]]+Tableau1[[#This Row],[Buts Eq 2 1er TT]]</f>
        <v>3</v>
      </c>
      <c r="J12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2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28" s="43">
        <f>LEFT(Tableau1[[#This Row],[2e TT]],SEARCH("-",Tableau1[[#This Row],[2e TT]])-1)*1</f>
        <v>0</v>
      </c>
      <c r="M128" s="43">
        <f>MID(Tableau1[[#This Row],[2e TT]],SEARCH("-",Tableau1[[#This Row],[2e TT]])+1,LEN(Tableau1[[#This Row],[2e TT]]))*1</f>
        <v>0</v>
      </c>
      <c r="N128" s="43">
        <f>Tableau1[[#This Row],[Buts Eq 1 2ème TT]]+Tableau1[[#This Row],[Buts Eq 2 2ème TT]]</f>
        <v>0</v>
      </c>
      <c r="O12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2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28" s="44">
        <f>LEFT(Tableau1[[#This Row],[3e TT]],SEARCH("-",Tableau1[[#This Row],[3e TT]])-1)*1</f>
        <v>1</v>
      </c>
      <c r="R128" s="44">
        <f>MID(Tableau1[[#This Row],[3e TT]],SEARCH("-",Tableau1[[#This Row],[3e TT]])+1,LEN(Tableau1[[#This Row],[3e TT]]))*1</f>
        <v>0</v>
      </c>
      <c r="S128" s="45">
        <f>Tableau1[[#This Row],[Buts Eq 1 3ème TT]]+Tableau1[[#This Row],[Buts Eq 2 3ème TT]]</f>
        <v>1</v>
      </c>
      <c r="T12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2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28" s="46" t="s">
        <v>51</v>
      </c>
    </row>
    <row r="129" spans="1:22" ht="15.75" customHeight="1">
      <c r="A129" s="37">
        <v>43781</v>
      </c>
      <c r="B129" s="38" t="s">
        <v>9</v>
      </c>
      <c r="C129" s="38" t="s">
        <v>26</v>
      </c>
      <c r="D129" s="39" t="s">
        <v>58</v>
      </c>
      <c r="E129" s="40" t="s">
        <v>63</v>
      </c>
      <c r="F129" s="41" t="s">
        <v>58</v>
      </c>
      <c r="G129" s="42">
        <f>LEFT(Tableau1[[#This Row],[1er TT]],SEARCH("-",Tableau1[[#This Row],[1er TT]])-1)*1</f>
        <v>0</v>
      </c>
      <c r="H129" s="42">
        <f>MID(Tableau1[[#This Row],[1er TT]],SEARCH("-",Tableau1[[#This Row],[1er TT]])+1,LEN(Tableau1[[#This Row],[1er TT]]))*1</f>
        <v>0</v>
      </c>
      <c r="I129" s="42">
        <f>Tableau1[[#This Row],[Buts Eq 1 1er TT]]+Tableau1[[#This Row],[Buts Eq 2 1er TT]]</f>
        <v>0</v>
      </c>
      <c r="J12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2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29" s="43">
        <f>LEFT(Tableau1[[#This Row],[2e TT]],SEARCH("-",Tableau1[[#This Row],[2e TT]])-1)*1</f>
        <v>1</v>
      </c>
      <c r="M129" s="43">
        <f>MID(Tableau1[[#This Row],[2e TT]],SEARCH("-",Tableau1[[#This Row],[2e TT]])+1,LEN(Tableau1[[#This Row],[2e TT]]))*1</f>
        <v>1</v>
      </c>
      <c r="N129" s="43">
        <f>Tableau1[[#This Row],[Buts Eq 1 2ème TT]]+Tableau1[[#This Row],[Buts Eq 2 2ème TT]]</f>
        <v>2</v>
      </c>
      <c r="O12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2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29" s="44">
        <f>LEFT(Tableau1[[#This Row],[3e TT]],SEARCH("-",Tableau1[[#This Row],[3e TT]])-1)*1</f>
        <v>0</v>
      </c>
      <c r="R129" s="44">
        <f>MID(Tableau1[[#This Row],[3e TT]],SEARCH("-",Tableau1[[#This Row],[3e TT]])+1,LEN(Tableau1[[#This Row],[3e TT]]))*1</f>
        <v>0</v>
      </c>
      <c r="S129" s="45">
        <f>Tableau1[[#This Row],[Buts Eq 1 3ème TT]]+Tableau1[[#This Row],[Buts Eq 2 3ème TT]]</f>
        <v>0</v>
      </c>
      <c r="T12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2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29" s="46" t="s">
        <v>51</v>
      </c>
    </row>
    <row r="130" spans="1:22" ht="15.75" customHeight="1">
      <c r="A130" s="37">
        <v>43782</v>
      </c>
      <c r="B130" s="38" t="s">
        <v>14</v>
      </c>
      <c r="C130" s="38" t="s">
        <v>24</v>
      </c>
      <c r="D130" s="39" t="s">
        <v>4</v>
      </c>
      <c r="E130" s="40" t="s">
        <v>47</v>
      </c>
      <c r="F130" s="41" t="s">
        <v>61</v>
      </c>
      <c r="G130" s="42">
        <f>LEFT(Tableau1[[#This Row],[1er TT]],SEARCH("-",Tableau1[[#This Row],[1er TT]])-1)*1</f>
        <v>1</v>
      </c>
      <c r="H130" s="42">
        <f>MID(Tableau1[[#This Row],[1er TT]],SEARCH("-",Tableau1[[#This Row],[1er TT]])+1,LEN(Tableau1[[#This Row],[1er TT]]))*1</f>
        <v>0</v>
      </c>
      <c r="I130" s="42">
        <f>Tableau1[[#This Row],[Buts Eq 1 1er TT]]+Tableau1[[#This Row],[Buts Eq 2 1er TT]]</f>
        <v>1</v>
      </c>
      <c r="J130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30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30" s="43">
        <f>LEFT(Tableau1[[#This Row],[2e TT]],SEARCH("-",Tableau1[[#This Row],[2e TT]])-1)*1</f>
        <v>0</v>
      </c>
      <c r="M130" s="43">
        <f>MID(Tableau1[[#This Row],[2e TT]],SEARCH("-",Tableau1[[#This Row],[2e TT]])+1,LEN(Tableau1[[#This Row],[2e TT]]))*1</f>
        <v>1</v>
      </c>
      <c r="N130" s="43">
        <f>Tableau1[[#This Row],[Buts Eq 1 2ème TT]]+Tableau1[[#This Row],[Buts Eq 2 2ème TT]]</f>
        <v>1</v>
      </c>
      <c r="O13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3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30" s="44">
        <f>LEFT(Tableau1[[#This Row],[3e TT]],SEARCH("-",Tableau1[[#This Row],[3e TT]])-1)*1</f>
        <v>0</v>
      </c>
      <c r="R130" s="44">
        <f>MID(Tableau1[[#This Row],[3e TT]],SEARCH("-",Tableau1[[#This Row],[3e TT]])+1,LEN(Tableau1[[#This Row],[3e TT]]))*1</f>
        <v>2</v>
      </c>
      <c r="S130" s="45">
        <f>Tableau1[[#This Row],[Buts Eq 1 3ème TT]]+Tableau1[[#This Row],[Buts Eq 2 3ème TT]]</f>
        <v>2</v>
      </c>
      <c r="T130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30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30" s="46" t="s">
        <v>51</v>
      </c>
    </row>
    <row r="131" spans="1:22" ht="15.75" customHeight="1">
      <c r="A131" s="37">
        <v>43782</v>
      </c>
      <c r="B131" s="38" t="s">
        <v>15</v>
      </c>
      <c r="C131" s="38" t="s">
        <v>12</v>
      </c>
      <c r="D131" s="39" t="s">
        <v>47</v>
      </c>
      <c r="E131" s="40" t="s">
        <v>63</v>
      </c>
      <c r="F131" s="41" t="s">
        <v>63</v>
      </c>
      <c r="G131" s="42">
        <f>LEFT(Tableau1[[#This Row],[1er TT]],SEARCH("-",Tableau1[[#This Row],[1er TT]])-1)*1</f>
        <v>0</v>
      </c>
      <c r="H131" s="42">
        <f>MID(Tableau1[[#This Row],[1er TT]],SEARCH("-",Tableau1[[#This Row],[1er TT]])+1,LEN(Tableau1[[#This Row],[1er TT]]))*1</f>
        <v>1</v>
      </c>
      <c r="I131" s="42">
        <f>Tableau1[[#This Row],[Buts Eq 1 1er TT]]+Tableau1[[#This Row],[Buts Eq 2 1er TT]]</f>
        <v>1</v>
      </c>
      <c r="J13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3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31" s="43">
        <f>LEFT(Tableau1[[#This Row],[2e TT]],SEARCH("-",Tableau1[[#This Row],[2e TT]])-1)*1</f>
        <v>1</v>
      </c>
      <c r="M131" s="43">
        <f>MID(Tableau1[[#This Row],[2e TT]],SEARCH("-",Tableau1[[#This Row],[2e TT]])+1,LEN(Tableau1[[#This Row],[2e TT]]))*1</f>
        <v>1</v>
      </c>
      <c r="N131" s="43">
        <f>Tableau1[[#This Row],[Buts Eq 1 2ème TT]]+Tableau1[[#This Row],[Buts Eq 2 2ème TT]]</f>
        <v>2</v>
      </c>
      <c r="O13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3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31" s="44">
        <f>LEFT(Tableau1[[#This Row],[3e TT]],SEARCH("-",Tableau1[[#This Row],[3e TT]])-1)*1</f>
        <v>1</v>
      </c>
      <c r="R131" s="44">
        <f>MID(Tableau1[[#This Row],[3e TT]],SEARCH("-",Tableau1[[#This Row],[3e TT]])+1,LEN(Tableau1[[#This Row],[3e TT]]))*1</f>
        <v>1</v>
      </c>
      <c r="S131" s="45">
        <f>Tableau1[[#This Row],[Buts Eq 1 3ème TT]]+Tableau1[[#This Row],[Buts Eq 2 3ème TT]]</f>
        <v>2</v>
      </c>
      <c r="T13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3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31" s="46" t="s">
        <v>51</v>
      </c>
    </row>
    <row r="132" spans="1:22" ht="15.75" customHeight="1">
      <c r="A132" s="37">
        <v>43782</v>
      </c>
      <c r="B132" s="38" t="s">
        <v>11</v>
      </c>
      <c r="C132" s="38" t="s">
        <v>22</v>
      </c>
      <c r="D132" s="39" t="s">
        <v>4</v>
      </c>
      <c r="E132" s="40" t="s">
        <v>47</v>
      </c>
      <c r="F132" s="41" t="s">
        <v>71</v>
      </c>
      <c r="G132" s="42">
        <f>LEFT(Tableau1[[#This Row],[1er TT]],SEARCH("-",Tableau1[[#This Row],[1er TT]])-1)*1</f>
        <v>1</v>
      </c>
      <c r="H132" s="42">
        <f>MID(Tableau1[[#This Row],[1er TT]],SEARCH("-",Tableau1[[#This Row],[1er TT]])+1,LEN(Tableau1[[#This Row],[1er TT]]))*1</f>
        <v>0</v>
      </c>
      <c r="I132" s="42">
        <f>Tableau1[[#This Row],[Buts Eq 1 1er TT]]+Tableau1[[#This Row],[Buts Eq 2 1er TT]]</f>
        <v>1</v>
      </c>
      <c r="J132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32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32" s="43">
        <f>LEFT(Tableau1[[#This Row],[2e TT]],SEARCH("-",Tableau1[[#This Row],[2e TT]])-1)*1</f>
        <v>0</v>
      </c>
      <c r="M132" s="43">
        <f>MID(Tableau1[[#This Row],[2e TT]],SEARCH("-",Tableau1[[#This Row],[2e TT]])+1,LEN(Tableau1[[#This Row],[2e TT]]))*1</f>
        <v>1</v>
      </c>
      <c r="N132" s="43">
        <f>Tableau1[[#This Row],[Buts Eq 1 2ème TT]]+Tableau1[[#This Row],[Buts Eq 2 2ème TT]]</f>
        <v>1</v>
      </c>
      <c r="O13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3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32" s="44">
        <f>LEFT(Tableau1[[#This Row],[3e TT]],SEARCH("-",Tableau1[[#This Row],[3e TT]])-1)*1</f>
        <v>4</v>
      </c>
      <c r="R132" s="44">
        <f>MID(Tableau1[[#This Row],[3e TT]],SEARCH("-",Tableau1[[#This Row],[3e TT]])+1,LEN(Tableau1[[#This Row],[3e TT]]))*1</f>
        <v>0</v>
      </c>
      <c r="S132" s="45">
        <f>Tableau1[[#This Row],[Buts Eq 1 3ème TT]]+Tableau1[[#This Row],[Buts Eq 2 3ème TT]]</f>
        <v>4</v>
      </c>
      <c r="T13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3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32" s="46" t="s">
        <v>51</v>
      </c>
    </row>
    <row r="133" spans="1:22" ht="15.75" customHeight="1">
      <c r="A133" s="37">
        <v>43782</v>
      </c>
      <c r="B133" s="38" t="s">
        <v>8</v>
      </c>
      <c r="C133" s="38" t="s">
        <v>21</v>
      </c>
      <c r="D133" s="39" t="s">
        <v>69</v>
      </c>
      <c r="E133" s="40" t="s">
        <v>67</v>
      </c>
      <c r="F133" s="41" t="s">
        <v>58</v>
      </c>
      <c r="G133" s="42">
        <f>LEFT(Tableau1[[#This Row],[1er TT]],SEARCH("-",Tableau1[[#This Row],[1er TT]])-1)*1</f>
        <v>2</v>
      </c>
      <c r="H133" s="42">
        <f>MID(Tableau1[[#This Row],[1er TT]],SEARCH("-",Tableau1[[#This Row],[1er TT]])+1,LEN(Tableau1[[#This Row],[1er TT]]))*1</f>
        <v>2</v>
      </c>
      <c r="I133" s="42">
        <f>Tableau1[[#This Row],[Buts Eq 1 1er TT]]+Tableau1[[#This Row],[Buts Eq 2 1er TT]]</f>
        <v>4</v>
      </c>
      <c r="J13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3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33" s="43">
        <f>LEFT(Tableau1[[#This Row],[2e TT]],SEARCH("-",Tableau1[[#This Row],[2e TT]])-1)*1</f>
        <v>2</v>
      </c>
      <c r="M133" s="43">
        <f>MID(Tableau1[[#This Row],[2e TT]],SEARCH("-",Tableau1[[#This Row],[2e TT]])+1,LEN(Tableau1[[#This Row],[2e TT]]))*1</f>
        <v>1</v>
      </c>
      <c r="N133" s="43">
        <f>Tableau1[[#This Row],[Buts Eq 1 2ème TT]]+Tableau1[[#This Row],[Buts Eq 2 2ème TT]]</f>
        <v>3</v>
      </c>
      <c r="O13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3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33" s="44">
        <f>LEFT(Tableau1[[#This Row],[3e TT]],SEARCH("-",Tableau1[[#This Row],[3e TT]])-1)*1</f>
        <v>0</v>
      </c>
      <c r="R133" s="44">
        <f>MID(Tableau1[[#This Row],[3e TT]],SEARCH("-",Tableau1[[#This Row],[3e TT]])+1,LEN(Tableau1[[#This Row],[3e TT]]))*1</f>
        <v>0</v>
      </c>
      <c r="S133" s="45">
        <f>Tableau1[[#This Row],[Buts Eq 1 3ème TT]]+Tableau1[[#This Row],[Buts Eq 2 3ème TT]]</f>
        <v>0</v>
      </c>
      <c r="T13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3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33" s="46" t="s">
        <v>51</v>
      </c>
    </row>
    <row r="134" spans="1:22" ht="15.75" customHeight="1">
      <c r="A134" s="37">
        <v>43783</v>
      </c>
      <c r="B134" s="38" t="s">
        <v>28</v>
      </c>
      <c r="C134" s="38" t="s">
        <v>18</v>
      </c>
      <c r="D134" s="39" t="s">
        <v>64</v>
      </c>
      <c r="E134" s="40" t="s">
        <v>64</v>
      </c>
      <c r="F134" s="41" t="s">
        <v>70</v>
      </c>
      <c r="G134" s="42">
        <f>LEFT(Tableau1[[#This Row],[1er TT]],SEARCH("-",Tableau1[[#This Row],[1er TT]])-1)*1</f>
        <v>3</v>
      </c>
      <c r="H134" s="42">
        <f>MID(Tableau1[[#This Row],[1er TT]],SEARCH("-",Tableau1[[#This Row],[1er TT]])+1,LEN(Tableau1[[#This Row],[1er TT]]))*1</f>
        <v>0</v>
      </c>
      <c r="I134" s="42">
        <f>Tableau1[[#This Row],[Buts Eq 1 1er TT]]+Tableau1[[#This Row],[Buts Eq 2 1er TT]]</f>
        <v>3</v>
      </c>
      <c r="J13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3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34" s="43">
        <f>LEFT(Tableau1[[#This Row],[2e TT]],SEARCH("-",Tableau1[[#This Row],[2e TT]])-1)*1</f>
        <v>3</v>
      </c>
      <c r="M134" s="43">
        <f>MID(Tableau1[[#This Row],[2e TT]],SEARCH("-",Tableau1[[#This Row],[2e TT]])+1,LEN(Tableau1[[#This Row],[2e TT]]))*1</f>
        <v>0</v>
      </c>
      <c r="N134" s="43">
        <f>Tableau1[[#This Row],[Buts Eq 1 2ème TT]]+Tableau1[[#This Row],[Buts Eq 2 2ème TT]]</f>
        <v>3</v>
      </c>
      <c r="O13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3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34" s="44">
        <f>LEFT(Tableau1[[#This Row],[3e TT]],SEARCH("-",Tableau1[[#This Row],[3e TT]])-1)*1</f>
        <v>0</v>
      </c>
      <c r="R134" s="44">
        <f>MID(Tableau1[[#This Row],[3e TT]],SEARCH("-",Tableau1[[#This Row],[3e TT]])+1,LEN(Tableau1[[#This Row],[3e TT]]))*1</f>
        <v>3</v>
      </c>
      <c r="S134" s="45">
        <f>Tableau1[[#This Row],[Buts Eq 1 3ème TT]]+Tableau1[[#This Row],[Buts Eq 2 3ème TT]]</f>
        <v>3</v>
      </c>
      <c r="T13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3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34" s="46" t="s">
        <v>51</v>
      </c>
    </row>
    <row r="135" spans="1:22" ht="15.75" customHeight="1">
      <c r="A135" s="37">
        <v>43783</v>
      </c>
      <c r="B135" s="38" t="s">
        <v>17</v>
      </c>
      <c r="C135" s="38" t="s">
        <v>19</v>
      </c>
      <c r="D135" s="39" t="s">
        <v>63</v>
      </c>
      <c r="E135" s="40" t="s">
        <v>67</v>
      </c>
      <c r="F135" s="41" t="s">
        <v>64</v>
      </c>
      <c r="G135" s="42">
        <f>LEFT(Tableau1[[#This Row],[1er TT]],SEARCH("-",Tableau1[[#This Row],[1er TT]])-1)*1</f>
        <v>1</v>
      </c>
      <c r="H135" s="42">
        <f>MID(Tableau1[[#This Row],[1er TT]],SEARCH("-",Tableau1[[#This Row],[1er TT]])+1,LEN(Tableau1[[#This Row],[1er TT]]))*1</f>
        <v>1</v>
      </c>
      <c r="I135" s="42">
        <f>Tableau1[[#This Row],[Buts Eq 1 1er TT]]+Tableau1[[#This Row],[Buts Eq 2 1er TT]]</f>
        <v>2</v>
      </c>
      <c r="J135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35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35" s="43">
        <f>LEFT(Tableau1[[#This Row],[2e TT]],SEARCH("-",Tableau1[[#This Row],[2e TT]])-1)*1</f>
        <v>2</v>
      </c>
      <c r="M135" s="43">
        <f>MID(Tableau1[[#This Row],[2e TT]],SEARCH("-",Tableau1[[#This Row],[2e TT]])+1,LEN(Tableau1[[#This Row],[2e TT]]))*1</f>
        <v>1</v>
      </c>
      <c r="N135" s="43">
        <f>Tableau1[[#This Row],[Buts Eq 1 2ème TT]]+Tableau1[[#This Row],[Buts Eq 2 2ème TT]]</f>
        <v>3</v>
      </c>
      <c r="O13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3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35" s="44">
        <f>LEFT(Tableau1[[#This Row],[3e TT]],SEARCH("-",Tableau1[[#This Row],[3e TT]])-1)*1</f>
        <v>3</v>
      </c>
      <c r="R135" s="44">
        <f>MID(Tableau1[[#This Row],[3e TT]],SEARCH("-",Tableau1[[#This Row],[3e TT]])+1,LEN(Tableau1[[#This Row],[3e TT]]))*1</f>
        <v>0</v>
      </c>
      <c r="S135" s="45">
        <f>Tableau1[[#This Row],[Buts Eq 1 3ème TT]]+Tableau1[[#This Row],[Buts Eq 2 3ème TT]]</f>
        <v>3</v>
      </c>
      <c r="T13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3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35" s="46" t="s">
        <v>51</v>
      </c>
    </row>
    <row r="136" spans="1:22" ht="15.75" customHeight="1">
      <c r="A136" s="37">
        <v>43783</v>
      </c>
      <c r="B136" s="38" t="s">
        <v>13</v>
      </c>
      <c r="C136" s="38" t="s">
        <v>25</v>
      </c>
      <c r="D136" s="39" t="s">
        <v>60</v>
      </c>
      <c r="E136" s="40" t="s">
        <v>63</v>
      </c>
      <c r="F136" s="41" t="s">
        <v>4</v>
      </c>
      <c r="G136" s="42">
        <f>LEFT(Tableau1[[#This Row],[1er TT]],SEARCH("-",Tableau1[[#This Row],[1er TT]])-1)*1</f>
        <v>2</v>
      </c>
      <c r="H136" s="42">
        <f>MID(Tableau1[[#This Row],[1er TT]],SEARCH("-",Tableau1[[#This Row],[1er TT]])+1,LEN(Tableau1[[#This Row],[1er TT]]))*1</f>
        <v>0</v>
      </c>
      <c r="I136" s="42">
        <f>Tableau1[[#This Row],[Buts Eq 1 1er TT]]+Tableau1[[#This Row],[Buts Eq 2 1er TT]]</f>
        <v>2</v>
      </c>
      <c r="J13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3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36" s="43">
        <f>LEFT(Tableau1[[#This Row],[2e TT]],SEARCH("-",Tableau1[[#This Row],[2e TT]])-1)*1</f>
        <v>1</v>
      </c>
      <c r="M136" s="43">
        <f>MID(Tableau1[[#This Row],[2e TT]],SEARCH("-",Tableau1[[#This Row],[2e TT]])+1,LEN(Tableau1[[#This Row],[2e TT]]))*1</f>
        <v>1</v>
      </c>
      <c r="N136" s="43">
        <f>Tableau1[[#This Row],[Buts Eq 1 2ème TT]]+Tableau1[[#This Row],[Buts Eq 2 2ème TT]]</f>
        <v>2</v>
      </c>
      <c r="O13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3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36" s="44">
        <f>LEFT(Tableau1[[#This Row],[3e TT]],SEARCH("-",Tableau1[[#This Row],[3e TT]])-1)*1</f>
        <v>1</v>
      </c>
      <c r="R136" s="44">
        <f>MID(Tableau1[[#This Row],[3e TT]],SEARCH("-",Tableau1[[#This Row],[3e TT]])+1,LEN(Tableau1[[#This Row],[3e TT]]))*1</f>
        <v>0</v>
      </c>
      <c r="S136" s="45">
        <f>Tableau1[[#This Row],[Buts Eq 1 3ème TT]]+Tableau1[[#This Row],[Buts Eq 2 3ème TT]]</f>
        <v>1</v>
      </c>
      <c r="T13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3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36" s="46" t="s">
        <v>51</v>
      </c>
    </row>
    <row r="137" spans="1:22" ht="15.75" customHeight="1">
      <c r="A137" s="37">
        <v>43783</v>
      </c>
      <c r="B137" s="38" t="s">
        <v>6</v>
      </c>
      <c r="C137" s="38" t="s">
        <v>20</v>
      </c>
      <c r="D137" s="39" t="s">
        <v>61</v>
      </c>
      <c r="E137" s="40" t="s">
        <v>59</v>
      </c>
      <c r="F137" s="41" t="s">
        <v>47</v>
      </c>
      <c r="G137" s="42">
        <f>LEFT(Tableau1[[#This Row],[1er TT]],SEARCH("-",Tableau1[[#This Row],[1er TT]])-1)*1</f>
        <v>0</v>
      </c>
      <c r="H137" s="42">
        <f>MID(Tableau1[[#This Row],[1er TT]],SEARCH("-",Tableau1[[#This Row],[1er TT]])+1,LEN(Tableau1[[#This Row],[1er TT]]))*1</f>
        <v>2</v>
      </c>
      <c r="I137" s="42">
        <f>Tableau1[[#This Row],[Buts Eq 1 1er TT]]+Tableau1[[#This Row],[Buts Eq 2 1er TT]]</f>
        <v>2</v>
      </c>
      <c r="J13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3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37" s="43">
        <f>LEFT(Tableau1[[#This Row],[2e TT]],SEARCH("-",Tableau1[[#This Row],[2e TT]])-1)*1</f>
        <v>1</v>
      </c>
      <c r="M137" s="43">
        <f>MID(Tableau1[[#This Row],[2e TT]],SEARCH("-",Tableau1[[#This Row],[2e TT]])+1,LEN(Tableau1[[#This Row],[2e TT]]))*1</f>
        <v>2</v>
      </c>
      <c r="N137" s="43">
        <f>Tableau1[[#This Row],[Buts Eq 1 2ème TT]]+Tableau1[[#This Row],[Buts Eq 2 2ème TT]]</f>
        <v>3</v>
      </c>
      <c r="O13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3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37" s="44">
        <f>LEFT(Tableau1[[#This Row],[3e TT]],SEARCH("-",Tableau1[[#This Row],[3e TT]])-1)*1</f>
        <v>0</v>
      </c>
      <c r="R137" s="44">
        <f>MID(Tableau1[[#This Row],[3e TT]],SEARCH("-",Tableau1[[#This Row],[3e TT]])+1,LEN(Tableau1[[#This Row],[3e TT]]))*1</f>
        <v>1</v>
      </c>
      <c r="S137" s="45">
        <f>Tableau1[[#This Row],[Buts Eq 1 3ème TT]]+Tableau1[[#This Row],[Buts Eq 2 3ème TT]]</f>
        <v>1</v>
      </c>
      <c r="T13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3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37" s="46" t="s">
        <v>51</v>
      </c>
    </row>
    <row r="138" spans="1:22" ht="15.75" customHeight="1">
      <c r="A138" s="37">
        <v>43783</v>
      </c>
      <c r="B138" s="38" t="s">
        <v>10</v>
      </c>
      <c r="C138" s="38" t="s">
        <v>5</v>
      </c>
      <c r="D138" s="39" t="s">
        <v>59</v>
      </c>
      <c r="E138" s="40" t="s">
        <v>4</v>
      </c>
      <c r="F138" s="41" t="s">
        <v>58</v>
      </c>
      <c r="G138" s="42">
        <f>LEFT(Tableau1[[#This Row],[1er TT]],SEARCH("-",Tableau1[[#This Row],[1er TT]])-1)*1</f>
        <v>1</v>
      </c>
      <c r="H138" s="42">
        <f>MID(Tableau1[[#This Row],[1er TT]],SEARCH("-",Tableau1[[#This Row],[1er TT]])+1,LEN(Tableau1[[#This Row],[1er TT]]))*1</f>
        <v>2</v>
      </c>
      <c r="I138" s="42">
        <f>Tableau1[[#This Row],[Buts Eq 1 1er TT]]+Tableau1[[#This Row],[Buts Eq 2 1er TT]]</f>
        <v>3</v>
      </c>
      <c r="J13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3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38" s="43">
        <f>LEFT(Tableau1[[#This Row],[2e TT]],SEARCH("-",Tableau1[[#This Row],[2e TT]])-1)*1</f>
        <v>1</v>
      </c>
      <c r="M138" s="43">
        <f>MID(Tableau1[[#This Row],[2e TT]],SEARCH("-",Tableau1[[#This Row],[2e TT]])+1,LEN(Tableau1[[#This Row],[2e TT]]))*1</f>
        <v>0</v>
      </c>
      <c r="N138" s="43">
        <f>Tableau1[[#This Row],[Buts Eq 1 2ème TT]]+Tableau1[[#This Row],[Buts Eq 2 2ème TT]]</f>
        <v>1</v>
      </c>
      <c r="O138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38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38" s="44">
        <f>LEFT(Tableau1[[#This Row],[3e TT]],SEARCH("-",Tableau1[[#This Row],[3e TT]])-1)*1</f>
        <v>0</v>
      </c>
      <c r="R138" s="44">
        <f>MID(Tableau1[[#This Row],[3e TT]],SEARCH("-",Tableau1[[#This Row],[3e TT]])+1,LEN(Tableau1[[#This Row],[3e TT]]))*1</f>
        <v>0</v>
      </c>
      <c r="S138" s="45">
        <f>Tableau1[[#This Row],[Buts Eq 1 3ème TT]]+Tableau1[[#This Row],[Buts Eq 2 3ème TT]]</f>
        <v>0</v>
      </c>
      <c r="T13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3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38" s="46" t="s">
        <v>51</v>
      </c>
    </row>
    <row r="139" spans="1:22" ht="15.75" customHeight="1">
      <c r="A139" s="37">
        <v>43783</v>
      </c>
      <c r="B139" s="38" t="s">
        <v>7</v>
      </c>
      <c r="C139" s="38" t="s">
        <v>26</v>
      </c>
      <c r="D139" s="39" t="s">
        <v>69</v>
      </c>
      <c r="E139" s="40" t="s">
        <v>58</v>
      </c>
      <c r="F139" s="41" t="s">
        <v>70</v>
      </c>
      <c r="G139" s="42">
        <f>LEFT(Tableau1[[#This Row],[1er TT]],SEARCH("-",Tableau1[[#This Row],[1er TT]])-1)*1</f>
        <v>2</v>
      </c>
      <c r="H139" s="42">
        <f>MID(Tableau1[[#This Row],[1er TT]],SEARCH("-",Tableau1[[#This Row],[1er TT]])+1,LEN(Tableau1[[#This Row],[1er TT]]))*1</f>
        <v>2</v>
      </c>
      <c r="I139" s="42">
        <f>Tableau1[[#This Row],[Buts Eq 1 1er TT]]+Tableau1[[#This Row],[Buts Eq 2 1er TT]]</f>
        <v>4</v>
      </c>
      <c r="J13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3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39" s="43">
        <f>LEFT(Tableau1[[#This Row],[2e TT]],SEARCH("-",Tableau1[[#This Row],[2e TT]])-1)*1</f>
        <v>0</v>
      </c>
      <c r="M139" s="43">
        <f>MID(Tableau1[[#This Row],[2e TT]],SEARCH("-",Tableau1[[#This Row],[2e TT]])+1,LEN(Tableau1[[#This Row],[2e TT]]))*1</f>
        <v>0</v>
      </c>
      <c r="N139" s="43">
        <f>Tableau1[[#This Row],[Buts Eq 1 2ème TT]]+Tableau1[[#This Row],[Buts Eq 2 2ème TT]]</f>
        <v>0</v>
      </c>
      <c r="O13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3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39" s="44">
        <f>LEFT(Tableau1[[#This Row],[3e TT]],SEARCH("-",Tableau1[[#This Row],[3e TT]])-1)*1</f>
        <v>0</v>
      </c>
      <c r="R139" s="44">
        <f>MID(Tableau1[[#This Row],[3e TT]],SEARCH("-",Tableau1[[#This Row],[3e TT]])+1,LEN(Tableau1[[#This Row],[3e TT]]))*1</f>
        <v>3</v>
      </c>
      <c r="S139" s="45">
        <f>Tableau1[[#This Row],[Buts Eq 1 3ème TT]]+Tableau1[[#This Row],[Buts Eq 2 3ème TT]]</f>
        <v>3</v>
      </c>
      <c r="T13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3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39" s="46" t="s">
        <v>51</v>
      </c>
    </row>
    <row r="140" spans="1:22" ht="15.75" customHeight="1">
      <c r="A140" s="37">
        <v>43783</v>
      </c>
      <c r="B140" s="38" t="s">
        <v>9</v>
      </c>
      <c r="C140" s="38" t="s">
        <v>23</v>
      </c>
      <c r="D140" s="39" t="s">
        <v>4</v>
      </c>
      <c r="E140" s="40" t="s">
        <v>58</v>
      </c>
      <c r="F140" s="41" t="s">
        <v>67</v>
      </c>
      <c r="G140" s="42">
        <f>LEFT(Tableau1[[#This Row],[1er TT]],SEARCH("-",Tableau1[[#This Row],[1er TT]])-1)*1</f>
        <v>1</v>
      </c>
      <c r="H140" s="42">
        <f>MID(Tableau1[[#This Row],[1er TT]],SEARCH("-",Tableau1[[#This Row],[1er TT]])+1,LEN(Tableau1[[#This Row],[1er TT]]))*1</f>
        <v>0</v>
      </c>
      <c r="I140" s="42">
        <f>Tableau1[[#This Row],[Buts Eq 1 1er TT]]+Tableau1[[#This Row],[Buts Eq 2 1er TT]]</f>
        <v>1</v>
      </c>
      <c r="J140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40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40" s="43">
        <f>LEFT(Tableau1[[#This Row],[2e TT]],SEARCH("-",Tableau1[[#This Row],[2e TT]])-1)*1</f>
        <v>0</v>
      </c>
      <c r="M140" s="43">
        <f>MID(Tableau1[[#This Row],[2e TT]],SEARCH("-",Tableau1[[#This Row],[2e TT]])+1,LEN(Tableau1[[#This Row],[2e TT]]))*1</f>
        <v>0</v>
      </c>
      <c r="N140" s="43">
        <f>Tableau1[[#This Row],[Buts Eq 1 2ème TT]]+Tableau1[[#This Row],[Buts Eq 2 2ème TT]]</f>
        <v>0</v>
      </c>
      <c r="O14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4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40" s="44">
        <f>LEFT(Tableau1[[#This Row],[3e TT]],SEARCH("-",Tableau1[[#This Row],[3e TT]])-1)*1</f>
        <v>2</v>
      </c>
      <c r="R140" s="44">
        <f>MID(Tableau1[[#This Row],[3e TT]],SEARCH("-",Tableau1[[#This Row],[3e TT]])+1,LEN(Tableau1[[#This Row],[3e TT]]))*1</f>
        <v>1</v>
      </c>
      <c r="S140" s="45">
        <f>Tableau1[[#This Row],[Buts Eq 1 3ème TT]]+Tableau1[[#This Row],[Buts Eq 2 3ème TT]]</f>
        <v>3</v>
      </c>
      <c r="T14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4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40" s="46" t="s">
        <v>51</v>
      </c>
    </row>
    <row r="141" spans="1:22" ht="15.75" customHeight="1">
      <c r="A141" s="37">
        <v>43784</v>
      </c>
      <c r="B141" s="38" t="s">
        <v>27</v>
      </c>
      <c r="C141" s="38" t="s">
        <v>12</v>
      </c>
      <c r="D141" s="39" t="s">
        <v>63</v>
      </c>
      <c r="E141" s="40" t="s">
        <v>63</v>
      </c>
      <c r="F141" s="41" t="s">
        <v>58</v>
      </c>
      <c r="G141" s="42">
        <f>LEFT(Tableau1[[#This Row],[1er TT]],SEARCH("-",Tableau1[[#This Row],[1er TT]])-1)*1</f>
        <v>1</v>
      </c>
      <c r="H141" s="42">
        <f>MID(Tableau1[[#This Row],[1er TT]],SEARCH("-",Tableau1[[#This Row],[1er TT]])+1,LEN(Tableau1[[#This Row],[1er TT]]))*1</f>
        <v>1</v>
      </c>
      <c r="I141" s="42">
        <f>Tableau1[[#This Row],[Buts Eq 1 1er TT]]+Tableau1[[#This Row],[Buts Eq 2 1er TT]]</f>
        <v>2</v>
      </c>
      <c r="J14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4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41" s="43">
        <f>LEFT(Tableau1[[#This Row],[2e TT]],SEARCH("-",Tableau1[[#This Row],[2e TT]])-1)*1</f>
        <v>1</v>
      </c>
      <c r="M141" s="43">
        <f>MID(Tableau1[[#This Row],[2e TT]],SEARCH("-",Tableau1[[#This Row],[2e TT]])+1,LEN(Tableau1[[#This Row],[2e TT]]))*1</f>
        <v>1</v>
      </c>
      <c r="N141" s="43">
        <f>Tableau1[[#This Row],[Buts Eq 1 2ème TT]]+Tableau1[[#This Row],[Buts Eq 2 2ème TT]]</f>
        <v>2</v>
      </c>
      <c r="O14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4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41" s="44">
        <f>LEFT(Tableau1[[#This Row],[3e TT]],SEARCH("-",Tableau1[[#This Row],[3e TT]])-1)*1</f>
        <v>0</v>
      </c>
      <c r="R141" s="44">
        <f>MID(Tableau1[[#This Row],[3e TT]],SEARCH("-",Tableau1[[#This Row],[3e TT]])+1,LEN(Tableau1[[#This Row],[3e TT]]))*1</f>
        <v>0</v>
      </c>
      <c r="S141" s="45">
        <f>Tableau1[[#This Row],[Buts Eq 1 3ème TT]]+Tableau1[[#This Row],[Buts Eq 2 3ème TT]]</f>
        <v>0</v>
      </c>
      <c r="T14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4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41" s="46" t="s">
        <v>51</v>
      </c>
    </row>
    <row r="142" spans="1:22" ht="15.75" customHeight="1">
      <c r="A142" s="37">
        <v>43784</v>
      </c>
      <c r="B142" s="38" t="s">
        <v>15</v>
      </c>
      <c r="C142" s="38" t="s">
        <v>24</v>
      </c>
      <c r="D142" s="39" t="s">
        <v>58</v>
      </c>
      <c r="E142" s="40" t="s">
        <v>59</v>
      </c>
      <c r="F142" s="41" t="s">
        <v>4</v>
      </c>
      <c r="G142" s="42">
        <f>LEFT(Tableau1[[#This Row],[1er TT]],SEARCH("-",Tableau1[[#This Row],[1er TT]])-1)*1</f>
        <v>0</v>
      </c>
      <c r="H142" s="42">
        <f>MID(Tableau1[[#This Row],[1er TT]],SEARCH("-",Tableau1[[#This Row],[1er TT]])+1,LEN(Tableau1[[#This Row],[1er TT]]))*1</f>
        <v>0</v>
      </c>
      <c r="I142" s="42">
        <f>Tableau1[[#This Row],[Buts Eq 1 1er TT]]+Tableau1[[#This Row],[Buts Eq 2 1er TT]]</f>
        <v>0</v>
      </c>
      <c r="J14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4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42" s="43">
        <f>LEFT(Tableau1[[#This Row],[2e TT]],SEARCH("-",Tableau1[[#This Row],[2e TT]])-1)*1</f>
        <v>1</v>
      </c>
      <c r="M142" s="43">
        <f>MID(Tableau1[[#This Row],[2e TT]],SEARCH("-",Tableau1[[#This Row],[2e TT]])+1,LEN(Tableau1[[#This Row],[2e TT]]))*1</f>
        <v>2</v>
      </c>
      <c r="N142" s="43">
        <f>Tableau1[[#This Row],[Buts Eq 1 2ème TT]]+Tableau1[[#This Row],[Buts Eq 2 2ème TT]]</f>
        <v>3</v>
      </c>
      <c r="O14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4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42" s="44">
        <f>LEFT(Tableau1[[#This Row],[3e TT]],SEARCH("-",Tableau1[[#This Row],[3e TT]])-1)*1</f>
        <v>1</v>
      </c>
      <c r="R142" s="44">
        <f>MID(Tableau1[[#This Row],[3e TT]],SEARCH("-",Tableau1[[#This Row],[3e TT]])+1,LEN(Tableau1[[#This Row],[3e TT]]))*1</f>
        <v>0</v>
      </c>
      <c r="S142" s="45">
        <f>Tableau1[[#This Row],[Buts Eq 1 3ème TT]]+Tableau1[[#This Row],[Buts Eq 2 3ème TT]]</f>
        <v>1</v>
      </c>
      <c r="T14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4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42" s="46" t="s">
        <v>51</v>
      </c>
    </row>
    <row r="143" spans="1:22" ht="15.75" customHeight="1">
      <c r="A143" s="37">
        <v>43784</v>
      </c>
      <c r="B143" s="38" t="s">
        <v>16</v>
      </c>
      <c r="C143" s="38" t="s">
        <v>22</v>
      </c>
      <c r="D143" s="39" t="s">
        <v>58</v>
      </c>
      <c r="E143" s="40" t="s">
        <v>4</v>
      </c>
      <c r="F143" s="41" t="s">
        <v>58</v>
      </c>
      <c r="G143" s="42">
        <f>LEFT(Tableau1[[#This Row],[1er TT]],SEARCH("-",Tableau1[[#This Row],[1er TT]])-1)*1</f>
        <v>0</v>
      </c>
      <c r="H143" s="42">
        <f>MID(Tableau1[[#This Row],[1er TT]],SEARCH("-",Tableau1[[#This Row],[1er TT]])+1,LEN(Tableau1[[#This Row],[1er TT]]))*1</f>
        <v>0</v>
      </c>
      <c r="I143" s="42">
        <f>Tableau1[[#This Row],[Buts Eq 1 1er TT]]+Tableau1[[#This Row],[Buts Eq 2 1er TT]]</f>
        <v>0</v>
      </c>
      <c r="J14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4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43" s="43">
        <f>LEFT(Tableau1[[#This Row],[2e TT]],SEARCH("-",Tableau1[[#This Row],[2e TT]])-1)*1</f>
        <v>1</v>
      </c>
      <c r="M143" s="43">
        <f>MID(Tableau1[[#This Row],[2e TT]],SEARCH("-",Tableau1[[#This Row],[2e TT]])+1,LEN(Tableau1[[#This Row],[2e TT]]))*1</f>
        <v>0</v>
      </c>
      <c r="N143" s="43">
        <f>Tableau1[[#This Row],[Buts Eq 1 2ème TT]]+Tableau1[[#This Row],[Buts Eq 2 2ème TT]]</f>
        <v>1</v>
      </c>
      <c r="O14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4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43" s="44">
        <f>LEFT(Tableau1[[#This Row],[3e TT]],SEARCH("-",Tableau1[[#This Row],[3e TT]])-1)*1</f>
        <v>0</v>
      </c>
      <c r="R143" s="44">
        <f>MID(Tableau1[[#This Row],[3e TT]],SEARCH("-",Tableau1[[#This Row],[3e TT]])+1,LEN(Tableau1[[#This Row],[3e TT]]))*1</f>
        <v>0</v>
      </c>
      <c r="S143" s="45">
        <f>Tableau1[[#This Row],[Buts Eq 1 3ème TT]]+Tableau1[[#This Row],[Buts Eq 2 3ème TT]]</f>
        <v>0</v>
      </c>
      <c r="T14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4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43" s="46" t="s">
        <v>51</v>
      </c>
    </row>
    <row r="144" spans="1:22" ht="15.75" customHeight="1">
      <c r="A144" s="37">
        <v>43784</v>
      </c>
      <c r="B144" s="38" t="s">
        <v>9</v>
      </c>
      <c r="C144" s="38" t="s">
        <v>21</v>
      </c>
      <c r="D144" s="39" t="s">
        <v>4</v>
      </c>
      <c r="E144" s="40" t="s">
        <v>4</v>
      </c>
      <c r="F144" s="41" t="s">
        <v>60</v>
      </c>
      <c r="G144" s="42">
        <f>LEFT(Tableau1[[#This Row],[1er TT]],SEARCH("-",Tableau1[[#This Row],[1er TT]])-1)*1</f>
        <v>1</v>
      </c>
      <c r="H144" s="42">
        <f>MID(Tableau1[[#This Row],[1er TT]],SEARCH("-",Tableau1[[#This Row],[1er TT]])+1,LEN(Tableau1[[#This Row],[1er TT]]))*1</f>
        <v>0</v>
      </c>
      <c r="I144" s="42">
        <f>Tableau1[[#This Row],[Buts Eq 1 1er TT]]+Tableau1[[#This Row],[Buts Eq 2 1er TT]]</f>
        <v>1</v>
      </c>
      <c r="J14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4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44" s="43">
        <f>LEFT(Tableau1[[#This Row],[2e TT]],SEARCH("-",Tableau1[[#This Row],[2e TT]])-1)*1</f>
        <v>1</v>
      </c>
      <c r="M144" s="43">
        <f>MID(Tableau1[[#This Row],[2e TT]],SEARCH("-",Tableau1[[#This Row],[2e TT]])+1,LEN(Tableau1[[#This Row],[2e TT]]))*1</f>
        <v>0</v>
      </c>
      <c r="N144" s="43">
        <f>Tableau1[[#This Row],[Buts Eq 1 2ème TT]]+Tableau1[[#This Row],[Buts Eq 2 2ème TT]]</f>
        <v>1</v>
      </c>
      <c r="O14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4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44" s="44">
        <f>LEFT(Tableau1[[#This Row],[3e TT]],SEARCH("-",Tableau1[[#This Row],[3e TT]])-1)*1</f>
        <v>2</v>
      </c>
      <c r="R144" s="44">
        <f>MID(Tableau1[[#This Row],[3e TT]],SEARCH("-",Tableau1[[#This Row],[3e TT]])+1,LEN(Tableau1[[#This Row],[3e TT]]))*1</f>
        <v>0</v>
      </c>
      <c r="S144" s="45">
        <f>Tableau1[[#This Row],[Buts Eq 1 3ème TT]]+Tableau1[[#This Row],[Buts Eq 2 3ème TT]]</f>
        <v>2</v>
      </c>
      <c r="T144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44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44" s="46" t="s">
        <v>51</v>
      </c>
    </row>
    <row r="145" spans="1:22" ht="15.75" customHeight="1">
      <c r="A145" s="37">
        <v>43785</v>
      </c>
      <c r="B145" s="38" t="s">
        <v>28</v>
      </c>
      <c r="C145" s="38" t="s">
        <v>26</v>
      </c>
      <c r="D145" s="39" t="s">
        <v>60</v>
      </c>
      <c r="E145" s="40" t="s">
        <v>63</v>
      </c>
      <c r="F145" s="41" t="s">
        <v>60</v>
      </c>
      <c r="G145" s="42">
        <f>LEFT(Tableau1[[#This Row],[1er TT]],SEARCH("-",Tableau1[[#This Row],[1er TT]])-1)*1</f>
        <v>2</v>
      </c>
      <c r="H145" s="42">
        <f>MID(Tableau1[[#This Row],[1er TT]],SEARCH("-",Tableau1[[#This Row],[1er TT]])+1,LEN(Tableau1[[#This Row],[1er TT]]))*1</f>
        <v>0</v>
      </c>
      <c r="I145" s="42">
        <f>Tableau1[[#This Row],[Buts Eq 1 1er TT]]+Tableau1[[#This Row],[Buts Eq 2 1er TT]]</f>
        <v>2</v>
      </c>
      <c r="J14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4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45" s="43">
        <f>LEFT(Tableau1[[#This Row],[2e TT]],SEARCH("-",Tableau1[[#This Row],[2e TT]])-1)*1</f>
        <v>1</v>
      </c>
      <c r="M145" s="43">
        <f>MID(Tableau1[[#This Row],[2e TT]],SEARCH("-",Tableau1[[#This Row],[2e TT]])+1,LEN(Tableau1[[#This Row],[2e TT]]))*1</f>
        <v>1</v>
      </c>
      <c r="N145" s="43">
        <f>Tableau1[[#This Row],[Buts Eq 1 2ème TT]]+Tableau1[[#This Row],[Buts Eq 2 2ème TT]]</f>
        <v>2</v>
      </c>
      <c r="O14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4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45" s="44">
        <f>LEFT(Tableau1[[#This Row],[3e TT]],SEARCH("-",Tableau1[[#This Row],[3e TT]])-1)*1</f>
        <v>2</v>
      </c>
      <c r="R145" s="44">
        <f>MID(Tableau1[[#This Row],[3e TT]],SEARCH("-",Tableau1[[#This Row],[3e TT]])+1,LEN(Tableau1[[#This Row],[3e TT]]))*1</f>
        <v>0</v>
      </c>
      <c r="S145" s="45">
        <f>Tableau1[[#This Row],[Buts Eq 1 3ème TT]]+Tableau1[[#This Row],[Buts Eq 2 3ème TT]]</f>
        <v>2</v>
      </c>
      <c r="T14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4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45" s="46" t="s">
        <v>51</v>
      </c>
    </row>
    <row r="146" spans="1:22" ht="15.75" customHeight="1">
      <c r="A146" s="37">
        <v>43785</v>
      </c>
      <c r="B146" s="38" t="s">
        <v>18</v>
      </c>
      <c r="C146" s="38" t="s">
        <v>23</v>
      </c>
      <c r="D146" s="39" t="s">
        <v>47</v>
      </c>
      <c r="E146" s="40" t="s">
        <v>61</v>
      </c>
      <c r="F146" s="41" t="s">
        <v>63</v>
      </c>
      <c r="G146" s="42">
        <f>LEFT(Tableau1[[#This Row],[1er TT]],SEARCH("-",Tableau1[[#This Row],[1er TT]])-1)*1</f>
        <v>0</v>
      </c>
      <c r="H146" s="42">
        <f>MID(Tableau1[[#This Row],[1er TT]],SEARCH("-",Tableau1[[#This Row],[1er TT]])+1,LEN(Tableau1[[#This Row],[1er TT]]))*1</f>
        <v>1</v>
      </c>
      <c r="I146" s="42">
        <f>Tableau1[[#This Row],[Buts Eq 1 1er TT]]+Tableau1[[#This Row],[Buts Eq 2 1er TT]]</f>
        <v>1</v>
      </c>
      <c r="J146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46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46" s="43">
        <f>LEFT(Tableau1[[#This Row],[2e TT]],SEARCH("-",Tableau1[[#This Row],[2e TT]])-1)*1</f>
        <v>0</v>
      </c>
      <c r="M146" s="43">
        <f>MID(Tableau1[[#This Row],[2e TT]],SEARCH("-",Tableau1[[#This Row],[2e TT]])+1,LEN(Tableau1[[#This Row],[2e TT]]))*1</f>
        <v>2</v>
      </c>
      <c r="N146" s="43">
        <f>Tableau1[[#This Row],[Buts Eq 1 2ème TT]]+Tableau1[[#This Row],[Buts Eq 2 2ème TT]]</f>
        <v>2</v>
      </c>
      <c r="O146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46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46" s="44">
        <f>LEFT(Tableau1[[#This Row],[3e TT]],SEARCH("-",Tableau1[[#This Row],[3e TT]])-1)*1</f>
        <v>1</v>
      </c>
      <c r="R146" s="44">
        <f>MID(Tableau1[[#This Row],[3e TT]],SEARCH("-",Tableau1[[#This Row],[3e TT]])+1,LEN(Tableau1[[#This Row],[3e TT]]))*1</f>
        <v>1</v>
      </c>
      <c r="S146" s="45">
        <f>Tableau1[[#This Row],[Buts Eq 1 3ème TT]]+Tableau1[[#This Row],[Buts Eq 2 3ème TT]]</f>
        <v>2</v>
      </c>
      <c r="T146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46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46" s="46" t="s">
        <v>51</v>
      </c>
    </row>
    <row r="147" spans="1:22" ht="15.75" customHeight="1">
      <c r="A147" s="37">
        <v>43785</v>
      </c>
      <c r="B147" s="38" t="s">
        <v>10</v>
      </c>
      <c r="C147" s="38" t="s">
        <v>19</v>
      </c>
      <c r="D147" s="39" t="s">
        <v>60</v>
      </c>
      <c r="E147" s="40" t="s">
        <v>58</v>
      </c>
      <c r="F147" s="41" t="s">
        <v>69</v>
      </c>
      <c r="G147" s="42">
        <f>LEFT(Tableau1[[#This Row],[1er TT]],SEARCH("-",Tableau1[[#This Row],[1er TT]])-1)*1</f>
        <v>2</v>
      </c>
      <c r="H147" s="42">
        <f>MID(Tableau1[[#This Row],[1er TT]],SEARCH("-",Tableau1[[#This Row],[1er TT]])+1,LEN(Tableau1[[#This Row],[1er TT]]))*1</f>
        <v>0</v>
      </c>
      <c r="I147" s="42">
        <f>Tableau1[[#This Row],[Buts Eq 1 1er TT]]+Tableau1[[#This Row],[Buts Eq 2 1er TT]]</f>
        <v>2</v>
      </c>
      <c r="J147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47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47" s="43">
        <f>LEFT(Tableau1[[#This Row],[2e TT]],SEARCH("-",Tableau1[[#This Row],[2e TT]])-1)*1</f>
        <v>0</v>
      </c>
      <c r="M147" s="43">
        <f>MID(Tableau1[[#This Row],[2e TT]],SEARCH("-",Tableau1[[#This Row],[2e TT]])+1,LEN(Tableau1[[#This Row],[2e TT]]))*1</f>
        <v>0</v>
      </c>
      <c r="N147" s="43">
        <f>Tableau1[[#This Row],[Buts Eq 1 2ème TT]]+Tableau1[[#This Row],[Buts Eq 2 2ème TT]]</f>
        <v>0</v>
      </c>
      <c r="O147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47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47" s="44">
        <f>LEFT(Tableau1[[#This Row],[3e TT]],SEARCH("-",Tableau1[[#This Row],[3e TT]])-1)*1</f>
        <v>2</v>
      </c>
      <c r="R147" s="44">
        <f>MID(Tableau1[[#This Row],[3e TT]],SEARCH("-",Tableau1[[#This Row],[3e TT]])+1,LEN(Tableau1[[#This Row],[3e TT]]))*1</f>
        <v>2</v>
      </c>
      <c r="S147" s="45">
        <f>Tableau1[[#This Row],[Buts Eq 1 3ème TT]]+Tableau1[[#This Row],[Buts Eq 2 3ème TT]]</f>
        <v>4</v>
      </c>
      <c r="T14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4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47" s="46" t="s">
        <v>51</v>
      </c>
    </row>
    <row r="148" spans="1:22" ht="15.75" customHeight="1">
      <c r="A148" s="37">
        <v>43785</v>
      </c>
      <c r="B148" s="38" t="s">
        <v>8</v>
      </c>
      <c r="C148" s="38" t="s">
        <v>20</v>
      </c>
      <c r="D148" s="39" t="s">
        <v>58</v>
      </c>
      <c r="E148" s="40" t="s">
        <v>58</v>
      </c>
      <c r="F148" s="41" t="s">
        <v>63</v>
      </c>
      <c r="G148" s="42">
        <f>LEFT(Tableau1[[#This Row],[1er TT]],SEARCH("-",Tableau1[[#This Row],[1er TT]])-1)*1</f>
        <v>0</v>
      </c>
      <c r="H148" s="42">
        <f>MID(Tableau1[[#This Row],[1er TT]],SEARCH("-",Tableau1[[#This Row],[1er TT]])+1,LEN(Tableau1[[#This Row],[1er TT]]))*1</f>
        <v>0</v>
      </c>
      <c r="I148" s="42">
        <f>Tableau1[[#This Row],[Buts Eq 1 1er TT]]+Tableau1[[#This Row],[Buts Eq 2 1er TT]]</f>
        <v>0</v>
      </c>
      <c r="J14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4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48" s="43">
        <f>LEFT(Tableau1[[#This Row],[2e TT]],SEARCH("-",Tableau1[[#This Row],[2e TT]])-1)*1</f>
        <v>0</v>
      </c>
      <c r="M148" s="43">
        <f>MID(Tableau1[[#This Row],[2e TT]],SEARCH("-",Tableau1[[#This Row],[2e TT]])+1,LEN(Tableau1[[#This Row],[2e TT]]))*1</f>
        <v>0</v>
      </c>
      <c r="N148" s="43">
        <f>Tableau1[[#This Row],[Buts Eq 1 2ème TT]]+Tableau1[[#This Row],[Buts Eq 2 2ème TT]]</f>
        <v>0</v>
      </c>
      <c r="O14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4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48" s="44">
        <f>LEFT(Tableau1[[#This Row],[3e TT]],SEARCH("-",Tableau1[[#This Row],[3e TT]])-1)*1</f>
        <v>1</v>
      </c>
      <c r="R148" s="44">
        <f>MID(Tableau1[[#This Row],[3e TT]],SEARCH("-",Tableau1[[#This Row],[3e TT]])+1,LEN(Tableau1[[#This Row],[3e TT]]))*1</f>
        <v>1</v>
      </c>
      <c r="S148" s="45">
        <f>Tableau1[[#This Row],[Buts Eq 1 3ème TT]]+Tableau1[[#This Row],[Buts Eq 2 3ème TT]]</f>
        <v>2</v>
      </c>
      <c r="T14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4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48" s="46" t="s">
        <v>51</v>
      </c>
    </row>
    <row r="149" spans="1:22" ht="15.75" customHeight="1">
      <c r="A149" s="37">
        <v>43786</v>
      </c>
      <c r="B149" s="38" t="s">
        <v>27</v>
      </c>
      <c r="C149" s="38" t="s">
        <v>24</v>
      </c>
      <c r="D149" s="39" t="s">
        <v>58</v>
      </c>
      <c r="E149" s="40" t="s">
        <v>63</v>
      </c>
      <c r="F149" s="41" t="s">
        <v>58</v>
      </c>
      <c r="G149" s="42">
        <f>LEFT(Tableau1[[#This Row],[1er TT]],SEARCH("-",Tableau1[[#This Row],[1er TT]])-1)*1</f>
        <v>0</v>
      </c>
      <c r="H149" s="42">
        <f>MID(Tableau1[[#This Row],[1er TT]],SEARCH("-",Tableau1[[#This Row],[1er TT]])+1,LEN(Tableau1[[#This Row],[1er TT]]))*1</f>
        <v>0</v>
      </c>
      <c r="I149" s="42">
        <f>Tableau1[[#This Row],[Buts Eq 1 1er TT]]+Tableau1[[#This Row],[Buts Eq 2 1er TT]]</f>
        <v>0</v>
      </c>
      <c r="J14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4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49" s="43">
        <f>LEFT(Tableau1[[#This Row],[2e TT]],SEARCH("-",Tableau1[[#This Row],[2e TT]])-1)*1</f>
        <v>1</v>
      </c>
      <c r="M149" s="43">
        <f>MID(Tableau1[[#This Row],[2e TT]],SEARCH("-",Tableau1[[#This Row],[2e TT]])+1,LEN(Tableau1[[#This Row],[2e TT]]))*1</f>
        <v>1</v>
      </c>
      <c r="N149" s="43">
        <f>Tableau1[[#This Row],[Buts Eq 1 2ème TT]]+Tableau1[[#This Row],[Buts Eq 2 2ème TT]]</f>
        <v>2</v>
      </c>
      <c r="O14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4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49" s="44">
        <f>LEFT(Tableau1[[#This Row],[3e TT]],SEARCH("-",Tableau1[[#This Row],[3e TT]])-1)*1</f>
        <v>0</v>
      </c>
      <c r="R149" s="44">
        <f>MID(Tableau1[[#This Row],[3e TT]],SEARCH("-",Tableau1[[#This Row],[3e TT]])+1,LEN(Tableau1[[#This Row],[3e TT]]))*1</f>
        <v>0</v>
      </c>
      <c r="S149" s="45">
        <f>Tableau1[[#This Row],[Buts Eq 1 3ème TT]]+Tableau1[[#This Row],[Buts Eq 2 3ème TT]]</f>
        <v>0</v>
      </c>
      <c r="T14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4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49" s="46" t="s">
        <v>51</v>
      </c>
    </row>
    <row r="150" spans="1:22" ht="15.75" customHeight="1">
      <c r="A150" s="37">
        <v>43786</v>
      </c>
      <c r="B150" s="38" t="s">
        <v>14</v>
      </c>
      <c r="C150" s="38" t="s">
        <v>12</v>
      </c>
      <c r="D150" s="39" t="s">
        <v>47</v>
      </c>
      <c r="E150" s="40" t="s">
        <v>4</v>
      </c>
      <c r="F150" s="41" t="s">
        <v>64</v>
      </c>
      <c r="G150" s="42">
        <f>LEFT(Tableau1[[#This Row],[1er TT]],SEARCH("-",Tableau1[[#This Row],[1er TT]])-1)*1</f>
        <v>0</v>
      </c>
      <c r="H150" s="42">
        <f>MID(Tableau1[[#This Row],[1er TT]],SEARCH("-",Tableau1[[#This Row],[1er TT]])+1,LEN(Tableau1[[#This Row],[1er TT]]))*1</f>
        <v>1</v>
      </c>
      <c r="I150" s="42">
        <f>Tableau1[[#This Row],[Buts Eq 1 1er TT]]+Tableau1[[#This Row],[Buts Eq 2 1er TT]]</f>
        <v>1</v>
      </c>
      <c r="J15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5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50" s="43">
        <f>LEFT(Tableau1[[#This Row],[2e TT]],SEARCH("-",Tableau1[[#This Row],[2e TT]])-1)*1</f>
        <v>1</v>
      </c>
      <c r="M150" s="43">
        <f>MID(Tableau1[[#This Row],[2e TT]],SEARCH("-",Tableau1[[#This Row],[2e TT]])+1,LEN(Tableau1[[#This Row],[2e TT]]))*1</f>
        <v>0</v>
      </c>
      <c r="N150" s="43">
        <f>Tableau1[[#This Row],[Buts Eq 1 2ème TT]]+Tableau1[[#This Row],[Buts Eq 2 2ème TT]]</f>
        <v>1</v>
      </c>
      <c r="O150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50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50" s="44">
        <f>LEFT(Tableau1[[#This Row],[3e TT]],SEARCH("-",Tableau1[[#This Row],[3e TT]])-1)*1</f>
        <v>3</v>
      </c>
      <c r="R150" s="44">
        <f>MID(Tableau1[[#This Row],[3e TT]],SEARCH("-",Tableau1[[#This Row],[3e TT]])+1,LEN(Tableau1[[#This Row],[3e TT]]))*1</f>
        <v>0</v>
      </c>
      <c r="S150" s="45">
        <f>Tableau1[[#This Row],[Buts Eq 1 3ème TT]]+Tableau1[[#This Row],[Buts Eq 2 3ème TT]]</f>
        <v>3</v>
      </c>
      <c r="T15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5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50" s="46" t="s">
        <v>51</v>
      </c>
    </row>
    <row r="151" spans="1:22" ht="15.75" customHeight="1">
      <c r="A151" s="37">
        <v>43786</v>
      </c>
      <c r="B151" s="38" t="s">
        <v>15</v>
      </c>
      <c r="C151" s="38" t="s">
        <v>16</v>
      </c>
      <c r="D151" s="39" t="s">
        <v>58</v>
      </c>
      <c r="E151" s="40" t="s">
        <v>63</v>
      </c>
      <c r="F151" s="41" t="s">
        <v>60</v>
      </c>
      <c r="G151" s="42">
        <f>LEFT(Tableau1[[#This Row],[1er TT]],SEARCH("-",Tableau1[[#This Row],[1er TT]])-1)*1</f>
        <v>0</v>
      </c>
      <c r="H151" s="42">
        <f>MID(Tableau1[[#This Row],[1er TT]],SEARCH("-",Tableau1[[#This Row],[1er TT]])+1,LEN(Tableau1[[#This Row],[1er TT]]))*1</f>
        <v>0</v>
      </c>
      <c r="I151" s="42">
        <f>Tableau1[[#This Row],[Buts Eq 1 1er TT]]+Tableau1[[#This Row],[Buts Eq 2 1er TT]]</f>
        <v>0</v>
      </c>
      <c r="J15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5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51" s="43">
        <f>LEFT(Tableau1[[#This Row],[2e TT]],SEARCH("-",Tableau1[[#This Row],[2e TT]])-1)*1</f>
        <v>1</v>
      </c>
      <c r="M151" s="43">
        <f>MID(Tableau1[[#This Row],[2e TT]],SEARCH("-",Tableau1[[#This Row],[2e TT]])+1,LEN(Tableau1[[#This Row],[2e TT]]))*1</f>
        <v>1</v>
      </c>
      <c r="N151" s="43">
        <f>Tableau1[[#This Row],[Buts Eq 1 2ème TT]]+Tableau1[[#This Row],[Buts Eq 2 2ème TT]]</f>
        <v>2</v>
      </c>
      <c r="O15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5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51" s="44">
        <f>LEFT(Tableau1[[#This Row],[3e TT]],SEARCH("-",Tableau1[[#This Row],[3e TT]])-1)*1</f>
        <v>2</v>
      </c>
      <c r="R151" s="44">
        <f>MID(Tableau1[[#This Row],[3e TT]],SEARCH("-",Tableau1[[#This Row],[3e TT]])+1,LEN(Tableau1[[#This Row],[3e TT]]))*1</f>
        <v>0</v>
      </c>
      <c r="S151" s="45">
        <f>Tableau1[[#This Row],[Buts Eq 1 3ème TT]]+Tableau1[[#This Row],[Buts Eq 2 3ème TT]]</f>
        <v>2</v>
      </c>
      <c r="T15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5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51" s="46" t="s">
        <v>51</v>
      </c>
    </row>
    <row r="152" spans="1:22" ht="15.75" customHeight="1">
      <c r="A152" s="37">
        <v>43786</v>
      </c>
      <c r="B152" s="38" t="s">
        <v>25</v>
      </c>
      <c r="C152" s="38" t="s">
        <v>11</v>
      </c>
      <c r="D152" s="39" t="s">
        <v>47</v>
      </c>
      <c r="E152" s="40" t="s">
        <v>4</v>
      </c>
      <c r="F152" s="41" t="s">
        <v>62</v>
      </c>
      <c r="G152" s="42">
        <f>LEFT(Tableau1[[#This Row],[1er TT]],SEARCH("-",Tableau1[[#This Row],[1er TT]])-1)*1</f>
        <v>0</v>
      </c>
      <c r="H152" s="42">
        <f>MID(Tableau1[[#This Row],[1er TT]],SEARCH("-",Tableau1[[#This Row],[1er TT]])+1,LEN(Tableau1[[#This Row],[1er TT]]))*1</f>
        <v>1</v>
      </c>
      <c r="I152" s="42">
        <f>Tableau1[[#This Row],[Buts Eq 1 1er TT]]+Tableau1[[#This Row],[Buts Eq 2 1er TT]]</f>
        <v>1</v>
      </c>
      <c r="J15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5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52" s="43">
        <f>LEFT(Tableau1[[#This Row],[2e TT]],SEARCH("-",Tableau1[[#This Row],[2e TT]])-1)*1</f>
        <v>1</v>
      </c>
      <c r="M152" s="43">
        <f>MID(Tableau1[[#This Row],[2e TT]],SEARCH("-",Tableau1[[#This Row],[2e TT]])+1,LEN(Tableau1[[#This Row],[2e TT]]))*1</f>
        <v>0</v>
      </c>
      <c r="N152" s="43">
        <f>Tableau1[[#This Row],[Buts Eq 1 2ème TT]]+Tableau1[[#This Row],[Buts Eq 2 2ème TT]]</f>
        <v>1</v>
      </c>
      <c r="O15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5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52" s="44">
        <f>LEFT(Tableau1[[#This Row],[3e TT]],SEARCH("-",Tableau1[[#This Row],[3e TT]])-1)*1</f>
        <v>1</v>
      </c>
      <c r="R152" s="44">
        <f>MID(Tableau1[[#This Row],[3e TT]],SEARCH("-",Tableau1[[#This Row],[3e TT]])+1,LEN(Tableau1[[#This Row],[3e TT]]))*1</f>
        <v>3</v>
      </c>
      <c r="S152" s="45">
        <f>Tableau1[[#This Row],[Buts Eq 1 3ème TT]]+Tableau1[[#This Row],[Buts Eq 2 3ème TT]]</f>
        <v>4</v>
      </c>
      <c r="T15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5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52" s="46" t="s">
        <v>51</v>
      </c>
    </row>
    <row r="153" spans="1:22" ht="15.75" customHeight="1">
      <c r="A153" s="37">
        <v>43786</v>
      </c>
      <c r="B153" s="38" t="s">
        <v>17</v>
      </c>
      <c r="C153" s="38" t="s">
        <v>21</v>
      </c>
      <c r="D153" s="39" t="s">
        <v>47</v>
      </c>
      <c r="E153" s="40" t="s">
        <v>74</v>
      </c>
      <c r="F153" s="41" t="s">
        <v>4</v>
      </c>
      <c r="G153" s="42">
        <f>LEFT(Tableau1[[#This Row],[1er TT]],SEARCH("-",Tableau1[[#This Row],[1er TT]])-1)*1</f>
        <v>0</v>
      </c>
      <c r="H153" s="42">
        <f>MID(Tableau1[[#This Row],[1er TT]],SEARCH("-",Tableau1[[#This Row],[1er TT]])+1,LEN(Tableau1[[#This Row],[1er TT]]))*1</f>
        <v>1</v>
      </c>
      <c r="I153" s="42">
        <f>Tableau1[[#This Row],[Buts Eq 1 1er TT]]+Tableau1[[#This Row],[Buts Eq 2 1er TT]]</f>
        <v>1</v>
      </c>
      <c r="J153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53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53" s="43">
        <f>LEFT(Tableau1[[#This Row],[2e TT]],SEARCH("-",Tableau1[[#This Row],[2e TT]])-1)*1</f>
        <v>5</v>
      </c>
      <c r="M153" s="43">
        <f>MID(Tableau1[[#This Row],[2e TT]],SEARCH("-",Tableau1[[#This Row],[2e TT]])+1,LEN(Tableau1[[#This Row],[2e TT]]))*1</f>
        <v>1</v>
      </c>
      <c r="N153" s="43">
        <f>Tableau1[[#This Row],[Buts Eq 1 2ème TT]]+Tableau1[[#This Row],[Buts Eq 2 2ème TT]]</f>
        <v>6</v>
      </c>
      <c r="O15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5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53" s="44">
        <f>LEFT(Tableau1[[#This Row],[3e TT]],SEARCH("-",Tableau1[[#This Row],[3e TT]])-1)*1</f>
        <v>1</v>
      </c>
      <c r="R153" s="44">
        <f>MID(Tableau1[[#This Row],[3e TT]],SEARCH("-",Tableau1[[#This Row],[3e TT]])+1,LEN(Tableau1[[#This Row],[3e TT]]))*1</f>
        <v>0</v>
      </c>
      <c r="S153" s="45">
        <f>Tableau1[[#This Row],[Buts Eq 1 3ème TT]]+Tableau1[[#This Row],[Buts Eq 2 3ème TT]]</f>
        <v>1</v>
      </c>
      <c r="T15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5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53" s="46" t="s">
        <v>51</v>
      </c>
    </row>
    <row r="154" spans="1:22" ht="15.75" customHeight="1">
      <c r="A154" s="37">
        <v>43786</v>
      </c>
      <c r="B154" s="38" t="s">
        <v>9</v>
      </c>
      <c r="C154" s="38" t="s">
        <v>22</v>
      </c>
      <c r="D154" s="39" t="s">
        <v>4</v>
      </c>
      <c r="E154" s="40" t="s">
        <v>58</v>
      </c>
      <c r="F154" s="41" t="s">
        <v>61</v>
      </c>
      <c r="G154" s="42">
        <f>LEFT(Tableau1[[#This Row],[1er TT]],SEARCH("-",Tableau1[[#This Row],[1er TT]])-1)*1</f>
        <v>1</v>
      </c>
      <c r="H154" s="42">
        <f>MID(Tableau1[[#This Row],[1er TT]],SEARCH("-",Tableau1[[#This Row],[1er TT]])+1,LEN(Tableau1[[#This Row],[1er TT]]))*1</f>
        <v>0</v>
      </c>
      <c r="I154" s="42">
        <f>Tableau1[[#This Row],[Buts Eq 1 1er TT]]+Tableau1[[#This Row],[Buts Eq 2 1er TT]]</f>
        <v>1</v>
      </c>
      <c r="J15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5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54" s="43">
        <f>LEFT(Tableau1[[#This Row],[2e TT]],SEARCH("-",Tableau1[[#This Row],[2e TT]])-1)*1</f>
        <v>0</v>
      </c>
      <c r="M154" s="43">
        <f>MID(Tableau1[[#This Row],[2e TT]],SEARCH("-",Tableau1[[#This Row],[2e TT]])+1,LEN(Tableau1[[#This Row],[2e TT]]))*1</f>
        <v>0</v>
      </c>
      <c r="N154" s="43">
        <f>Tableau1[[#This Row],[Buts Eq 1 2ème TT]]+Tableau1[[#This Row],[Buts Eq 2 2ème TT]]</f>
        <v>0</v>
      </c>
      <c r="O15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5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54" s="44">
        <f>LEFT(Tableau1[[#This Row],[3e TT]],SEARCH("-",Tableau1[[#This Row],[3e TT]])-1)*1</f>
        <v>0</v>
      </c>
      <c r="R154" s="44">
        <f>MID(Tableau1[[#This Row],[3e TT]],SEARCH("-",Tableau1[[#This Row],[3e TT]])+1,LEN(Tableau1[[#This Row],[3e TT]]))*1</f>
        <v>2</v>
      </c>
      <c r="S154" s="45">
        <f>Tableau1[[#This Row],[Buts Eq 1 3ème TT]]+Tableau1[[#This Row],[Buts Eq 2 3ème TT]]</f>
        <v>2</v>
      </c>
      <c r="T15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5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54" s="46" t="s">
        <v>51</v>
      </c>
    </row>
    <row r="155" spans="1:22" ht="15.75" customHeight="1">
      <c r="A155" s="37">
        <v>43787</v>
      </c>
      <c r="B155" s="38" t="s">
        <v>18</v>
      </c>
      <c r="C155" s="38" t="s">
        <v>10</v>
      </c>
      <c r="D155" s="39" t="s">
        <v>59</v>
      </c>
      <c r="E155" s="40" t="s">
        <v>70</v>
      </c>
      <c r="F155" s="41" t="s">
        <v>68</v>
      </c>
      <c r="G155" s="42">
        <f>LEFT(Tableau1[[#This Row],[1er TT]],SEARCH("-",Tableau1[[#This Row],[1er TT]])-1)*1</f>
        <v>1</v>
      </c>
      <c r="H155" s="42">
        <f>MID(Tableau1[[#This Row],[1er TT]],SEARCH("-",Tableau1[[#This Row],[1er TT]])+1,LEN(Tableau1[[#This Row],[1er TT]]))*1</f>
        <v>2</v>
      </c>
      <c r="I155" s="42">
        <f>Tableau1[[#This Row],[Buts Eq 1 1er TT]]+Tableau1[[#This Row],[Buts Eq 2 1er TT]]</f>
        <v>3</v>
      </c>
      <c r="J155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55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55" s="43">
        <f>LEFT(Tableau1[[#This Row],[2e TT]],SEARCH("-",Tableau1[[#This Row],[2e TT]])-1)*1</f>
        <v>0</v>
      </c>
      <c r="M155" s="43">
        <f>MID(Tableau1[[#This Row],[2e TT]],SEARCH("-",Tableau1[[#This Row],[2e TT]])+1,LEN(Tableau1[[#This Row],[2e TT]]))*1</f>
        <v>3</v>
      </c>
      <c r="N155" s="43">
        <f>Tableau1[[#This Row],[Buts Eq 1 2ème TT]]+Tableau1[[#This Row],[Buts Eq 2 2ème TT]]</f>
        <v>3</v>
      </c>
      <c r="O155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55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55" s="44">
        <f>LEFT(Tableau1[[#This Row],[3e TT]],SEARCH("-",Tableau1[[#This Row],[3e TT]])-1)*1</f>
        <v>3</v>
      </c>
      <c r="R155" s="44">
        <f>MID(Tableau1[[#This Row],[3e TT]],SEARCH("-",Tableau1[[#This Row],[3e TT]])+1,LEN(Tableau1[[#This Row],[3e TT]]))*1</f>
        <v>1</v>
      </c>
      <c r="S155" s="45">
        <f>Tableau1[[#This Row],[Buts Eq 1 3ème TT]]+Tableau1[[#This Row],[Buts Eq 2 3ème TT]]</f>
        <v>4</v>
      </c>
      <c r="T15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5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55" s="46" t="s">
        <v>51</v>
      </c>
    </row>
    <row r="156" spans="1:22" ht="15.75" customHeight="1">
      <c r="A156" s="37">
        <v>43787</v>
      </c>
      <c r="B156" s="38" t="s">
        <v>20</v>
      </c>
      <c r="C156" s="38" t="s">
        <v>26</v>
      </c>
      <c r="D156" s="39" t="s">
        <v>4</v>
      </c>
      <c r="E156" s="40" t="s">
        <v>67</v>
      </c>
      <c r="F156" s="41" t="s">
        <v>4</v>
      </c>
      <c r="G156" s="42">
        <f>LEFT(Tableau1[[#This Row],[1er TT]],SEARCH("-",Tableau1[[#This Row],[1er TT]])-1)*1</f>
        <v>1</v>
      </c>
      <c r="H156" s="42">
        <f>MID(Tableau1[[#This Row],[1er TT]],SEARCH("-",Tableau1[[#This Row],[1er TT]])+1,LEN(Tableau1[[#This Row],[1er TT]]))*1</f>
        <v>0</v>
      </c>
      <c r="I156" s="42">
        <f>Tableau1[[#This Row],[Buts Eq 1 1er TT]]+Tableau1[[#This Row],[Buts Eq 2 1er TT]]</f>
        <v>1</v>
      </c>
      <c r="J15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5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56" s="43">
        <f>LEFT(Tableau1[[#This Row],[2e TT]],SEARCH("-",Tableau1[[#This Row],[2e TT]])-1)*1</f>
        <v>2</v>
      </c>
      <c r="M156" s="43">
        <f>MID(Tableau1[[#This Row],[2e TT]],SEARCH("-",Tableau1[[#This Row],[2e TT]])+1,LEN(Tableau1[[#This Row],[2e TT]]))*1</f>
        <v>1</v>
      </c>
      <c r="N156" s="43">
        <f>Tableau1[[#This Row],[Buts Eq 1 2ème TT]]+Tableau1[[#This Row],[Buts Eq 2 2ème TT]]</f>
        <v>3</v>
      </c>
      <c r="O15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5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56" s="44">
        <f>LEFT(Tableau1[[#This Row],[3e TT]],SEARCH("-",Tableau1[[#This Row],[3e TT]])-1)*1</f>
        <v>1</v>
      </c>
      <c r="R156" s="44">
        <f>MID(Tableau1[[#This Row],[3e TT]],SEARCH("-",Tableau1[[#This Row],[3e TT]])+1,LEN(Tableau1[[#This Row],[3e TT]]))*1</f>
        <v>0</v>
      </c>
      <c r="S156" s="45">
        <f>Tableau1[[#This Row],[Buts Eq 1 3ème TT]]+Tableau1[[#This Row],[Buts Eq 2 3ème TT]]</f>
        <v>1</v>
      </c>
      <c r="T15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5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56" s="46" t="s">
        <v>51</v>
      </c>
    </row>
    <row r="157" spans="1:22" ht="15.75" customHeight="1">
      <c r="A157" s="37">
        <v>43787</v>
      </c>
      <c r="B157" s="38" t="s">
        <v>7</v>
      </c>
      <c r="C157" s="38" t="s">
        <v>6</v>
      </c>
      <c r="D157" s="39" t="s">
        <v>58</v>
      </c>
      <c r="E157" s="40" t="s">
        <v>47</v>
      </c>
      <c r="F157" s="41" t="s">
        <v>4</v>
      </c>
      <c r="G157" s="42">
        <f>LEFT(Tableau1[[#This Row],[1er TT]],SEARCH("-",Tableau1[[#This Row],[1er TT]])-1)*1</f>
        <v>0</v>
      </c>
      <c r="H157" s="42">
        <f>MID(Tableau1[[#This Row],[1er TT]],SEARCH("-",Tableau1[[#This Row],[1er TT]])+1,LEN(Tableau1[[#This Row],[1er TT]]))*1</f>
        <v>0</v>
      </c>
      <c r="I157" s="42">
        <f>Tableau1[[#This Row],[Buts Eq 1 1er TT]]+Tableau1[[#This Row],[Buts Eq 2 1er TT]]</f>
        <v>0</v>
      </c>
      <c r="J15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5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57" s="43">
        <f>LEFT(Tableau1[[#This Row],[2e TT]],SEARCH("-",Tableau1[[#This Row],[2e TT]])-1)*1</f>
        <v>0</v>
      </c>
      <c r="M157" s="43">
        <f>MID(Tableau1[[#This Row],[2e TT]],SEARCH("-",Tableau1[[#This Row],[2e TT]])+1,LEN(Tableau1[[#This Row],[2e TT]]))*1</f>
        <v>1</v>
      </c>
      <c r="N157" s="43">
        <f>Tableau1[[#This Row],[Buts Eq 1 2ème TT]]+Tableau1[[#This Row],[Buts Eq 2 2ème TT]]</f>
        <v>1</v>
      </c>
      <c r="O15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5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57" s="44">
        <f>LEFT(Tableau1[[#This Row],[3e TT]],SEARCH("-",Tableau1[[#This Row],[3e TT]])-1)*1</f>
        <v>1</v>
      </c>
      <c r="R157" s="44">
        <f>MID(Tableau1[[#This Row],[3e TT]],SEARCH("-",Tableau1[[#This Row],[3e TT]])+1,LEN(Tableau1[[#This Row],[3e TT]]))*1</f>
        <v>0</v>
      </c>
      <c r="S157" s="45">
        <f>Tableau1[[#This Row],[Buts Eq 1 3ème TT]]+Tableau1[[#This Row],[Buts Eq 2 3ème TT]]</f>
        <v>1</v>
      </c>
      <c r="T15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5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57" s="46" t="s">
        <v>51</v>
      </c>
    </row>
    <row r="158" spans="1:22" ht="15.75" customHeight="1">
      <c r="A158" s="37">
        <v>43788</v>
      </c>
      <c r="B158" s="38" t="s">
        <v>14</v>
      </c>
      <c r="C158" s="38" t="s">
        <v>16</v>
      </c>
      <c r="D158" s="39" t="s">
        <v>63</v>
      </c>
      <c r="E158" s="40" t="s">
        <v>67</v>
      </c>
      <c r="F158" s="41" t="s">
        <v>58</v>
      </c>
      <c r="G158" s="42">
        <f>LEFT(Tableau1[[#This Row],[1er TT]],SEARCH("-",Tableau1[[#This Row],[1er TT]])-1)*1</f>
        <v>1</v>
      </c>
      <c r="H158" s="42">
        <f>MID(Tableau1[[#This Row],[1er TT]],SEARCH("-",Tableau1[[#This Row],[1er TT]])+1,LEN(Tableau1[[#This Row],[1er TT]]))*1</f>
        <v>1</v>
      </c>
      <c r="I158" s="42">
        <f>Tableau1[[#This Row],[Buts Eq 1 1er TT]]+Tableau1[[#This Row],[Buts Eq 2 1er TT]]</f>
        <v>2</v>
      </c>
      <c r="J15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5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58" s="43">
        <f>LEFT(Tableau1[[#This Row],[2e TT]],SEARCH("-",Tableau1[[#This Row],[2e TT]])-1)*1</f>
        <v>2</v>
      </c>
      <c r="M158" s="43">
        <f>MID(Tableau1[[#This Row],[2e TT]],SEARCH("-",Tableau1[[#This Row],[2e TT]])+1,LEN(Tableau1[[#This Row],[2e TT]]))*1</f>
        <v>1</v>
      </c>
      <c r="N158" s="43">
        <f>Tableau1[[#This Row],[Buts Eq 1 2ème TT]]+Tableau1[[#This Row],[Buts Eq 2 2ème TT]]</f>
        <v>3</v>
      </c>
      <c r="O158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58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58" s="44">
        <f>LEFT(Tableau1[[#This Row],[3e TT]],SEARCH("-",Tableau1[[#This Row],[3e TT]])-1)*1</f>
        <v>0</v>
      </c>
      <c r="R158" s="44">
        <f>MID(Tableau1[[#This Row],[3e TT]],SEARCH("-",Tableau1[[#This Row],[3e TT]])+1,LEN(Tableau1[[#This Row],[3e TT]]))*1</f>
        <v>0</v>
      </c>
      <c r="S158" s="45">
        <f>Tableau1[[#This Row],[Buts Eq 1 3ème TT]]+Tableau1[[#This Row],[Buts Eq 2 3ème TT]]</f>
        <v>0</v>
      </c>
      <c r="T15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5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58" s="46" t="s">
        <v>51</v>
      </c>
    </row>
    <row r="159" spans="1:22" ht="15.75" customHeight="1">
      <c r="A159" s="37">
        <v>43788</v>
      </c>
      <c r="B159" s="38" t="s">
        <v>5</v>
      </c>
      <c r="C159" s="38" t="s">
        <v>11</v>
      </c>
      <c r="D159" s="39" t="s">
        <v>47</v>
      </c>
      <c r="E159" s="40" t="s">
        <v>4</v>
      </c>
      <c r="F159" s="41" t="s">
        <v>63</v>
      </c>
      <c r="G159" s="42">
        <f>LEFT(Tableau1[[#This Row],[1er TT]],SEARCH("-",Tableau1[[#This Row],[1er TT]])-1)*1</f>
        <v>0</v>
      </c>
      <c r="H159" s="42">
        <f>MID(Tableau1[[#This Row],[1er TT]],SEARCH("-",Tableau1[[#This Row],[1er TT]])+1,LEN(Tableau1[[#This Row],[1er TT]]))*1</f>
        <v>1</v>
      </c>
      <c r="I159" s="42">
        <f>Tableau1[[#This Row],[Buts Eq 1 1er TT]]+Tableau1[[#This Row],[Buts Eq 2 1er TT]]</f>
        <v>1</v>
      </c>
      <c r="J159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59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59" s="43">
        <f>LEFT(Tableau1[[#This Row],[2e TT]],SEARCH("-",Tableau1[[#This Row],[2e TT]])-1)*1</f>
        <v>1</v>
      </c>
      <c r="M159" s="43">
        <f>MID(Tableau1[[#This Row],[2e TT]],SEARCH("-",Tableau1[[#This Row],[2e TT]])+1,LEN(Tableau1[[#This Row],[2e TT]]))*1</f>
        <v>0</v>
      </c>
      <c r="N159" s="43">
        <f>Tableau1[[#This Row],[Buts Eq 1 2ème TT]]+Tableau1[[#This Row],[Buts Eq 2 2ème TT]]</f>
        <v>1</v>
      </c>
      <c r="O15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5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59" s="44">
        <f>LEFT(Tableau1[[#This Row],[3e TT]],SEARCH("-",Tableau1[[#This Row],[3e TT]])-1)*1</f>
        <v>1</v>
      </c>
      <c r="R159" s="44">
        <f>MID(Tableau1[[#This Row],[3e TT]],SEARCH("-",Tableau1[[#This Row],[3e TT]])+1,LEN(Tableau1[[#This Row],[3e TT]]))*1</f>
        <v>1</v>
      </c>
      <c r="S159" s="45">
        <f>Tableau1[[#This Row],[Buts Eq 1 3ème TT]]+Tableau1[[#This Row],[Buts Eq 2 3ème TT]]</f>
        <v>2</v>
      </c>
      <c r="T15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5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59" s="46" t="s">
        <v>51</v>
      </c>
    </row>
    <row r="160" spans="1:22" ht="15.75" customHeight="1">
      <c r="A160" s="37">
        <v>43788</v>
      </c>
      <c r="B160" s="38" t="s">
        <v>25</v>
      </c>
      <c r="C160" s="38" t="s">
        <v>12</v>
      </c>
      <c r="D160" s="39" t="s">
        <v>61</v>
      </c>
      <c r="E160" s="40" t="s">
        <v>62</v>
      </c>
      <c r="F160" s="41" t="s">
        <v>4</v>
      </c>
      <c r="G160" s="42">
        <f>LEFT(Tableau1[[#This Row],[1er TT]],SEARCH("-",Tableau1[[#This Row],[1er TT]])-1)*1</f>
        <v>0</v>
      </c>
      <c r="H160" s="42">
        <f>MID(Tableau1[[#This Row],[1er TT]],SEARCH("-",Tableau1[[#This Row],[1er TT]])+1,LEN(Tableau1[[#This Row],[1er TT]]))*1</f>
        <v>2</v>
      </c>
      <c r="I160" s="42">
        <f>Tableau1[[#This Row],[Buts Eq 1 1er TT]]+Tableau1[[#This Row],[Buts Eq 2 1er TT]]</f>
        <v>2</v>
      </c>
      <c r="J16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6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60" s="43">
        <f>LEFT(Tableau1[[#This Row],[2e TT]],SEARCH("-",Tableau1[[#This Row],[2e TT]])-1)*1</f>
        <v>1</v>
      </c>
      <c r="M160" s="43">
        <f>MID(Tableau1[[#This Row],[2e TT]],SEARCH("-",Tableau1[[#This Row],[2e TT]])+1,LEN(Tableau1[[#This Row],[2e TT]]))*1</f>
        <v>3</v>
      </c>
      <c r="N160" s="43">
        <f>Tableau1[[#This Row],[Buts Eq 1 2ème TT]]+Tableau1[[#This Row],[Buts Eq 2 2ème TT]]</f>
        <v>4</v>
      </c>
      <c r="O16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6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60" s="44">
        <f>LEFT(Tableau1[[#This Row],[3e TT]],SEARCH("-",Tableau1[[#This Row],[3e TT]])-1)*1</f>
        <v>1</v>
      </c>
      <c r="R160" s="44">
        <f>MID(Tableau1[[#This Row],[3e TT]],SEARCH("-",Tableau1[[#This Row],[3e TT]])+1,LEN(Tableau1[[#This Row],[3e TT]]))*1</f>
        <v>0</v>
      </c>
      <c r="S160" s="45">
        <f>Tableau1[[#This Row],[Buts Eq 1 3ème TT]]+Tableau1[[#This Row],[Buts Eq 2 3ème TT]]</f>
        <v>1</v>
      </c>
      <c r="T16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6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60" s="46" t="s">
        <v>51</v>
      </c>
    </row>
    <row r="161" spans="1:22" ht="15.75" customHeight="1">
      <c r="A161" s="37">
        <v>43788</v>
      </c>
      <c r="B161" s="38" t="s">
        <v>17</v>
      </c>
      <c r="C161" s="38" t="s">
        <v>8</v>
      </c>
      <c r="D161" s="39" t="s">
        <v>4</v>
      </c>
      <c r="E161" s="40" t="s">
        <v>47</v>
      </c>
      <c r="F161" s="41" t="s">
        <v>67</v>
      </c>
      <c r="G161" s="42">
        <f>LEFT(Tableau1[[#This Row],[1er TT]],SEARCH("-",Tableau1[[#This Row],[1er TT]])-1)*1</f>
        <v>1</v>
      </c>
      <c r="H161" s="42">
        <f>MID(Tableau1[[#This Row],[1er TT]],SEARCH("-",Tableau1[[#This Row],[1er TT]])+1,LEN(Tableau1[[#This Row],[1er TT]]))*1</f>
        <v>0</v>
      </c>
      <c r="I161" s="42">
        <f>Tableau1[[#This Row],[Buts Eq 1 1er TT]]+Tableau1[[#This Row],[Buts Eq 2 1er TT]]</f>
        <v>1</v>
      </c>
      <c r="J161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61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61" s="43">
        <f>LEFT(Tableau1[[#This Row],[2e TT]],SEARCH("-",Tableau1[[#This Row],[2e TT]])-1)*1</f>
        <v>0</v>
      </c>
      <c r="M161" s="43">
        <f>MID(Tableau1[[#This Row],[2e TT]],SEARCH("-",Tableau1[[#This Row],[2e TT]])+1,LEN(Tableau1[[#This Row],[2e TT]]))*1</f>
        <v>1</v>
      </c>
      <c r="N161" s="43">
        <f>Tableau1[[#This Row],[Buts Eq 1 2ème TT]]+Tableau1[[#This Row],[Buts Eq 2 2ème TT]]</f>
        <v>1</v>
      </c>
      <c r="O16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6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61" s="44">
        <f>LEFT(Tableau1[[#This Row],[3e TT]],SEARCH("-",Tableau1[[#This Row],[3e TT]])-1)*1</f>
        <v>2</v>
      </c>
      <c r="R161" s="44">
        <f>MID(Tableau1[[#This Row],[3e TT]],SEARCH("-",Tableau1[[#This Row],[3e TT]])+1,LEN(Tableau1[[#This Row],[3e TT]]))*1</f>
        <v>1</v>
      </c>
      <c r="S161" s="45">
        <f>Tableau1[[#This Row],[Buts Eq 1 3ème TT]]+Tableau1[[#This Row],[Buts Eq 2 3ème TT]]</f>
        <v>3</v>
      </c>
      <c r="T16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6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61" s="46" t="s">
        <v>51</v>
      </c>
    </row>
    <row r="162" spans="1:22" ht="15.75" customHeight="1">
      <c r="A162" s="37">
        <v>43789</v>
      </c>
      <c r="B162" s="38" t="s">
        <v>19</v>
      </c>
      <c r="C162" s="38" t="s">
        <v>13</v>
      </c>
      <c r="D162" s="39" t="s">
        <v>47</v>
      </c>
      <c r="E162" s="40" t="s">
        <v>47</v>
      </c>
      <c r="F162" s="41" t="s">
        <v>59</v>
      </c>
      <c r="G162" s="42">
        <f>LEFT(Tableau1[[#This Row],[1er TT]],SEARCH("-",Tableau1[[#This Row],[1er TT]])-1)*1</f>
        <v>0</v>
      </c>
      <c r="H162" s="42">
        <f>MID(Tableau1[[#This Row],[1er TT]],SEARCH("-",Tableau1[[#This Row],[1er TT]])+1,LEN(Tableau1[[#This Row],[1er TT]]))*1</f>
        <v>1</v>
      </c>
      <c r="I162" s="42">
        <f>Tableau1[[#This Row],[Buts Eq 1 1er TT]]+Tableau1[[#This Row],[Buts Eq 2 1er TT]]</f>
        <v>1</v>
      </c>
      <c r="J16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6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62" s="43">
        <f>LEFT(Tableau1[[#This Row],[2e TT]],SEARCH("-",Tableau1[[#This Row],[2e TT]])-1)*1</f>
        <v>0</v>
      </c>
      <c r="M162" s="43">
        <f>MID(Tableau1[[#This Row],[2e TT]],SEARCH("-",Tableau1[[#This Row],[2e TT]])+1,LEN(Tableau1[[#This Row],[2e TT]]))*1</f>
        <v>1</v>
      </c>
      <c r="N162" s="43">
        <f>Tableau1[[#This Row],[Buts Eq 1 2ème TT]]+Tableau1[[#This Row],[Buts Eq 2 2ème TT]]</f>
        <v>1</v>
      </c>
      <c r="O16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6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62" s="44">
        <f>LEFT(Tableau1[[#This Row],[3e TT]],SEARCH("-",Tableau1[[#This Row],[3e TT]])-1)*1</f>
        <v>1</v>
      </c>
      <c r="R162" s="44">
        <f>MID(Tableau1[[#This Row],[3e TT]],SEARCH("-",Tableau1[[#This Row],[3e TT]])+1,LEN(Tableau1[[#This Row],[3e TT]]))*1</f>
        <v>2</v>
      </c>
      <c r="S162" s="45">
        <f>Tableau1[[#This Row],[Buts Eq 1 3ème TT]]+Tableau1[[#This Row],[Buts Eq 2 3ème TT]]</f>
        <v>3</v>
      </c>
      <c r="T16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6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62" s="46" t="s">
        <v>51</v>
      </c>
    </row>
    <row r="163" spans="1:22" ht="15.75" customHeight="1">
      <c r="A163" s="37">
        <v>43789</v>
      </c>
      <c r="B163" s="38" t="s">
        <v>26</v>
      </c>
      <c r="C163" s="38" t="s">
        <v>15</v>
      </c>
      <c r="D163" s="39" t="s">
        <v>4</v>
      </c>
      <c r="E163" s="40" t="s">
        <v>58</v>
      </c>
      <c r="F163" s="41" t="s">
        <v>58</v>
      </c>
      <c r="G163" s="42">
        <f>LEFT(Tableau1[[#This Row],[1er TT]],SEARCH("-",Tableau1[[#This Row],[1er TT]])-1)*1</f>
        <v>1</v>
      </c>
      <c r="H163" s="42">
        <f>MID(Tableau1[[#This Row],[1er TT]],SEARCH("-",Tableau1[[#This Row],[1er TT]])+1,LEN(Tableau1[[#This Row],[1er TT]]))*1</f>
        <v>0</v>
      </c>
      <c r="I163" s="42">
        <f>Tableau1[[#This Row],[Buts Eq 1 1er TT]]+Tableau1[[#This Row],[Buts Eq 2 1er TT]]</f>
        <v>1</v>
      </c>
      <c r="J16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6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63" s="43">
        <f>LEFT(Tableau1[[#This Row],[2e TT]],SEARCH("-",Tableau1[[#This Row],[2e TT]])-1)*1</f>
        <v>0</v>
      </c>
      <c r="M163" s="43">
        <f>MID(Tableau1[[#This Row],[2e TT]],SEARCH("-",Tableau1[[#This Row],[2e TT]])+1,LEN(Tableau1[[#This Row],[2e TT]]))*1</f>
        <v>0</v>
      </c>
      <c r="N163" s="43">
        <f>Tableau1[[#This Row],[Buts Eq 1 2ème TT]]+Tableau1[[#This Row],[Buts Eq 2 2ème TT]]</f>
        <v>0</v>
      </c>
      <c r="O163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63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63" s="44">
        <f>LEFT(Tableau1[[#This Row],[3e TT]],SEARCH("-",Tableau1[[#This Row],[3e TT]])-1)*1</f>
        <v>0</v>
      </c>
      <c r="R163" s="44">
        <f>MID(Tableau1[[#This Row],[3e TT]],SEARCH("-",Tableau1[[#This Row],[3e TT]])+1,LEN(Tableau1[[#This Row],[3e TT]]))*1</f>
        <v>0</v>
      </c>
      <c r="S163" s="45">
        <f>Tableau1[[#This Row],[Buts Eq 1 3ème TT]]+Tableau1[[#This Row],[Buts Eq 2 3ème TT]]</f>
        <v>0</v>
      </c>
      <c r="T16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6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63" s="46" t="s">
        <v>51</v>
      </c>
    </row>
    <row r="164" spans="1:22" ht="15.75" customHeight="1">
      <c r="A164" s="37">
        <v>43789</v>
      </c>
      <c r="B164" s="38" t="s">
        <v>23</v>
      </c>
      <c r="C164" s="38" t="s">
        <v>28</v>
      </c>
      <c r="D164" s="39" t="s">
        <v>4</v>
      </c>
      <c r="E164" s="40" t="s">
        <v>63</v>
      </c>
      <c r="F164" s="41" t="s">
        <v>59</v>
      </c>
      <c r="G164" s="42">
        <f>LEFT(Tableau1[[#This Row],[1er TT]],SEARCH("-",Tableau1[[#This Row],[1er TT]])-1)*1</f>
        <v>1</v>
      </c>
      <c r="H164" s="42">
        <f>MID(Tableau1[[#This Row],[1er TT]],SEARCH("-",Tableau1[[#This Row],[1er TT]])+1,LEN(Tableau1[[#This Row],[1er TT]]))*1</f>
        <v>0</v>
      </c>
      <c r="I164" s="42">
        <f>Tableau1[[#This Row],[Buts Eq 1 1er TT]]+Tableau1[[#This Row],[Buts Eq 2 1er TT]]</f>
        <v>1</v>
      </c>
      <c r="J16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6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64" s="43">
        <f>LEFT(Tableau1[[#This Row],[2e TT]],SEARCH("-",Tableau1[[#This Row],[2e TT]])-1)*1</f>
        <v>1</v>
      </c>
      <c r="M164" s="43">
        <f>MID(Tableau1[[#This Row],[2e TT]],SEARCH("-",Tableau1[[#This Row],[2e TT]])+1,LEN(Tableau1[[#This Row],[2e TT]]))*1</f>
        <v>1</v>
      </c>
      <c r="N164" s="43">
        <f>Tableau1[[#This Row],[Buts Eq 1 2ème TT]]+Tableau1[[#This Row],[Buts Eq 2 2ème TT]]</f>
        <v>2</v>
      </c>
      <c r="O16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6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64" s="44">
        <f>LEFT(Tableau1[[#This Row],[3e TT]],SEARCH("-",Tableau1[[#This Row],[3e TT]])-1)*1</f>
        <v>1</v>
      </c>
      <c r="R164" s="44">
        <f>MID(Tableau1[[#This Row],[3e TT]],SEARCH("-",Tableau1[[#This Row],[3e TT]])+1,LEN(Tableau1[[#This Row],[3e TT]]))*1</f>
        <v>2</v>
      </c>
      <c r="S164" s="45">
        <f>Tableau1[[#This Row],[Buts Eq 1 3ème TT]]+Tableau1[[#This Row],[Buts Eq 2 3ème TT]]</f>
        <v>3</v>
      </c>
      <c r="T16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6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64" s="46" t="s">
        <v>51</v>
      </c>
    </row>
    <row r="165" spans="1:22" ht="15.75" customHeight="1">
      <c r="A165" s="37">
        <v>43789</v>
      </c>
      <c r="B165" s="38" t="s">
        <v>22</v>
      </c>
      <c r="C165" s="38" t="s">
        <v>6</v>
      </c>
      <c r="D165" s="39" t="s">
        <v>61</v>
      </c>
      <c r="E165" s="40" t="s">
        <v>4</v>
      </c>
      <c r="F165" s="41" t="s">
        <v>64</v>
      </c>
      <c r="G165" s="42">
        <f>LEFT(Tableau1[[#This Row],[1er TT]],SEARCH("-",Tableau1[[#This Row],[1er TT]])-1)*1</f>
        <v>0</v>
      </c>
      <c r="H165" s="42">
        <f>MID(Tableau1[[#This Row],[1er TT]],SEARCH("-",Tableau1[[#This Row],[1er TT]])+1,LEN(Tableau1[[#This Row],[1er TT]]))*1</f>
        <v>2</v>
      </c>
      <c r="I165" s="42">
        <f>Tableau1[[#This Row],[Buts Eq 1 1er TT]]+Tableau1[[#This Row],[Buts Eq 2 1er TT]]</f>
        <v>2</v>
      </c>
      <c r="J165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65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65" s="43">
        <f>LEFT(Tableau1[[#This Row],[2e TT]],SEARCH("-",Tableau1[[#This Row],[2e TT]])-1)*1</f>
        <v>1</v>
      </c>
      <c r="M165" s="43">
        <f>MID(Tableau1[[#This Row],[2e TT]],SEARCH("-",Tableau1[[#This Row],[2e TT]])+1,LEN(Tableau1[[#This Row],[2e TT]]))*1</f>
        <v>0</v>
      </c>
      <c r="N165" s="43">
        <f>Tableau1[[#This Row],[Buts Eq 1 2ème TT]]+Tableau1[[#This Row],[Buts Eq 2 2ème TT]]</f>
        <v>1</v>
      </c>
      <c r="O16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6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65" s="44">
        <f>LEFT(Tableau1[[#This Row],[3e TT]],SEARCH("-",Tableau1[[#This Row],[3e TT]])-1)*1</f>
        <v>3</v>
      </c>
      <c r="R165" s="44">
        <f>MID(Tableau1[[#This Row],[3e TT]],SEARCH("-",Tableau1[[#This Row],[3e TT]])+1,LEN(Tableau1[[#This Row],[3e TT]]))*1</f>
        <v>0</v>
      </c>
      <c r="S165" s="45">
        <f>Tableau1[[#This Row],[Buts Eq 1 3ème TT]]+Tableau1[[#This Row],[Buts Eq 2 3ème TT]]</f>
        <v>3</v>
      </c>
      <c r="T16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6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65" s="46" t="s">
        <v>51</v>
      </c>
    </row>
    <row r="166" spans="1:22" ht="15.75" customHeight="1">
      <c r="A166" s="37">
        <v>43789</v>
      </c>
      <c r="B166" s="38" t="s">
        <v>21</v>
      </c>
      <c r="C166" s="38" t="s">
        <v>7</v>
      </c>
      <c r="D166" s="39" t="s">
        <v>59</v>
      </c>
      <c r="E166" s="40" t="s">
        <v>58</v>
      </c>
      <c r="F166" s="41" t="s">
        <v>4</v>
      </c>
      <c r="G166" s="42">
        <f>LEFT(Tableau1[[#This Row],[1er TT]],SEARCH("-",Tableau1[[#This Row],[1er TT]])-1)*1</f>
        <v>1</v>
      </c>
      <c r="H166" s="42">
        <f>MID(Tableau1[[#This Row],[1er TT]],SEARCH("-",Tableau1[[#This Row],[1er TT]])+1,LEN(Tableau1[[#This Row],[1er TT]]))*1</f>
        <v>2</v>
      </c>
      <c r="I166" s="42">
        <f>Tableau1[[#This Row],[Buts Eq 1 1er TT]]+Tableau1[[#This Row],[Buts Eq 2 1er TT]]</f>
        <v>3</v>
      </c>
      <c r="J166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66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66" s="43">
        <f>LEFT(Tableau1[[#This Row],[2e TT]],SEARCH("-",Tableau1[[#This Row],[2e TT]])-1)*1</f>
        <v>0</v>
      </c>
      <c r="M166" s="43">
        <f>MID(Tableau1[[#This Row],[2e TT]],SEARCH("-",Tableau1[[#This Row],[2e TT]])+1,LEN(Tableau1[[#This Row],[2e TT]]))*1</f>
        <v>0</v>
      </c>
      <c r="N166" s="43">
        <f>Tableau1[[#This Row],[Buts Eq 1 2ème TT]]+Tableau1[[#This Row],[Buts Eq 2 2ème TT]]</f>
        <v>0</v>
      </c>
      <c r="O16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6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66" s="44">
        <f>LEFT(Tableau1[[#This Row],[3e TT]],SEARCH("-",Tableau1[[#This Row],[3e TT]])-1)*1</f>
        <v>1</v>
      </c>
      <c r="R166" s="44">
        <f>MID(Tableau1[[#This Row],[3e TT]],SEARCH("-",Tableau1[[#This Row],[3e TT]])+1,LEN(Tableau1[[#This Row],[3e TT]]))*1</f>
        <v>0</v>
      </c>
      <c r="S166" s="45">
        <f>Tableau1[[#This Row],[Buts Eq 1 3ème TT]]+Tableau1[[#This Row],[Buts Eq 2 3ème TT]]</f>
        <v>1</v>
      </c>
      <c r="T16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6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66" s="46" t="s">
        <v>51</v>
      </c>
    </row>
    <row r="167" spans="1:22" ht="15.75" customHeight="1">
      <c r="A167" s="37">
        <v>43789</v>
      </c>
      <c r="B167" s="38" t="s">
        <v>9</v>
      </c>
      <c r="C167" s="38" t="s">
        <v>10</v>
      </c>
      <c r="D167" s="39" t="s">
        <v>58</v>
      </c>
      <c r="E167" s="40" t="s">
        <v>59</v>
      </c>
      <c r="F167" s="41" t="s">
        <v>67</v>
      </c>
      <c r="G167" s="42">
        <f>LEFT(Tableau1[[#This Row],[1er TT]],SEARCH("-",Tableau1[[#This Row],[1er TT]])-1)*1</f>
        <v>0</v>
      </c>
      <c r="H167" s="42">
        <f>MID(Tableau1[[#This Row],[1er TT]],SEARCH("-",Tableau1[[#This Row],[1er TT]])+1,LEN(Tableau1[[#This Row],[1er TT]]))*1</f>
        <v>0</v>
      </c>
      <c r="I167" s="42">
        <f>Tableau1[[#This Row],[Buts Eq 1 1er TT]]+Tableau1[[#This Row],[Buts Eq 2 1er TT]]</f>
        <v>0</v>
      </c>
      <c r="J16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6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67" s="43">
        <f>LEFT(Tableau1[[#This Row],[2e TT]],SEARCH("-",Tableau1[[#This Row],[2e TT]])-1)*1</f>
        <v>1</v>
      </c>
      <c r="M167" s="43">
        <f>MID(Tableau1[[#This Row],[2e TT]],SEARCH("-",Tableau1[[#This Row],[2e TT]])+1,LEN(Tableau1[[#This Row],[2e TT]]))*1</f>
        <v>2</v>
      </c>
      <c r="N167" s="43">
        <f>Tableau1[[#This Row],[Buts Eq 1 2ème TT]]+Tableau1[[#This Row],[Buts Eq 2 2ème TT]]</f>
        <v>3</v>
      </c>
      <c r="O16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6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67" s="44">
        <f>LEFT(Tableau1[[#This Row],[3e TT]],SEARCH("-",Tableau1[[#This Row],[3e TT]])-1)*1</f>
        <v>2</v>
      </c>
      <c r="R167" s="44">
        <f>MID(Tableau1[[#This Row],[3e TT]],SEARCH("-",Tableau1[[#This Row],[3e TT]])+1,LEN(Tableau1[[#This Row],[3e TT]]))*1</f>
        <v>1</v>
      </c>
      <c r="S167" s="45">
        <f>Tableau1[[#This Row],[Buts Eq 1 3ème TT]]+Tableau1[[#This Row],[Buts Eq 2 3ème TT]]</f>
        <v>3</v>
      </c>
      <c r="T16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6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67" s="46" t="s">
        <v>51</v>
      </c>
    </row>
    <row r="168" spans="1:22" ht="15.75" customHeight="1">
      <c r="A168" s="37">
        <v>43790</v>
      </c>
      <c r="B168" s="38" t="s">
        <v>27</v>
      </c>
      <c r="C168" s="38" t="s">
        <v>16</v>
      </c>
      <c r="D168" s="39" t="s">
        <v>47</v>
      </c>
      <c r="E168" s="40" t="s">
        <v>67</v>
      </c>
      <c r="F168" s="41" t="s">
        <v>75</v>
      </c>
      <c r="G168" s="42">
        <f>LEFT(Tableau1[[#This Row],[1er TT]],SEARCH("-",Tableau1[[#This Row],[1er TT]])-1)*1</f>
        <v>0</v>
      </c>
      <c r="H168" s="42">
        <f>MID(Tableau1[[#This Row],[1er TT]],SEARCH("-",Tableau1[[#This Row],[1er TT]])+1,LEN(Tableau1[[#This Row],[1er TT]]))*1</f>
        <v>1</v>
      </c>
      <c r="I168" s="42">
        <f>Tableau1[[#This Row],[Buts Eq 1 1er TT]]+Tableau1[[#This Row],[Buts Eq 2 1er TT]]</f>
        <v>1</v>
      </c>
      <c r="J16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6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68" s="43">
        <f>LEFT(Tableau1[[#This Row],[2e TT]],SEARCH("-",Tableau1[[#This Row],[2e TT]])-1)*1</f>
        <v>2</v>
      </c>
      <c r="M168" s="43">
        <f>MID(Tableau1[[#This Row],[2e TT]],SEARCH("-",Tableau1[[#This Row],[2e TT]])+1,LEN(Tableau1[[#This Row],[2e TT]]))*1</f>
        <v>1</v>
      </c>
      <c r="N168" s="43">
        <f>Tableau1[[#This Row],[Buts Eq 1 2ème TT]]+Tableau1[[#This Row],[Buts Eq 2 2ème TT]]</f>
        <v>3</v>
      </c>
      <c r="O168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68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68" s="44">
        <f>LEFT(Tableau1[[#This Row],[3e TT]],SEARCH("-",Tableau1[[#This Row],[3e TT]])-1)*1</f>
        <v>3</v>
      </c>
      <c r="R168" s="44">
        <f>MID(Tableau1[[#This Row],[3e TT]],SEARCH("-",Tableau1[[#This Row],[3e TT]])+1,LEN(Tableau1[[#This Row],[3e TT]]))*1</f>
        <v>2</v>
      </c>
      <c r="S168" s="45">
        <f>Tableau1[[#This Row],[Buts Eq 1 3ème TT]]+Tableau1[[#This Row],[Buts Eq 2 3ème TT]]</f>
        <v>5</v>
      </c>
      <c r="T16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6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68" s="46" t="s">
        <v>51</v>
      </c>
    </row>
    <row r="169" spans="1:22" ht="15.75" customHeight="1">
      <c r="A169" s="37">
        <v>43790</v>
      </c>
      <c r="B169" s="38" t="s">
        <v>23</v>
      </c>
      <c r="C169" s="38" t="s">
        <v>8</v>
      </c>
      <c r="D169" s="39" t="s">
        <v>69</v>
      </c>
      <c r="E169" s="40" t="s">
        <v>60</v>
      </c>
      <c r="F169" s="41" t="s">
        <v>64</v>
      </c>
      <c r="G169" s="42">
        <f>LEFT(Tableau1[[#This Row],[1er TT]],SEARCH("-",Tableau1[[#This Row],[1er TT]])-1)*1</f>
        <v>2</v>
      </c>
      <c r="H169" s="42">
        <f>MID(Tableau1[[#This Row],[1er TT]],SEARCH("-",Tableau1[[#This Row],[1er TT]])+1,LEN(Tableau1[[#This Row],[1er TT]]))*1</f>
        <v>2</v>
      </c>
      <c r="I169" s="42">
        <f>Tableau1[[#This Row],[Buts Eq 1 1er TT]]+Tableau1[[#This Row],[Buts Eq 2 1er TT]]</f>
        <v>4</v>
      </c>
      <c r="J16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6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69" s="43">
        <f>LEFT(Tableau1[[#This Row],[2e TT]],SEARCH("-",Tableau1[[#This Row],[2e TT]])-1)*1</f>
        <v>2</v>
      </c>
      <c r="M169" s="43">
        <f>MID(Tableau1[[#This Row],[2e TT]],SEARCH("-",Tableau1[[#This Row],[2e TT]])+1,LEN(Tableau1[[#This Row],[2e TT]]))*1</f>
        <v>0</v>
      </c>
      <c r="N169" s="43">
        <f>Tableau1[[#This Row],[Buts Eq 1 2ème TT]]+Tableau1[[#This Row],[Buts Eq 2 2ème TT]]</f>
        <v>2</v>
      </c>
      <c r="O16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6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69" s="44">
        <f>LEFT(Tableau1[[#This Row],[3e TT]],SEARCH("-",Tableau1[[#This Row],[3e TT]])-1)*1</f>
        <v>3</v>
      </c>
      <c r="R169" s="44">
        <f>MID(Tableau1[[#This Row],[3e TT]],SEARCH("-",Tableau1[[#This Row],[3e TT]])+1,LEN(Tableau1[[#This Row],[3e TT]]))*1</f>
        <v>0</v>
      </c>
      <c r="S169" s="45">
        <f>Tableau1[[#This Row],[Buts Eq 1 3ème TT]]+Tableau1[[#This Row],[Buts Eq 2 3ème TT]]</f>
        <v>3</v>
      </c>
      <c r="T169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69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69" s="46" t="s">
        <v>51</v>
      </c>
    </row>
    <row r="170" spans="1:22" ht="15.75" customHeight="1">
      <c r="A170" s="37">
        <v>43790</v>
      </c>
      <c r="B170" s="38" t="s">
        <v>20</v>
      </c>
      <c r="C170" s="38" t="s">
        <v>11</v>
      </c>
      <c r="D170" s="39" t="s">
        <v>47</v>
      </c>
      <c r="E170" s="40" t="s">
        <v>58</v>
      </c>
      <c r="F170" s="41" t="s">
        <v>4</v>
      </c>
      <c r="G170" s="42">
        <f>LEFT(Tableau1[[#This Row],[1er TT]],SEARCH("-",Tableau1[[#This Row],[1er TT]])-1)*1</f>
        <v>0</v>
      </c>
      <c r="H170" s="42">
        <f>MID(Tableau1[[#This Row],[1er TT]],SEARCH("-",Tableau1[[#This Row],[1er TT]])+1,LEN(Tableau1[[#This Row],[1er TT]]))*1</f>
        <v>1</v>
      </c>
      <c r="I170" s="42">
        <f>Tableau1[[#This Row],[Buts Eq 1 1er TT]]+Tableau1[[#This Row],[Buts Eq 2 1er TT]]</f>
        <v>1</v>
      </c>
      <c r="J17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7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70" s="43">
        <f>LEFT(Tableau1[[#This Row],[2e TT]],SEARCH("-",Tableau1[[#This Row],[2e TT]])-1)*1</f>
        <v>0</v>
      </c>
      <c r="M170" s="43">
        <f>MID(Tableau1[[#This Row],[2e TT]],SEARCH("-",Tableau1[[#This Row],[2e TT]])+1,LEN(Tableau1[[#This Row],[2e TT]]))*1</f>
        <v>0</v>
      </c>
      <c r="N170" s="43">
        <f>Tableau1[[#This Row],[Buts Eq 1 2ème TT]]+Tableau1[[#This Row],[Buts Eq 2 2ème TT]]</f>
        <v>0</v>
      </c>
      <c r="O17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7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70" s="44">
        <f>LEFT(Tableau1[[#This Row],[3e TT]],SEARCH("-",Tableau1[[#This Row],[3e TT]])-1)*1</f>
        <v>1</v>
      </c>
      <c r="R170" s="44">
        <f>MID(Tableau1[[#This Row],[3e TT]],SEARCH("-",Tableau1[[#This Row],[3e TT]])+1,LEN(Tableau1[[#This Row],[3e TT]]))*1</f>
        <v>0</v>
      </c>
      <c r="S170" s="45">
        <f>Tableau1[[#This Row],[Buts Eq 1 3ème TT]]+Tableau1[[#This Row],[Buts Eq 2 3ème TT]]</f>
        <v>1</v>
      </c>
      <c r="T17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7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70" s="46" t="s">
        <v>51</v>
      </c>
    </row>
    <row r="171" spans="1:22" ht="15.75" customHeight="1">
      <c r="A171" s="37">
        <v>43791</v>
      </c>
      <c r="B171" s="38" t="s">
        <v>19</v>
      </c>
      <c r="C171" s="38" t="s">
        <v>17</v>
      </c>
      <c r="D171" s="39" t="s">
        <v>58</v>
      </c>
      <c r="E171" s="40" t="s">
        <v>4</v>
      </c>
      <c r="F171" s="41" t="s">
        <v>76</v>
      </c>
      <c r="G171" s="42">
        <f>LEFT(Tableau1[[#This Row],[1er TT]],SEARCH("-",Tableau1[[#This Row],[1er TT]])-1)*1</f>
        <v>0</v>
      </c>
      <c r="H171" s="42">
        <f>MID(Tableau1[[#This Row],[1er TT]],SEARCH("-",Tableau1[[#This Row],[1er TT]])+1,LEN(Tableau1[[#This Row],[1er TT]]))*1</f>
        <v>0</v>
      </c>
      <c r="I171" s="42">
        <f>Tableau1[[#This Row],[Buts Eq 1 1er TT]]+Tableau1[[#This Row],[Buts Eq 2 1er TT]]</f>
        <v>0</v>
      </c>
      <c r="J17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7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71" s="43">
        <f>LEFT(Tableau1[[#This Row],[2e TT]],SEARCH("-",Tableau1[[#This Row],[2e TT]])-1)*1</f>
        <v>1</v>
      </c>
      <c r="M171" s="43">
        <f>MID(Tableau1[[#This Row],[2e TT]],SEARCH("-",Tableau1[[#This Row],[2e TT]])+1,LEN(Tableau1[[#This Row],[2e TT]]))*1</f>
        <v>0</v>
      </c>
      <c r="N171" s="43">
        <f>Tableau1[[#This Row],[Buts Eq 1 2ème TT]]+Tableau1[[#This Row],[Buts Eq 2 2ème TT]]</f>
        <v>1</v>
      </c>
      <c r="O171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71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71" s="44">
        <f>LEFT(Tableau1[[#This Row],[3e TT]],SEARCH("-",Tableau1[[#This Row],[3e TT]])-1)*1</f>
        <v>0</v>
      </c>
      <c r="R171" s="44">
        <f>MID(Tableau1[[#This Row],[3e TT]],SEARCH("-",Tableau1[[#This Row],[3e TT]])+1,LEN(Tableau1[[#This Row],[3e TT]]))*1</f>
        <v>4</v>
      </c>
      <c r="S171" s="45">
        <f>Tableau1[[#This Row],[Buts Eq 1 3ème TT]]+Tableau1[[#This Row],[Buts Eq 2 3ème TT]]</f>
        <v>4</v>
      </c>
      <c r="T171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71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71" s="46" t="s">
        <v>51</v>
      </c>
    </row>
    <row r="172" spans="1:22" ht="15.75" customHeight="1">
      <c r="A172" s="37">
        <v>43791</v>
      </c>
      <c r="B172" s="38" t="s">
        <v>5</v>
      </c>
      <c r="C172" s="38" t="s">
        <v>13</v>
      </c>
      <c r="D172" s="39" t="s">
        <v>70</v>
      </c>
      <c r="E172" s="40" t="s">
        <v>58</v>
      </c>
      <c r="F172" s="41" t="s">
        <v>59</v>
      </c>
      <c r="G172" s="42">
        <f>LEFT(Tableau1[[#This Row],[1er TT]],SEARCH("-",Tableau1[[#This Row],[1er TT]])-1)*1</f>
        <v>0</v>
      </c>
      <c r="H172" s="42">
        <f>MID(Tableau1[[#This Row],[1er TT]],SEARCH("-",Tableau1[[#This Row],[1er TT]])+1,LEN(Tableau1[[#This Row],[1er TT]]))*1</f>
        <v>3</v>
      </c>
      <c r="I172" s="42">
        <f>Tableau1[[#This Row],[Buts Eq 1 1er TT]]+Tableau1[[#This Row],[Buts Eq 2 1er TT]]</f>
        <v>3</v>
      </c>
      <c r="J17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7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72" s="43">
        <f>LEFT(Tableau1[[#This Row],[2e TT]],SEARCH("-",Tableau1[[#This Row],[2e TT]])-1)*1</f>
        <v>0</v>
      </c>
      <c r="M172" s="43">
        <f>MID(Tableau1[[#This Row],[2e TT]],SEARCH("-",Tableau1[[#This Row],[2e TT]])+1,LEN(Tableau1[[#This Row],[2e TT]]))*1</f>
        <v>0</v>
      </c>
      <c r="N172" s="43">
        <f>Tableau1[[#This Row],[Buts Eq 1 2ème TT]]+Tableau1[[#This Row],[Buts Eq 2 2ème TT]]</f>
        <v>0</v>
      </c>
      <c r="O172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72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72" s="44">
        <f>LEFT(Tableau1[[#This Row],[3e TT]],SEARCH("-",Tableau1[[#This Row],[3e TT]])-1)*1</f>
        <v>1</v>
      </c>
      <c r="R172" s="44">
        <f>MID(Tableau1[[#This Row],[3e TT]],SEARCH("-",Tableau1[[#This Row],[3e TT]])+1,LEN(Tableau1[[#This Row],[3e TT]]))*1</f>
        <v>2</v>
      </c>
      <c r="S172" s="45">
        <f>Tableau1[[#This Row],[Buts Eq 1 3ème TT]]+Tableau1[[#This Row],[Buts Eq 2 3ème TT]]</f>
        <v>3</v>
      </c>
      <c r="T17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7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72" s="46" t="s">
        <v>51</v>
      </c>
    </row>
    <row r="173" spans="1:22" ht="15.75" customHeight="1">
      <c r="A173" s="37">
        <v>43791</v>
      </c>
      <c r="B173" s="38" t="s">
        <v>26</v>
      </c>
      <c r="C173" s="38" t="s">
        <v>14</v>
      </c>
      <c r="D173" s="39" t="s">
        <v>63</v>
      </c>
      <c r="E173" s="40" t="s">
        <v>63</v>
      </c>
      <c r="F173" s="41" t="s">
        <v>68</v>
      </c>
      <c r="G173" s="42">
        <f>LEFT(Tableau1[[#This Row],[1er TT]],SEARCH("-",Tableau1[[#This Row],[1er TT]])-1)*1</f>
        <v>1</v>
      </c>
      <c r="H173" s="42">
        <f>MID(Tableau1[[#This Row],[1er TT]],SEARCH("-",Tableau1[[#This Row],[1er TT]])+1,LEN(Tableau1[[#This Row],[1er TT]]))*1</f>
        <v>1</v>
      </c>
      <c r="I173" s="42">
        <f>Tableau1[[#This Row],[Buts Eq 1 1er TT]]+Tableau1[[#This Row],[Buts Eq 2 1er TT]]</f>
        <v>2</v>
      </c>
      <c r="J17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7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73" s="43">
        <f>LEFT(Tableau1[[#This Row],[2e TT]],SEARCH("-",Tableau1[[#This Row],[2e TT]])-1)*1</f>
        <v>1</v>
      </c>
      <c r="M173" s="43">
        <f>MID(Tableau1[[#This Row],[2e TT]],SEARCH("-",Tableau1[[#This Row],[2e TT]])+1,LEN(Tableau1[[#This Row],[2e TT]]))*1</f>
        <v>1</v>
      </c>
      <c r="N173" s="43">
        <f>Tableau1[[#This Row],[Buts Eq 1 2ème TT]]+Tableau1[[#This Row],[Buts Eq 2 2ème TT]]</f>
        <v>2</v>
      </c>
      <c r="O173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73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73" s="44">
        <f>LEFT(Tableau1[[#This Row],[3e TT]],SEARCH("-",Tableau1[[#This Row],[3e TT]])-1)*1</f>
        <v>3</v>
      </c>
      <c r="R173" s="44">
        <f>MID(Tableau1[[#This Row],[3e TT]],SEARCH("-",Tableau1[[#This Row],[3e TT]])+1,LEN(Tableau1[[#This Row],[3e TT]]))*1</f>
        <v>1</v>
      </c>
      <c r="S173" s="45">
        <f>Tableau1[[#This Row],[Buts Eq 1 3ème TT]]+Tableau1[[#This Row],[Buts Eq 2 3ème TT]]</f>
        <v>4</v>
      </c>
      <c r="T17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7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73" s="46" t="s">
        <v>51</v>
      </c>
    </row>
    <row r="174" spans="1:22" ht="15.75" customHeight="1">
      <c r="A174" s="37">
        <v>43791</v>
      </c>
      <c r="B174" s="38" t="s">
        <v>18</v>
      </c>
      <c r="C174" s="38" t="s">
        <v>15</v>
      </c>
      <c r="D174" s="39" t="s">
        <v>58</v>
      </c>
      <c r="E174" s="40" t="s">
        <v>58</v>
      </c>
      <c r="F174" s="41" t="s">
        <v>61</v>
      </c>
      <c r="G174" s="42">
        <f>LEFT(Tableau1[[#This Row],[1er TT]],SEARCH("-",Tableau1[[#This Row],[1er TT]])-1)*1</f>
        <v>0</v>
      </c>
      <c r="H174" s="42">
        <f>MID(Tableau1[[#This Row],[1er TT]],SEARCH("-",Tableau1[[#This Row],[1er TT]])+1,LEN(Tableau1[[#This Row],[1er TT]]))*1</f>
        <v>0</v>
      </c>
      <c r="I174" s="42">
        <f>Tableau1[[#This Row],[Buts Eq 1 1er TT]]+Tableau1[[#This Row],[Buts Eq 2 1er TT]]</f>
        <v>0</v>
      </c>
      <c r="J17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7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74" s="43">
        <f>LEFT(Tableau1[[#This Row],[2e TT]],SEARCH("-",Tableau1[[#This Row],[2e TT]])-1)*1</f>
        <v>0</v>
      </c>
      <c r="M174" s="43">
        <f>MID(Tableau1[[#This Row],[2e TT]],SEARCH("-",Tableau1[[#This Row],[2e TT]])+1,LEN(Tableau1[[#This Row],[2e TT]]))*1</f>
        <v>0</v>
      </c>
      <c r="N174" s="43">
        <f>Tableau1[[#This Row],[Buts Eq 1 2ème TT]]+Tableau1[[#This Row],[Buts Eq 2 2ème TT]]</f>
        <v>0</v>
      </c>
      <c r="O17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7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74" s="44">
        <f>LEFT(Tableau1[[#This Row],[3e TT]],SEARCH("-",Tableau1[[#This Row],[3e TT]])-1)*1</f>
        <v>0</v>
      </c>
      <c r="R174" s="44">
        <f>MID(Tableau1[[#This Row],[3e TT]],SEARCH("-",Tableau1[[#This Row],[3e TT]])+1,LEN(Tableau1[[#This Row],[3e TT]]))*1</f>
        <v>2</v>
      </c>
      <c r="S174" s="45">
        <f>Tableau1[[#This Row],[Buts Eq 1 3ème TT]]+Tableau1[[#This Row],[Buts Eq 2 3ème TT]]</f>
        <v>2</v>
      </c>
      <c r="T17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7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74" s="46" t="s">
        <v>51</v>
      </c>
    </row>
    <row r="175" spans="1:22" ht="15.75" customHeight="1">
      <c r="A175" s="37">
        <v>43791</v>
      </c>
      <c r="B175" s="38" t="s">
        <v>24</v>
      </c>
      <c r="C175" s="38" t="s">
        <v>6</v>
      </c>
      <c r="D175" s="39" t="s">
        <v>67</v>
      </c>
      <c r="E175" s="40" t="s">
        <v>60</v>
      </c>
      <c r="F175" s="41" t="s">
        <v>63</v>
      </c>
      <c r="G175" s="42">
        <f>LEFT(Tableau1[[#This Row],[1er TT]],SEARCH("-",Tableau1[[#This Row],[1er TT]])-1)*1</f>
        <v>2</v>
      </c>
      <c r="H175" s="42">
        <f>MID(Tableau1[[#This Row],[1er TT]],SEARCH("-",Tableau1[[#This Row],[1er TT]])+1,LEN(Tableau1[[#This Row],[1er TT]]))*1</f>
        <v>1</v>
      </c>
      <c r="I175" s="42">
        <f>Tableau1[[#This Row],[Buts Eq 1 1er TT]]+Tableau1[[#This Row],[Buts Eq 2 1er TT]]</f>
        <v>3</v>
      </c>
      <c r="J17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7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75" s="43">
        <f>LEFT(Tableau1[[#This Row],[2e TT]],SEARCH("-",Tableau1[[#This Row],[2e TT]])-1)*1</f>
        <v>2</v>
      </c>
      <c r="M175" s="43">
        <f>MID(Tableau1[[#This Row],[2e TT]],SEARCH("-",Tableau1[[#This Row],[2e TT]])+1,LEN(Tableau1[[#This Row],[2e TT]]))*1</f>
        <v>0</v>
      </c>
      <c r="N175" s="43">
        <f>Tableau1[[#This Row],[Buts Eq 1 2ème TT]]+Tableau1[[#This Row],[Buts Eq 2 2ème TT]]</f>
        <v>2</v>
      </c>
      <c r="O17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7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75" s="44">
        <f>LEFT(Tableau1[[#This Row],[3e TT]],SEARCH("-",Tableau1[[#This Row],[3e TT]])-1)*1</f>
        <v>1</v>
      </c>
      <c r="R175" s="44">
        <f>MID(Tableau1[[#This Row],[3e TT]],SEARCH("-",Tableau1[[#This Row],[3e TT]])+1,LEN(Tableau1[[#This Row],[3e TT]]))*1</f>
        <v>1</v>
      </c>
      <c r="S175" s="45">
        <f>Tableau1[[#This Row],[Buts Eq 1 3ème TT]]+Tableau1[[#This Row],[Buts Eq 2 3ème TT]]</f>
        <v>2</v>
      </c>
      <c r="T175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75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75" s="46" t="s">
        <v>51</v>
      </c>
    </row>
    <row r="176" spans="1:22" ht="15.75" customHeight="1">
      <c r="A176" s="37">
        <v>43791</v>
      </c>
      <c r="B176" s="38" t="s">
        <v>22</v>
      </c>
      <c r="C176" s="38" t="s">
        <v>28</v>
      </c>
      <c r="D176" s="39" t="s">
        <v>63</v>
      </c>
      <c r="E176" s="40" t="s">
        <v>63</v>
      </c>
      <c r="F176" s="41" t="s">
        <v>70</v>
      </c>
      <c r="G176" s="42">
        <f>LEFT(Tableau1[[#This Row],[1er TT]],SEARCH("-",Tableau1[[#This Row],[1er TT]])-1)*1</f>
        <v>1</v>
      </c>
      <c r="H176" s="42">
        <f>MID(Tableau1[[#This Row],[1er TT]],SEARCH("-",Tableau1[[#This Row],[1er TT]])+1,LEN(Tableau1[[#This Row],[1er TT]]))*1</f>
        <v>1</v>
      </c>
      <c r="I176" s="42">
        <f>Tableau1[[#This Row],[Buts Eq 1 1er TT]]+Tableau1[[#This Row],[Buts Eq 2 1er TT]]</f>
        <v>2</v>
      </c>
      <c r="J17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7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76" s="43">
        <f>LEFT(Tableau1[[#This Row],[2e TT]],SEARCH("-",Tableau1[[#This Row],[2e TT]])-1)*1</f>
        <v>1</v>
      </c>
      <c r="M176" s="43">
        <f>MID(Tableau1[[#This Row],[2e TT]],SEARCH("-",Tableau1[[#This Row],[2e TT]])+1,LEN(Tableau1[[#This Row],[2e TT]]))*1</f>
        <v>1</v>
      </c>
      <c r="N176" s="43">
        <f>Tableau1[[#This Row],[Buts Eq 1 2ème TT]]+Tableau1[[#This Row],[Buts Eq 2 2ème TT]]</f>
        <v>2</v>
      </c>
      <c r="O17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7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76" s="44">
        <f>LEFT(Tableau1[[#This Row],[3e TT]],SEARCH("-",Tableau1[[#This Row],[3e TT]])-1)*1</f>
        <v>0</v>
      </c>
      <c r="R176" s="44">
        <f>MID(Tableau1[[#This Row],[3e TT]],SEARCH("-",Tableau1[[#This Row],[3e TT]])+1,LEN(Tableau1[[#This Row],[3e TT]]))*1</f>
        <v>3</v>
      </c>
      <c r="S176" s="45">
        <f>Tableau1[[#This Row],[Buts Eq 1 3ème TT]]+Tableau1[[#This Row],[Buts Eq 2 3ème TT]]</f>
        <v>3</v>
      </c>
      <c r="T176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76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76" s="46" t="s">
        <v>51</v>
      </c>
    </row>
    <row r="177" spans="1:22" ht="15.75" customHeight="1">
      <c r="A177" s="37">
        <v>43791</v>
      </c>
      <c r="B177" s="38" t="s">
        <v>21</v>
      </c>
      <c r="C177" s="38" t="s">
        <v>9</v>
      </c>
      <c r="D177" s="39" t="s">
        <v>60</v>
      </c>
      <c r="E177" s="40" t="s">
        <v>63</v>
      </c>
      <c r="F177" s="41" t="s">
        <v>4</v>
      </c>
      <c r="G177" s="42">
        <f>LEFT(Tableau1[[#This Row],[1er TT]],SEARCH("-",Tableau1[[#This Row],[1er TT]])-1)*1</f>
        <v>2</v>
      </c>
      <c r="H177" s="42">
        <f>MID(Tableau1[[#This Row],[1er TT]],SEARCH("-",Tableau1[[#This Row],[1er TT]])+1,LEN(Tableau1[[#This Row],[1er TT]]))*1</f>
        <v>0</v>
      </c>
      <c r="I177" s="42">
        <f>Tableau1[[#This Row],[Buts Eq 1 1er TT]]+Tableau1[[#This Row],[Buts Eq 2 1er TT]]</f>
        <v>2</v>
      </c>
      <c r="J177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77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77" s="43">
        <f>LEFT(Tableau1[[#This Row],[2e TT]],SEARCH("-",Tableau1[[#This Row],[2e TT]])-1)*1</f>
        <v>1</v>
      </c>
      <c r="M177" s="43">
        <f>MID(Tableau1[[#This Row],[2e TT]],SEARCH("-",Tableau1[[#This Row],[2e TT]])+1,LEN(Tableau1[[#This Row],[2e TT]]))*1</f>
        <v>1</v>
      </c>
      <c r="N177" s="43">
        <f>Tableau1[[#This Row],[Buts Eq 1 2ème TT]]+Tableau1[[#This Row],[Buts Eq 2 2ème TT]]</f>
        <v>2</v>
      </c>
      <c r="O177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77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77" s="44">
        <f>LEFT(Tableau1[[#This Row],[3e TT]],SEARCH("-",Tableau1[[#This Row],[3e TT]])-1)*1</f>
        <v>1</v>
      </c>
      <c r="R177" s="44">
        <f>MID(Tableau1[[#This Row],[3e TT]],SEARCH("-",Tableau1[[#This Row],[3e TT]])+1,LEN(Tableau1[[#This Row],[3e TT]]))*1</f>
        <v>0</v>
      </c>
      <c r="S177" s="45">
        <f>Tableau1[[#This Row],[Buts Eq 1 3ème TT]]+Tableau1[[#This Row],[Buts Eq 2 3ème TT]]</f>
        <v>1</v>
      </c>
      <c r="T17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7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77" s="46" t="s">
        <v>51</v>
      </c>
    </row>
    <row r="178" spans="1:22" ht="15.75" customHeight="1">
      <c r="A178" s="37">
        <v>43791</v>
      </c>
      <c r="B178" s="38" t="s">
        <v>12</v>
      </c>
      <c r="C178" s="38" t="s">
        <v>10</v>
      </c>
      <c r="D178" s="39" t="s">
        <v>63</v>
      </c>
      <c r="E178" s="40" t="s">
        <v>4</v>
      </c>
      <c r="F178" s="41" t="s">
        <v>4</v>
      </c>
      <c r="G178" s="42">
        <f>LEFT(Tableau1[[#This Row],[1er TT]],SEARCH("-",Tableau1[[#This Row],[1er TT]])-1)*1</f>
        <v>1</v>
      </c>
      <c r="H178" s="42">
        <f>MID(Tableau1[[#This Row],[1er TT]],SEARCH("-",Tableau1[[#This Row],[1er TT]])+1,LEN(Tableau1[[#This Row],[1er TT]]))*1</f>
        <v>1</v>
      </c>
      <c r="I178" s="42">
        <f>Tableau1[[#This Row],[Buts Eq 1 1er TT]]+Tableau1[[#This Row],[Buts Eq 2 1er TT]]</f>
        <v>2</v>
      </c>
      <c r="J17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7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78" s="43">
        <f>LEFT(Tableau1[[#This Row],[2e TT]],SEARCH("-",Tableau1[[#This Row],[2e TT]])-1)*1</f>
        <v>1</v>
      </c>
      <c r="M178" s="43">
        <f>MID(Tableau1[[#This Row],[2e TT]],SEARCH("-",Tableau1[[#This Row],[2e TT]])+1,LEN(Tableau1[[#This Row],[2e TT]]))*1</f>
        <v>0</v>
      </c>
      <c r="N178" s="43">
        <f>Tableau1[[#This Row],[Buts Eq 1 2ème TT]]+Tableau1[[#This Row],[Buts Eq 2 2ème TT]]</f>
        <v>1</v>
      </c>
      <c r="O178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78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78" s="44">
        <f>LEFT(Tableau1[[#This Row],[3e TT]],SEARCH("-",Tableau1[[#This Row],[3e TT]])-1)*1</f>
        <v>1</v>
      </c>
      <c r="R178" s="44">
        <f>MID(Tableau1[[#This Row],[3e TT]],SEARCH("-",Tableau1[[#This Row],[3e TT]])+1,LEN(Tableau1[[#This Row],[3e TT]]))*1</f>
        <v>0</v>
      </c>
      <c r="S178" s="45">
        <f>Tableau1[[#This Row],[Buts Eq 1 3ème TT]]+Tableau1[[#This Row],[Buts Eq 2 3ème TT]]</f>
        <v>1</v>
      </c>
      <c r="T17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7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78" s="46" t="s">
        <v>51</v>
      </c>
    </row>
    <row r="179" spans="1:22" ht="15.75" customHeight="1">
      <c r="A179" s="37">
        <v>43792</v>
      </c>
      <c r="B179" s="38" t="s">
        <v>20</v>
      </c>
      <c r="C179" s="38" t="s">
        <v>8</v>
      </c>
      <c r="D179" s="39" t="s">
        <v>63</v>
      </c>
      <c r="E179" s="40" t="s">
        <v>47</v>
      </c>
      <c r="F179" s="41" t="s">
        <v>58</v>
      </c>
      <c r="G179" s="42">
        <f>LEFT(Tableau1[[#This Row],[1er TT]],SEARCH("-",Tableau1[[#This Row],[1er TT]])-1)*1</f>
        <v>1</v>
      </c>
      <c r="H179" s="42">
        <f>MID(Tableau1[[#This Row],[1er TT]],SEARCH("-",Tableau1[[#This Row],[1er TT]])+1,LEN(Tableau1[[#This Row],[1er TT]]))*1</f>
        <v>1</v>
      </c>
      <c r="I179" s="42">
        <f>Tableau1[[#This Row],[Buts Eq 1 1er TT]]+Tableau1[[#This Row],[Buts Eq 2 1er TT]]</f>
        <v>2</v>
      </c>
      <c r="J17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7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79" s="43">
        <f>LEFT(Tableau1[[#This Row],[2e TT]],SEARCH("-",Tableau1[[#This Row],[2e TT]])-1)*1</f>
        <v>0</v>
      </c>
      <c r="M179" s="43">
        <f>MID(Tableau1[[#This Row],[2e TT]],SEARCH("-",Tableau1[[#This Row],[2e TT]])+1,LEN(Tableau1[[#This Row],[2e TT]]))*1</f>
        <v>1</v>
      </c>
      <c r="N179" s="43">
        <f>Tableau1[[#This Row],[Buts Eq 1 2ème TT]]+Tableau1[[#This Row],[Buts Eq 2 2ème TT]]</f>
        <v>1</v>
      </c>
      <c r="O179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79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79" s="44">
        <f>LEFT(Tableau1[[#This Row],[3e TT]],SEARCH("-",Tableau1[[#This Row],[3e TT]])-1)*1</f>
        <v>0</v>
      </c>
      <c r="R179" s="44">
        <f>MID(Tableau1[[#This Row],[3e TT]],SEARCH("-",Tableau1[[#This Row],[3e TT]])+1,LEN(Tableau1[[#This Row],[3e TT]]))*1</f>
        <v>0</v>
      </c>
      <c r="S179" s="45">
        <f>Tableau1[[#This Row],[Buts Eq 1 3ème TT]]+Tableau1[[#This Row],[Buts Eq 2 3ème TT]]</f>
        <v>0</v>
      </c>
      <c r="T17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7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79" s="46" t="s">
        <v>51</v>
      </c>
    </row>
    <row r="180" spans="1:22" ht="15.75" customHeight="1">
      <c r="A180" s="37">
        <v>43793</v>
      </c>
      <c r="B180" s="38" t="s">
        <v>19</v>
      </c>
      <c r="C180" s="38" t="s">
        <v>27</v>
      </c>
      <c r="D180" s="39" t="s">
        <v>58</v>
      </c>
      <c r="E180" s="40" t="s">
        <v>59</v>
      </c>
      <c r="F180" s="41" t="s">
        <v>58</v>
      </c>
      <c r="G180" s="42">
        <f>LEFT(Tableau1[[#This Row],[1er TT]],SEARCH("-",Tableau1[[#This Row],[1er TT]])-1)*1</f>
        <v>0</v>
      </c>
      <c r="H180" s="42">
        <f>MID(Tableau1[[#This Row],[1er TT]],SEARCH("-",Tableau1[[#This Row],[1er TT]])+1,LEN(Tableau1[[#This Row],[1er TT]]))*1</f>
        <v>0</v>
      </c>
      <c r="I180" s="42">
        <f>Tableau1[[#This Row],[Buts Eq 1 1er TT]]+Tableau1[[#This Row],[Buts Eq 2 1er TT]]</f>
        <v>0</v>
      </c>
      <c r="J180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80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80" s="43">
        <f>LEFT(Tableau1[[#This Row],[2e TT]],SEARCH("-",Tableau1[[#This Row],[2e TT]])-1)*1</f>
        <v>1</v>
      </c>
      <c r="M180" s="43">
        <f>MID(Tableau1[[#This Row],[2e TT]],SEARCH("-",Tableau1[[#This Row],[2e TT]])+1,LEN(Tableau1[[#This Row],[2e TT]]))*1</f>
        <v>2</v>
      </c>
      <c r="N180" s="43">
        <f>Tableau1[[#This Row],[Buts Eq 1 2ème TT]]+Tableau1[[#This Row],[Buts Eq 2 2ème TT]]</f>
        <v>3</v>
      </c>
      <c r="O18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8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80" s="44">
        <f>LEFT(Tableau1[[#This Row],[3e TT]],SEARCH("-",Tableau1[[#This Row],[3e TT]])-1)*1</f>
        <v>0</v>
      </c>
      <c r="R180" s="44">
        <f>MID(Tableau1[[#This Row],[3e TT]],SEARCH("-",Tableau1[[#This Row],[3e TT]])+1,LEN(Tableau1[[#This Row],[3e TT]]))*1</f>
        <v>0</v>
      </c>
      <c r="S180" s="45">
        <f>Tableau1[[#This Row],[Buts Eq 1 3ème TT]]+Tableau1[[#This Row],[Buts Eq 2 3ème TT]]</f>
        <v>0</v>
      </c>
      <c r="T18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8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80" s="46" t="s">
        <v>51</v>
      </c>
    </row>
    <row r="181" spans="1:22" ht="15.75" customHeight="1">
      <c r="A181" s="37">
        <v>43793</v>
      </c>
      <c r="B181" s="38" t="s">
        <v>5</v>
      </c>
      <c r="C181" s="38" t="s">
        <v>14</v>
      </c>
      <c r="D181" s="39" t="s">
        <v>4</v>
      </c>
      <c r="E181" s="40" t="s">
        <v>63</v>
      </c>
      <c r="F181" s="41" t="s">
        <v>47</v>
      </c>
      <c r="G181" s="42">
        <f>LEFT(Tableau1[[#This Row],[1er TT]],SEARCH("-",Tableau1[[#This Row],[1er TT]])-1)*1</f>
        <v>1</v>
      </c>
      <c r="H181" s="42">
        <f>MID(Tableau1[[#This Row],[1er TT]],SEARCH("-",Tableau1[[#This Row],[1er TT]])+1,LEN(Tableau1[[#This Row],[1er TT]]))*1</f>
        <v>0</v>
      </c>
      <c r="I181" s="42">
        <f>Tableau1[[#This Row],[Buts Eq 1 1er TT]]+Tableau1[[#This Row],[Buts Eq 2 1er TT]]</f>
        <v>1</v>
      </c>
      <c r="J181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81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81" s="43">
        <f>LEFT(Tableau1[[#This Row],[2e TT]],SEARCH("-",Tableau1[[#This Row],[2e TT]])-1)*1</f>
        <v>1</v>
      </c>
      <c r="M181" s="43">
        <f>MID(Tableau1[[#This Row],[2e TT]],SEARCH("-",Tableau1[[#This Row],[2e TT]])+1,LEN(Tableau1[[#This Row],[2e TT]]))*1</f>
        <v>1</v>
      </c>
      <c r="N181" s="43">
        <f>Tableau1[[#This Row],[Buts Eq 1 2ème TT]]+Tableau1[[#This Row],[Buts Eq 2 2ème TT]]</f>
        <v>2</v>
      </c>
      <c r="O18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8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81" s="44">
        <f>LEFT(Tableau1[[#This Row],[3e TT]],SEARCH("-",Tableau1[[#This Row],[3e TT]])-1)*1</f>
        <v>0</v>
      </c>
      <c r="R181" s="44">
        <f>MID(Tableau1[[#This Row],[3e TT]],SEARCH("-",Tableau1[[#This Row],[3e TT]])+1,LEN(Tableau1[[#This Row],[3e TT]]))*1</f>
        <v>1</v>
      </c>
      <c r="S181" s="45">
        <f>Tableau1[[#This Row],[Buts Eq 1 3ème TT]]+Tableau1[[#This Row],[Buts Eq 2 3ème TT]]</f>
        <v>1</v>
      </c>
      <c r="T181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181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181" s="46" t="s">
        <v>51</v>
      </c>
    </row>
    <row r="182" spans="1:22" ht="15.75" customHeight="1">
      <c r="A182" s="37">
        <v>43793</v>
      </c>
      <c r="B182" s="38" t="s">
        <v>26</v>
      </c>
      <c r="C182" s="38" t="s">
        <v>13</v>
      </c>
      <c r="D182" s="39" t="s">
        <v>61</v>
      </c>
      <c r="E182" s="40" t="s">
        <v>4</v>
      </c>
      <c r="F182" s="41" t="s">
        <v>67</v>
      </c>
      <c r="G182" s="42">
        <f>LEFT(Tableau1[[#This Row],[1er TT]],SEARCH("-",Tableau1[[#This Row],[1er TT]])-1)*1</f>
        <v>0</v>
      </c>
      <c r="H182" s="42">
        <f>MID(Tableau1[[#This Row],[1er TT]],SEARCH("-",Tableau1[[#This Row],[1er TT]])+1,LEN(Tableau1[[#This Row],[1er TT]]))*1</f>
        <v>2</v>
      </c>
      <c r="I182" s="42">
        <f>Tableau1[[#This Row],[Buts Eq 1 1er TT]]+Tableau1[[#This Row],[Buts Eq 2 1er TT]]</f>
        <v>2</v>
      </c>
      <c r="J18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8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82" s="43">
        <f>LEFT(Tableau1[[#This Row],[2e TT]],SEARCH("-",Tableau1[[#This Row],[2e TT]])-1)*1</f>
        <v>1</v>
      </c>
      <c r="M182" s="43">
        <f>MID(Tableau1[[#This Row],[2e TT]],SEARCH("-",Tableau1[[#This Row],[2e TT]])+1,LEN(Tableau1[[#This Row],[2e TT]]))*1</f>
        <v>0</v>
      </c>
      <c r="N182" s="43">
        <f>Tableau1[[#This Row],[Buts Eq 1 2ème TT]]+Tableau1[[#This Row],[Buts Eq 2 2ème TT]]</f>
        <v>1</v>
      </c>
      <c r="O18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8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82" s="44">
        <f>LEFT(Tableau1[[#This Row],[3e TT]],SEARCH("-",Tableau1[[#This Row],[3e TT]])-1)*1</f>
        <v>2</v>
      </c>
      <c r="R182" s="44">
        <f>MID(Tableau1[[#This Row],[3e TT]],SEARCH("-",Tableau1[[#This Row],[3e TT]])+1,LEN(Tableau1[[#This Row],[3e TT]]))*1</f>
        <v>1</v>
      </c>
      <c r="S182" s="45">
        <f>Tableau1[[#This Row],[Buts Eq 1 3ème TT]]+Tableau1[[#This Row],[Buts Eq 2 3ème TT]]</f>
        <v>3</v>
      </c>
      <c r="T18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8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82" s="46" t="s">
        <v>51</v>
      </c>
    </row>
    <row r="183" spans="1:22" ht="15.75" customHeight="1">
      <c r="A183" s="37">
        <v>43793</v>
      </c>
      <c r="B183" s="38" t="s">
        <v>25</v>
      </c>
      <c r="C183" s="38" t="s">
        <v>17</v>
      </c>
      <c r="D183" s="39" t="s">
        <v>60</v>
      </c>
      <c r="E183" s="40" t="s">
        <v>4</v>
      </c>
      <c r="F183" s="41" t="s">
        <v>4</v>
      </c>
      <c r="G183" s="42">
        <f>LEFT(Tableau1[[#This Row],[1er TT]],SEARCH("-",Tableau1[[#This Row],[1er TT]])-1)*1</f>
        <v>2</v>
      </c>
      <c r="H183" s="42">
        <f>MID(Tableau1[[#This Row],[1er TT]],SEARCH("-",Tableau1[[#This Row],[1er TT]])+1,LEN(Tableau1[[#This Row],[1er TT]]))*1</f>
        <v>0</v>
      </c>
      <c r="I183" s="42">
        <f>Tableau1[[#This Row],[Buts Eq 1 1er TT]]+Tableau1[[#This Row],[Buts Eq 2 1er TT]]</f>
        <v>2</v>
      </c>
      <c r="J18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8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83" s="43">
        <f>LEFT(Tableau1[[#This Row],[2e TT]],SEARCH("-",Tableau1[[#This Row],[2e TT]])-1)*1</f>
        <v>1</v>
      </c>
      <c r="M183" s="43">
        <f>MID(Tableau1[[#This Row],[2e TT]],SEARCH("-",Tableau1[[#This Row],[2e TT]])+1,LEN(Tableau1[[#This Row],[2e TT]]))*1</f>
        <v>0</v>
      </c>
      <c r="N183" s="43">
        <f>Tableau1[[#This Row],[Buts Eq 1 2ème TT]]+Tableau1[[#This Row],[Buts Eq 2 2ème TT]]</f>
        <v>1</v>
      </c>
      <c r="O18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8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83" s="44">
        <f>LEFT(Tableau1[[#This Row],[3e TT]],SEARCH("-",Tableau1[[#This Row],[3e TT]])-1)*1</f>
        <v>1</v>
      </c>
      <c r="R183" s="44">
        <f>MID(Tableau1[[#This Row],[3e TT]],SEARCH("-",Tableau1[[#This Row],[3e TT]])+1,LEN(Tableau1[[#This Row],[3e TT]]))*1</f>
        <v>0</v>
      </c>
      <c r="S183" s="45">
        <f>Tableau1[[#This Row],[Buts Eq 1 3ème TT]]+Tableau1[[#This Row],[Buts Eq 2 3ème TT]]</f>
        <v>1</v>
      </c>
      <c r="T18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8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83" s="46" t="s">
        <v>51</v>
      </c>
    </row>
    <row r="184" spans="1:22" ht="15.75" customHeight="1">
      <c r="A184" s="37">
        <v>43793</v>
      </c>
      <c r="B184" s="38" t="s">
        <v>11</v>
      </c>
      <c r="C184" s="38" t="s">
        <v>7</v>
      </c>
      <c r="D184" s="39" t="s">
        <v>58</v>
      </c>
      <c r="E184" s="40" t="s">
        <v>4</v>
      </c>
      <c r="F184" s="41" t="s">
        <v>63</v>
      </c>
      <c r="G184" s="42">
        <f>LEFT(Tableau1[[#This Row],[1er TT]],SEARCH("-",Tableau1[[#This Row],[1er TT]])-1)*1</f>
        <v>0</v>
      </c>
      <c r="H184" s="42">
        <f>MID(Tableau1[[#This Row],[1er TT]],SEARCH("-",Tableau1[[#This Row],[1er TT]])+1,LEN(Tableau1[[#This Row],[1er TT]]))*1</f>
        <v>0</v>
      </c>
      <c r="I184" s="42">
        <f>Tableau1[[#This Row],[Buts Eq 1 1er TT]]+Tableau1[[#This Row],[Buts Eq 2 1er TT]]</f>
        <v>0</v>
      </c>
      <c r="J18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8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84" s="43">
        <f>LEFT(Tableau1[[#This Row],[2e TT]],SEARCH("-",Tableau1[[#This Row],[2e TT]])-1)*1</f>
        <v>1</v>
      </c>
      <c r="M184" s="43">
        <f>MID(Tableau1[[#This Row],[2e TT]],SEARCH("-",Tableau1[[#This Row],[2e TT]])+1,LEN(Tableau1[[#This Row],[2e TT]]))*1</f>
        <v>0</v>
      </c>
      <c r="N184" s="43">
        <f>Tableau1[[#This Row],[Buts Eq 1 2ème TT]]+Tableau1[[#This Row],[Buts Eq 2 2ème TT]]</f>
        <v>1</v>
      </c>
      <c r="O18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8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84" s="44">
        <f>LEFT(Tableau1[[#This Row],[3e TT]],SEARCH("-",Tableau1[[#This Row],[3e TT]])-1)*1</f>
        <v>1</v>
      </c>
      <c r="R184" s="44">
        <f>MID(Tableau1[[#This Row],[3e TT]],SEARCH("-",Tableau1[[#This Row],[3e TT]])+1,LEN(Tableau1[[#This Row],[3e TT]]))*1</f>
        <v>1</v>
      </c>
      <c r="S184" s="45">
        <f>Tableau1[[#This Row],[Buts Eq 1 3ème TT]]+Tableau1[[#This Row],[Buts Eq 2 3ème TT]]</f>
        <v>2</v>
      </c>
      <c r="T18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8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84" s="46" t="s">
        <v>51</v>
      </c>
    </row>
    <row r="185" spans="1:22" ht="15.75" customHeight="1">
      <c r="A185" s="37">
        <v>43793</v>
      </c>
      <c r="B185" s="38" t="s">
        <v>22</v>
      </c>
      <c r="C185" s="38" t="s">
        <v>9</v>
      </c>
      <c r="D185" s="39" t="s">
        <v>63</v>
      </c>
      <c r="E185" s="40" t="s">
        <v>63</v>
      </c>
      <c r="F185" s="41" t="s">
        <v>58</v>
      </c>
      <c r="G185" s="42">
        <f>LEFT(Tableau1[[#This Row],[1er TT]],SEARCH("-",Tableau1[[#This Row],[1er TT]])-1)*1</f>
        <v>1</v>
      </c>
      <c r="H185" s="42">
        <f>MID(Tableau1[[#This Row],[1er TT]],SEARCH("-",Tableau1[[#This Row],[1er TT]])+1,LEN(Tableau1[[#This Row],[1er TT]]))*1</f>
        <v>1</v>
      </c>
      <c r="I185" s="42">
        <f>Tableau1[[#This Row],[Buts Eq 1 1er TT]]+Tableau1[[#This Row],[Buts Eq 2 1er TT]]</f>
        <v>2</v>
      </c>
      <c r="J185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85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85" s="43">
        <f>LEFT(Tableau1[[#This Row],[2e TT]],SEARCH("-",Tableau1[[#This Row],[2e TT]])-1)*1</f>
        <v>1</v>
      </c>
      <c r="M185" s="43">
        <f>MID(Tableau1[[#This Row],[2e TT]],SEARCH("-",Tableau1[[#This Row],[2e TT]])+1,LEN(Tableau1[[#This Row],[2e TT]]))*1</f>
        <v>1</v>
      </c>
      <c r="N185" s="43">
        <f>Tableau1[[#This Row],[Buts Eq 1 2ème TT]]+Tableau1[[#This Row],[Buts Eq 2 2ème TT]]</f>
        <v>2</v>
      </c>
      <c r="O18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8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85" s="44">
        <f>LEFT(Tableau1[[#This Row],[3e TT]],SEARCH("-",Tableau1[[#This Row],[3e TT]])-1)*1</f>
        <v>0</v>
      </c>
      <c r="R185" s="44">
        <f>MID(Tableau1[[#This Row],[3e TT]],SEARCH("-",Tableau1[[#This Row],[3e TT]])+1,LEN(Tableau1[[#This Row],[3e TT]]))*1</f>
        <v>0</v>
      </c>
      <c r="S185" s="45">
        <f>Tableau1[[#This Row],[Buts Eq 1 3ème TT]]+Tableau1[[#This Row],[Buts Eq 2 3ème TT]]</f>
        <v>0</v>
      </c>
      <c r="T185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85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85" s="46" t="s">
        <v>51</v>
      </c>
    </row>
    <row r="186" spans="1:22" ht="15.75" customHeight="1">
      <c r="A186" s="37">
        <v>43793</v>
      </c>
      <c r="B186" s="38" t="s">
        <v>12</v>
      </c>
      <c r="C186" s="38" t="s">
        <v>28</v>
      </c>
      <c r="D186" s="39" t="s">
        <v>63</v>
      </c>
      <c r="E186" s="40" t="s">
        <v>47</v>
      </c>
      <c r="F186" s="41" t="s">
        <v>4</v>
      </c>
      <c r="G186" s="42">
        <f>LEFT(Tableau1[[#This Row],[1er TT]],SEARCH("-",Tableau1[[#This Row],[1er TT]])-1)*1</f>
        <v>1</v>
      </c>
      <c r="H186" s="42">
        <f>MID(Tableau1[[#This Row],[1er TT]],SEARCH("-",Tableau1[[#This Row],[1er TT]])+1,LEN(Tableau1[[#This Row],[1er TT]]))*1</f>
        <v>1</v>
      </c>
      <c r="I186" s="42">
        <f>Tableau1[[#This Row],[Buts Eq 1 1er TT]]+Tableau1[[#This Row],[Buts Eq 2 1er TT]]</f>
        <v>2</v>
      </c>
      <c r="J18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8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86" s="43">
        <f>LEFT(Tableau1[[#This Row],[2e TT]],SEARCH("-",Tableau1[[#This Row],[2e TT]])-1)*1</f>
        <v>0</v>
      </c>
      <c r="M186" s="43">
        <f>MID(Tableau1[[#This Row],[2e TT]],SEARCH("-",Tableau1[[#This Row],[2e TT]])+1,LEN(Tableau1[[#This Row],[2e TT]]))*1</f>
        <v>1</v>
      </c>
      <c r="N186" s="43">
        <f>Tableau1[[#This Row],[Buts Eq 1 2ème TT]]+Tableau1[[#This Row],[Buts Eq 2 2ème TT]]</f>
        <v>1</v>
      </c>
      <c r="O186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86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86" s="44">
        <f>LEFT(Tableau1[[#This Row],[3e TT]],SEARCH("-",Tableau1[[#This Row],[3e TT]])-1)*1</f>
        <v>1</v>
      </c>
      <c r="R186" s="44">
        <f>MID(Tableau1[[#This Row],[3e TT]],SEARCH("-",Tableau1[[#This Row],[3e TT]])+1,LEN(Tableau1[[#This Row],[3e TT]]))*1</f>
        <v>0</v>
      </c>
      <c r="S186" s="45">
        <f>Tableau1[[#This Row],[Buts Eq 1 3ème TT]]+Tableau1[[#This Row],[Buts Eq 2 3ème TT]]</f>
        <v>1</v>
      </c>
      <c r="T18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8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86" s="46" t="s">
        <v>51</v>
      </c>
    </row>
    <row r="187" spans="1:22" ht="15.75" customHeight="1">
      <c r="A187" s="37">
        <v>43794</v>
      </c>
      <c r="B187" s="38" t="s">
        <v>24</v>
      </c>
      <c r="C187" s="38" t="s">
        <v>15</v>
      </c>
      <c r="D187" s="39" t="s">
        <v>63</v>
      </c>
      <c r="E187" s="40" t="s">
        <v>60</v>
      </c>
      <c r="F187" s="41" t="s">
        <v>4</v>
      </c>
      <c r="G187" s="42">
        <f>LEFT(Tableau1[[#This Row],[1er TT]],SEARCH("-",Tableau1[[#This Row],[1er TT]])-1)*1</f>
        <v>1</v>
      </c>
      <c r="H187" s="42">
        <f>MID(Tableau1[[#This Row],[1er TT]],SEARCH("-",Tableau1[[#This Row],[1er TT]])+1,LEN(Tableau1[[#This Row],[1er TT]]))*1</f>
        <v>1</v>
      </c>
      <c r="I187" s="42">
        <f>Tableau1[[#This Row],[Buts Eq 1 1er TT]]+Tableau1[[#This Row],[Buts Eq 2 1er TT]]</f>
        <v>2</v>
      </c>
      <c r="J18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8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87" s="43">
        <f>LEFT(Tableau1[[#This Row],[2e TT]],SEARCH("-",Tableau1[[#This Row],[2e TT]])-1)*1</f>
        <v>2</v>
      </c>
      <c r="M187" s="43">
        <f>MID(Tableau1[[#This Row],[2e TT]],SEARCH("-",Tableau1[[#This Row],[2e TT]])+1,LEN(Tableau1[[#This Row],[2e TT]]))*1</f>
        <v>0</v>
      </c>
      <c r="N187" s="43">
        <f>Tableau1[[#This Row],[Buts Eq 1 2ème TT]]+Tableau1[[#This Row],[Buts Eq 2 2ème TT]]</f>
        <v>2</v>
      </c>
      <c r="O18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8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87" s="44">
        <f>LEFT(Tableau1[[#This Row],[3e TT]],SEARCH("-",Tableau1[[#This Row],[3e TT]])-1)*1</f>
        <v>1</v>
      </c>
      <c r="R187" s="44">
        <f>MID(Tableau1[[#This Row],[3e TT]],SEARCH("-",Tableau1[[#This Row],[3e TT]])+1,LEN(Tableau1[[#This Row],[3e TT]]))*1</f>
        <v>0</v>
      </c>
      <c r="S187" s="45">
        <f>Tableau1[[#This Row],[Buts Eq 1 3ème TT]]+Tableau1[[#This Row],[Buts Eq 2 3ème TT]]</f>
        <v>1</v>
      </c>
      <c r="T18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8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87" s="46" t="s">
        <v>51</v>
      </c>
    </row>
    <row r="188" spans="1:22" ht="15.75" customHeight="1">
      <c r="A188" s="37">
        <v>43794</v>
      </c>
      <c r="B188" s="38" t="s">
        <v>23</v>
      </c>
      <c r="C188" s="38" t="s">
        <v>18</v>
      </c>
      <c r="D188" s="39" t="s">
        <v>4</v>
      </c>
      <c r="E188" s="40" t="s">
        <v>58</v>
      </c>
      <c r="F188" s="41" t="s">
        <v>58</v>
      </c>
      <c r="G188" s="42">
        <f>LEFT(Tableau1[[#This Row],[1er TT]],SEARCH("-",Tableau1[[#This Row],[1er TT]])-1)*1</f>
        <v>1</v>
      </c>
      <c r="H188" s="42">
        <f>MID(Tableau1[[#This Row],[1er TT]],SEARCH("-",Tableau1[[#This Row],[1er TT]])+1,LEN(Tableau1[[#This Row],[1er TT]]))*1</f>
        <v>0</v>
      </c>
      <c r="I188" s="42">
        <f>Tableau1[[#This Row],[Buts Eq 1 1er TT]]+Tableau1[[#This Row],[Buts Eq 2 1er TT]]</f>
        <v>1</v>
      </c>
      <c r="J188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88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88" s="43">
        <f>LEFT(Tableau1[[#This Row],[2e TT]],SEARCH("-",Tableau1[[#This Row],[2e TT]])-1)*1</f>
        <v>0</v>
      </c>
      <c r="M188" s="43">
        <f>MID(Tableau1[[#This Row],[2e TT]],SEARCH("-",Tableau1[[#This Row],[2e TT]])+1,LEN(Tableau1[[#This Row],[2e TT]]))*1</f>
        <v>0</v>
      </c>
      <c r="N188" s="43">
        <f>Tableau1[[#This Row],[Buts Eq 1 2ème TT]]+Tableau1[[#This Row],[Buts Eq 2 2ème TT]]</f>
        <v>0</v>
      </c>
      <c r="O18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8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88" s="44">
        <f>LEFT(Tableau1[[#This Row],[3e TT]],SEARCH("-",Tableau1[[#This Row],[3e TT]])-1)*1</f>
        <v>0</v>
      </c>
      <c r="R188" s="44">
        <f>MID(Tableau1[[#This Row],[3e TT]],SEARCH("-",Tableau1[[#This Row],[3e TT]])+1,LEN(Tableau1[[#This Row],[3e TT]]))*1</f>
        <v>0</v>
      </c>
      <c r="S188" s="45">
        <f>Tableau1[[#This Row],[Buts Eq 1 3ème TT]]+Tableau1[[#This Row],[Buts Eq 2 3ème TT]]</f>
        <v>0</v>
      </c>
      <c r="T18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8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88" s="46" t="s">
        <v>51</v>
      </c>
    </row>
    <row r="189" spans="1:22" ht="15.75" customHeight="1">
      <c r="A189" s="37">
        <v>43794</v>
      </c>
      <c r="B189" s="38" t="s">
        <v>20</v>
      </c>
      <c r="C189" s="38" t="s">
        <v>21</v>
      </c>
      <c r="D189" s="39" t="s">
        <v>4</v>
      </c>
      <c r="E189" s="40" t="s">
        <v>4</v>
      </c>
      <c r="F189" s="41" t="s">
        <v>4</v>
      </c>
      <c r="G189" s="42">
        <f>LEFT(Tableau1[[#This Row],[1er TT]],SEARCH("-",Tableau1[[#This Row],[1er TT]])-1)*1</f>
        <v>1</v>
      </c>
      <c r="H189" s="42">
        <f>MID(Tableau1[[#This Row],[1er TT]],SEARCH("-",Tableau1[[#This Row],[1er TT]])+1,LEN(Tableau1[[#This Row],[1er TT]]))*1</f>
        <v>0</v>
      </c>
      <c r="I189" s="42">
        <f>Tableau1[[#This Row],[Buts Eq 1 1er TT]]+Tableau1[[#This Row],[Buts Eq 2 1er TT]]</f>
        <v>1</v>
      </c>
      <c r="J189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89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89" s="43">
        <f>LEFT(Tableau1[[#This Row],[2e TT]],SEARCH("-",Tableau1[[#This Row],[2e TT]])-1)*1</f>
        <v>1</v>
      </c>
      <c r="M189" s="43">
        <f>MID(Tableau1[[#This Row],[2e TT]],SEARCH("-",Tableau1[[#This Row],[2e TT]])+1,LEN(Tableau1[[#This Row],[2e TT]]))*1</f>
        <v>0</v>
      </c>
      <c r="N189" s="43">
        <f>Tableau1[[#This Row],[Buts Eq 1 2ème TT]]+Tableau1[[#This Row],[Buts Eq 2 2ème TT]]</f>
        <v>1</v>
      </c>
      <c r="O189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89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89" s="44">
        <f>LEFT(Tableau1[[#This Row],[3e TT]],SEARCH("-",Tableau1[[#This Row],[3e TT]])-1)*1</f>
        <v>1</v>
      </c>
      <c r="R189" s="44">
        <f>MID(Tableau1[[#This Row],[3e TT]],SEARCH("-",Tableau1[[#This Row],[3e TT]])+1,LEN(Tableau1[[#This Row],[3e TT]]))*1</f>
        <v>0</v>
      </c>
      <c r="S189" s="45">
        <f>Tableau1[[#This Row],[Buts Eq 1 3ème TT]]+Tableau1[[#This Row],[Buts Eq 2 3ème TT]]</f>
        <v>1</v>
      </c>
      <c r="T189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89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89" s="46" t="s">
        <v>51</v>
      </c>
    </row>
    <row r="190" spans="1:22" ht="15.75" customHeight="1">
      <c r="A190" s="37">
        <v>43795</v>
      </c>
      <c r="B190" s="38" t="s">
        <v>25</v>
      </c>
      <c r="C190" s="38" t="s">
        <v>7</v>
      </c>
      <c r="D190" s="39" t="s">
        <v>4</v>
      </c>
      <c r="E190" s="40" t="s">
        <v>70</v>
      </c>
      <c r="F190" s="41" t="s">
        <v>4</v>
      </c>
      <c r="G190" s="42">
        <f>LEFT(Tableau1[[#This Row],[1er TT]],SEARCH("-",Tableau1[[#This Row],[1er TT]])-1)*1</f>
        <v>1</v>
      </c>
      <c r="H190" s="42">
        <f>MID(Tableau1[[#This Row],[1er TT]],SEARCH("-",Tableau1[[#This Row],[1er TT]])+1,LEN(Tableau1[[#This Row],[1er TT]]))*1</f>
        <v>0</v>
      </c>
      <c r="I190" s="42">
        <f>Tableau1[[#This Row],[Buts Eq 1 1er TT]]+Tableau1[[#This Row],[Buts Eq 2 1er TT]]</f>
        <v>1</v>
      </c>
      <c r="J190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90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90" s="43">
        <f>LEFT(Tableau1[[#This Row],[2e TT]],SEARCH("-",Tableau1[[#This Row],[2e TT]])-1)*1</f>
        <v>0</v>
      </c>
      <c r="M190" s="43">
        <f>MID(Tableau1[[#This Row],[2e TT]],SEARCH("-",Tableau1[[#This Row],[2e TT]])+1,LEN(Tableau1[[#This Row],[2e TT]]))*1</f>
        <v>3</v>
      </c>
      <c r="N190" s="43">
        <f>Tableau1[[#This Row],[Buts Eq 1 2ème TT]]+Tableau1[[#This Row],[Buts Eq 2 2ème TT]]</f>
        <v>3</v>
      </c>
      <c r="O19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9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90" s="44">
        <f>LEFT(Tableau1[[#This Row],[3e TT]],SEARCH("-",Tableau1[[#This Row],[3e TT]])-1)*1</f>
        <v>1</v>
      </c>
      <c r="R190" s="44">
        <f>MID(Tableau1[[#This Row],[3e TT]],SEARCH("-",Tableau1[[#This Row],[3e TT]])+1,LEN(Tableau1[[#This Row],[3e TT]]))*1</f>
        <v>0</v>
      </c>
      <c r="S190" s="45">
        <f>Tableau1[[#This Row],[Buts Eq 1 3ème TT]]+Tableau1[[#This Row],[Buts Eq 2 3ème TT]]</f>
        <v>1</v>
      </c>
      <c r="T19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9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90" s="46" t="s">
        <v>51</v>
      </c>
    </row>
    <row r="191" spans="1:22" ht="15.75" customHeight="1">
      <c r="A191" s="37">
        <v>43795</v>
      </c>
      <c r="B191" s="38" t="s">
        <v>16</v>
      </c>
      <c r="C191" s="38" t="s">
        <v>5</v>
      </c>
      <c r="D191" s="39" t="s">
        <v>4</v>
      </c>
      <c r="E191" s="40" t="s">
        <v>47</v>
      </c>
      <c r="F191" s="41" t="s">
        <v>58</v>
      </c>
      <c r="G191" s="42">
        <f>LEFT(Tableau1[[#This Row],[1er TT]],SEARCH("-",Tableau1[[#This Row],[1er TT]])-1)*1</f>
        <v>1</v>
      </c>
      <c r="H191" s="42">
        <f>MID(Tableau1[[#This Row],[1er TT]],SEARCH("-",Tableau1[[#This Row],[1er TT]])+1,LEN(Tableau1[[#This Row],[1er TT]]))*1</f>
        <v>0</v>
      </c>
      <c r="I191" s="42">
        <f>Tableau1[[#This Row],[Buts Eq 1 1er TT]]+Tableau1[[#This Row],[Buts Eq 2 1er TT]]</f>
        <v>1</v>
      </c>
      <c r="J191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91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91" s="43">
        <f>LEFT(Tableau1[[#This Row],[2e TT]],SEARCH("-",Tableau1[[#This Row],[2e TT]])-1)*1</f>
        <v>0</v>
      </c>
      <c r="M191" s="43">
        <f>MID(Tableau1[[#This Row],[2e TT]],SEARCH("-",Tableau1[[#This Row],[2e TT]])+1,LEN(Tableau1[[#This Row],[2e TT]]))*1</f>
        <v>1</v>
      </c>
      <c r="N191" s="43">
        <f>Tableau1[[#This Row],[Buts Eq 1 2ème TT]]+Tableau1[[#This Row],[Buts Eq 2 2ème TT]]</f>
        <v>1</v>
      </c>
      <c r="O19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9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91" s="44">
        <f>LEFT(Tableau1[[#This Row],[3e TT]],SEARCH("-",Tableau1[[#This Row],[3e TT]])-1)*1</f>
        <v>0</v>
      </c>
      <c r="R191" s="44">
        <f>MID(Tableau1[[#This Row],[3e TT]],SEARCH("-",Tableau1[[#This Row],[3e TT]])+1,LEN(Tableau1[[#This Row],[3e TT]]))*1</f>
        <v>0</v>
      </c>
      <c r="S191" s="45">
        <f>Tableau1[[#This Row],[Buts Eq 1 3ème TT]]+Tableau1[[#This Row],[Buts Eq 2 3ème TT]]</f>
        <v>0</v>
      </c>
      <c r="T19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9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91" s="46" t="s">
        <v>51</v>
      </c>
    </row>
    <row r="192" spans="1:22" ht="15.75" customHeight="1">
      <c r="A192" s="37">
        <v>43795</v>
      </c>
      <c r="B192" s="38" t="s">
        <v>11</v>
      </c>
      <c r="C192" s="38" t="s">
        <v>17</v>
      </c>
      <c r="D192" s="39" t="s">
        <v>61</v>
      </c>
      <c r="E192" s="40" t="s">
        <v>59</v>
      </c>
      <c r="F192" s="41" t="s">
        <v>60</v>
      </c>
      <c r="G192" s="42">
        <f>LEFT(Tableau1[[#This Row],[1er TT]],SEARCH("-",Tableau1[[#This Row],[1er TT]])-1)*1</f>
        <v>0</v>
      </c>
      <c r="H192" s="42">
        <f>MID(Tableau1[[#This Row],[1er TT]],SEARCH("-",Tableau1[[#This Row],[1er TT]])+1,LEN(Tableau1[[#This Row],[1er TT]]))*1</f>
        <v>2</v>
      </c>
      <c r="I192" s="42">
        <f>Tableau1[[#This Row],[Buts Eq 1 1er TT]]+Tableau1[[#This Row],[Buts Eq 2 1er TT]]</f>
        <v>2</v>
      </c>
      <c r="J19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19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192" s="43">
        <f>LEFT(Tableau1[[#This Row],[2e TT]],SEARCH("-",Tableau1[[#This Row],[2e TT]])-1)*1</f>
        <v>1</v>
      </c>
      <c r="M192" s="43">
        <f>MID(Tableau1[[#This Row],[2e TT]],SEARCH("-",Tableau1[[#This Row],[2e TT]])+1,LEN(Tableau1[[#This Row],[2e TT]]))*1</f>
        <v>2</v>
      </c>
      <c r="N192" s="43">
        <f>Tableau1[[#This Row],[Buts Eq 1 2ème TT]]+Tableau1[[#This Row],[Buts Eq 2 2ème TT]]</f>
        <v>3</v>
      </c>
      <c r="O19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9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92" s="44">
        <f>LEFT(Tableau1[[#This Row],[3e TT]],SEARCH("-",Tableau1[[#This Row],[3e TT]])-1)*1</f>
        <v>2</v>
      </c>
      <c r="R192" s="44">
        <f>MID(Tableau1[[#This Row],[3e TT]],SEARCH("-",Tableau1[[#This Row],[3e TT]])+1,LEN(Tableau1[[#This Row],[3e TT]]))*1</f>
        <v>0</v>
      </c>
      <c r="S192" s="45">
        <f>Tableau1[[#This Row],[Buts Eq 1 3ème TT]]+Tableau1[[#This Row],[Buts Eq 2 3ème TT]]</f>
        <v>2</v>
      </c>
      <c r="T19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9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92" s="46" t="s">
        <v>51</v>
      </c>
    </row>
    <row r="193" spans="1:22" ht="15.75" customHeight="1">
      <c r="A193" s="37">
        <v>43795</v>
      </c>
      <c r="B193" s="38" t="s">
        <v>6</v>
      </c>
      <c r="C193" s="38" t="s">
        <v>9</v>
      </c>
      <c r="D193" s="39" t="s">
        <v>4</v>
      </c>
      <c r="E193" s="40" t="s">
        <v>47</v>
      </c>
      <c r="F193" s="41" t="s">
        <v>58</v>
      </c>
      <c r="G193" s="42">
        <f>LEFT(Tableau1[[#This Row],[1er TT]],SEARCH("-",Tableau1[[#This Row],[1er TT]])-1)*1</f>
        <v>1</v>
      </c>
      <c r="H193" s="42">
        <f>MID(Tableau1[[#This Row],[1er TT]],SEARCH("-",Tableau1[[#This Row],[1er TT]])+1,LEN(Tableau1[[#This Row],[1er TT]]))*1</f>
        <v>0</v>
      </c>
      <c r="I193" s="42">
        <f>Tableau1[[#This Row],[Buts Eq 1 1er TT]]+Tableau1[[#This Row],[Buts Eq 2 1er TT]]</f>
        <v>1</v>
      </c>
      <c r="J19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9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93" s="43">
        <f>LEFT(Tableau1[[#This Row],[2e TT]],SEARCH("-",Tableau1[[#This Row],[2e TT]])-1)*1</f>
        <v>0</v>
      </c>
      <c r="M193" s="43">
        <f>MID(Tableau1[[#This Row],[2e TT]],SEARCH("-",Tableau1[[#This Row],[2e TT]])+1,LEN(Tableau1[[#This Row],[2e TT]]))*1</f>
        <v>1</v>
      </c>
      <c r="N193" s="43">
        <f>Tableau1[[#This Row],[Buts Eq 1 2ème TT]]+Tableau1[[#This Row],[Buts Eq 2 2ème TT]]</f>
        <v>1</v>
      </c>
      <c r="O19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9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93" s="44">
        <f>LEFT(Tableau1[[#This Row],[3e TT]],SEARCH("-",Tableau1[[#This Row],[3e TT]])-1)*1</f>
        <v>0</v>
      </c>
      <c r="R193" s="44">
        <f>MID(Tableau1[[#This Row],[3e TT]],SEARCH("-",Tableau1[[#This Row],[3e TT]])+1,LEN(Tableau1[[#This Row],[3e TT]]))*1</f>
        <v>0</v>
      </c>
      <c r="S193" s="45">
        <f>Tableau1[[#This Row],[Buts Eq 1 3ème TT]]+Tableau1[[#This Row],[Buts Eq 2 3ème TT]]</f>
        <v>0</v>
      </c>
      <c r="T19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9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93" s="46" t="s">
        <v>51</v>
      </c>
    </row>
    <row r="194" spans="1:22" ht="15.75" customHeight="1">
      <c r="A194" s="37">
        <v>43795</v>
      </c>
      <c r="B194" s="38" t="s">
        <v>8</v>
      </c>
      <c r="C194" s="38" t="s">
        <v>27</v>
      </c>
      <c r="D194" s="39" t="s">
        <v>60</v>
      </c>
      <c r="E194" s="40" t="s">
        <v>61</v>
      </c>
      <c r="F194" s="41" t="s">
        <v>58</v>
      </c>
      <c r="G194" s="42">
        <f>LEFT(Tableau1[[#This Row],[1er TT]],SEARCH("-",Tableau1[[#This Row],[1er TT]])-1)*1</f>
        <v>2</v>
      </c>
      <c r="H194" s="42">
        <f>MID(Tableau1[[#This Row],[1er TT]],SEARCH("-",Tableau1[[#This Row],[1er TT]])+1,LEN(Tableau1[[#This Row],[1er TT]]))*1</f>
        <v>0</v>
      </c>
      <c r="I194" s="42">
        <f>Tableau1[[#This Row],[Buts Eq 1 1er TT]]+Tableau1[[#This Row],[Buts Eq 2 1er TT]]</f>
        <v>2</v>
      </c>
      <c r="J19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9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94" s="43">
        <f>LEFT(Tableau1[[#This Row],[2e TT]],SEARCH("-",Tableau1[[#This Row],[2e TT]])-1)*1</f>
        <v>0</v>
      </c>
      <c r="M194" s="43">
        <f>MID(Tableau1[[#This Row],[2e TT]],SEARCH("-",Tableau1[[#This Row],[2e TT]])+1,LEN(Tableau1[[#This Row],[2e TT]]))*1</f>
        <v>2</v>
      </c>
      <c r="N194" s="43">
        <f>Tableau1[[#This Row],[Buts Eq 1 2ème TT]]+Tableau1[[#This Row],[Buts Eq 2 2ème TT]]</f>
        <v>2</v>
      </c>
      <c r="O194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94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94" s="44">
        <f>LEFT(Tableau1[[#This Row],[3e TT]],SEARCH("-",Tableau1[[#This Row],[3e TT]])-1)*1</f>
        <v>0</v>
      </c>
      <c r="R194" s="44">
        <f>MID(Tableau1[[#This Row],[3e TT]],SEARCH("-",Tableau1[[#This Row],[3e TT]])+1,LEN(Tableau1[[#This Row],[3e TT]]))*1</f>
        <v>0</v>
      </c>
      <c r="S194" s="45">
        <f>Tableau1[[#This Row],[Buts Eq 1 3ème TT]]+Tableau1[[#This Row],[Buts Eq 2 3ème TT]]</f>
        <v>0</v>
      </c>
      <c r="T19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9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94" s="46" t="s">
        <v>51</v>
      </c>
    </row>
    <row r="195" spans="1:22" ht="15.75" customHeight="1">
      <c r="A195" s="37">
        <v>43795</v>
      </c>
      <c r="B195" s="38" t="s">
        <v>12</v>
      </c>
      <c r="C195" s="38" t="s">
        <v>14</v>
      </c>
      <c r="D195" s="39" t="s">
        <v>4</v>
      </c>
      <c r="E195" s="40" t="s">
        <v>63</v>
      </c>
      <c r="F195" s="41" t="s">
        <v>60</v>
      </c>
      <c r="G195" s="42">
        <f>LEFT(Tableau1[[#This Row],[1er TT]],SEARCH("-",Tableau1[[#This Row],[1er TT]])-1)*1</f>
        <v>1</v>
      </c>
      <c r="H195" s="42">
        <f>MID(Tableau1[[#This Row],[1er TT]],SEARCH("-",Tableau1[[#This Row],[1er TT]])+1,LEN(Tableau1[[#This Row],[1er TT]]))*1</f>
        <v>0</v>
      </c>
      <c r="I195" s="42">
        <f>Tableau1[[#This Row],[Buts Eq 1 1er TT]]+Tableau1[[#This Row],[Buts Eq 2 1er TT]]</f>
        <v>1</v>
      </c>
      <c r="J19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9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95" s="43">
        <f>LEFT(Tableau1[[#This Row],[2e TT]],SEARCH("-",Tableau1[[#This Row],[2e TT]])-1)*1</f>
        <v>1</v>
      </c>
      <c r="M195" s="43">
        <f>MID(Tableau1[[#This Row],[2e TT]],SEARCH("-",Tableau1[[#This Row],[2e TT]])+1,LEN(Tableau1[[#This Row],[2e TT]]))*1</f>
        <v>1</v>
      </c>
      <c r="N195" s="43">
        <f>Tableau1[[#This Row],[Buts Eq 1 2ème TT]]+Tableau1[[#This Row],[Buts Eq 2 2ème TT]]</f>
        <v>2</v>
      </c>
      <c r="O19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9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95" s="44">
        <f>LEFT(Tableau1[[#This Row],[3e TT]],SEARCH("-",Tableau1[[#This Row],[3e TT]])-1)*1</f>
        <v>2</v>
      </c>
      <c r="R195" s="44">
        <f>MID(Tableau1[[#This Row],[3e TT]],SEARCH("-",Tableau1[[#This Row],[3e TT]])+1,LEN(Tableau1[[#This Row],[3e TT]]))*1</f>
        <v>0</v>
      </c>
      <c r="S195" s="45">
        <f>Tableau1[[#This Row],[Buts Eq 1 3ème TT]]+Tableau1[[#This Row],[Buts Eq 2 3ème TT]]</f>
        <v>2</v>
      </c>
      <c r="T19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9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95" s="46" t="s">
        <v>51</v>
      </c>
    </row>
    <row r="196" spans="1:22" ht="15.75" customHeight="1">
      <c r="A196" s="37">
        <v>43795</v>
      </c>
      <c r="B196" s="38" t="s">
        <v>10</v>
      </c>
      <c r="C196" s="38" t="s">
        <v>28</v>
      </c>
      <c r="D196" s="39" t="s">
        <v>4</v>
      </c>
      <c r="E196" s="40" t="s">
        <v>67</v>
      </c>
      <c r="F196" s="41" t="s">
        <v>4</v>
      </c>
      <c r="G196" s="42">
        <f>LEFT(Tableau1[[#This Row],[1er TT]],SEARCH("-",Tableau1[[#This Row],[1er TT]])-1)*1</f>
        <v>1</v>
      </c>
      <c r="H196" s="42">
        <f>MID(Tableau1[[#This Row],[1er TT]],SEARCH("-",Tableau1[[#This Row],[1er TT]])+1,LEN(Tableau1[[#This Row],[1er TT]]))*1</f>
        <v>0</v>
      </c>
      <c r="I196" s="42">
        <f>Tableau1[[#This Row],[Buts Eq 1 1er TT]]+Tableau1[[#This Row],[Buts Eq 2 1er TT]]</f>
        <v>1</v>
      </c>
      <c r="J19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9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96" s="43">
        <f>LEFT(Tableau1[[#This Row],[2e TT]],SEARCH("-",Tableau1[[#This Row],[2e TT]])-1)*1</f>
        <v>2</v>
      </c>
      <c r="M196" s="43">
        <f>MID(Tableau1[[#This Row],[2e TT]],SEARCH("-",Tableau1[[#This Row],[2e TT]])+1,LEN(Tableau1[[#This Row],[2e TT]]))*1</f>
        <v>1</v>
      </c>
      <c r="N196" s="43">
        <f>Tableau1[[#This Row],[Buts Eq 1 2ème TT]]+Tableau1[[#This Row],[Buts Eq 2 2ème TT]]</f>
        <v>3</v>
      </c>
      <c r="O196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196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196" s="44">
        <f>LEFT(Tableau1[[#This Row],[3e TT]],SEARCH("-",Tableau1[[#This Row],[3e TT]])-1)*1</f>
        <v>1</v>
      </c>
      <c r="R196" s="44">
        <f>MID(Tableau1[[#This Row],[3e TT]],SEARCH("-",Tableau1[[#This Row],[3e TT]])+1,LEN(Tableau1[[#This Row],[3e TT]]))*1</f>
        <v>0</v>
      </c>
      <c r="S196" s="45">
        <f>Tableau1[[#This Row],[Buts Eq 1 3ème TT]]+Tableau1[[#This Row],[Buts Eq 2 3ème TT]]</f>
        <v>1</v>
      </c>
      <c r="T19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9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96" s="46" t="s">
        <v>51</v>
      </c>
    </row>
    <row r="197" spans="1:22" ht="15.75" customHeight="1">
      <c r="A197" s="37">
        <v>43796</v>
      </c>
      <c r="B197" s="38" t="s">
        <v>13</v>
      </c>
      <c r="C197" s="38" t="s">
        <v>19</v>
      </c>
      <c r="D197" s="39" t="s">
        <v>58</v>
      </c>
      <c r="E197" s="40" t="s">
        <v>47</v>
      </c>
      <c r="F197" s="41" t="s">
        <v>4</v>
      </c>
      <c r="G197" s="42">
        <f>LEFT(Tableau1[[#This Row],[1er TT]],SEARCH("-",Tableau1[[#This Row],[1er TT]])-1)*1</f>
        <v>0</v>
      </c>
      <c r="H197" s="42">
        <f>MID(Tableau1[[#This Row],[1er TT]],SEARCH("-",Tableau1[[#This Row],[1er TT]])+1,LEN(Tableau1[[#This Row],[1er TT]]))*1</f>
        <v>0</v>
      </c>
      <c r="I197" s="42">
        <f>Tableau1[[#This Row],[Buts Eq 1 1er TT]]+Tableau1[[#This Row],[Buts Eq 2 1er TT]]</f>
        <v>0</v>
      </c>
      <c r="J19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9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97" s="43">
        <f>LEFT(Tableau1[[#This Row],[2e TT]],SEARCH("-",Tableau1[[#This Row],[2e TT]])-1)*1</f>
        <v>0</v>
      </c>
      <c r="M197" s="43">
        <f>MID(Tableau1[[#This Row],[2e TT]],SEARCH("-",Tableau1[[#This Row],[2e TT]])+1,LEN(Tableau1[[#This Row],[2e TT]]))*1</f>
        <v>1</v>
      </c>
      <c r="N197" s="43">
        <f>Tableau1[[#This Row],[Buts Eq 1 2ème TT]]+Tableau1[[#This Row],[Buts Eq 2 2ème TT]]</f>
        <v>1</v>
      </c>
      <c r="O19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19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197" s="44">
        <f>LEFT(Tableau1[[#This Row],[3e TT]],SEARCH("-",Tableau1[[#This Row],[3e TT]])-1)*1</f>
        <v>1</v>
      </c>
      <c r="R197" s="44">
        <f>MID(Tableau1[[#This Row],[3e TT]],SEARCH("-",Tableau1[[#This Row],[3e TT]])+1,LEN(Tableau1[[#This Row],[3e TT]]))*1</f>
        <v>0</v>
      </c>
      <c r="S197" s="45">
        <f>Tableau1[[#This Row],[Buts Eq 1 3ème TT]]+Tableau1[[#This Row],[Buts Eq 2 3ème TT]]</f>
        <v>1</v>
      </c>
      <c r="T19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9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97" s="46" t="s">
        <v>51</v>
      </c>
    </row>
    <row r="198" spans="1:22" ht="15.75" customHeight="1">
      <c r="A198" s="37">
        <v>43796</v>
      </c>
      <c r="B198" s="38" t="s">
        <v>24</v>
      </c>
      <c r="C198" s="38" t="s">
        <v>22</v>
      </c>
      <c r="D198" s="39" t="s">
        <v>4</v>
      </c>
      <c r="E198" s="40" t="s">
        <v>69</v>
      </c>
      <c r="F198" s="41" t="s">
        <v>4</v>
      </c>
      <c r="G198" s="42">
        <f>LEFT(Tableau1[[#This Row],[1er TT]],SEARCH("-",Tableau1[[#This Row],[1er TT]])-1)*1</f>
        <v>1</v>
      </c>
      <c r="H198" s="42">
        <f>MID(Tableau1[[#This Row],[1er TT]],SEARCH("-",Tableau1[[#This Row],[1er TT]])+1,LEN(Tableau1[[#This Row],[1er TT]]))*1</f>
        <v>0</v>
      </c>
      <c r="I198" s="42">
        <f>Tableau1[[#This Row],[Buts Eq 1 1er TT]]+Tableau1[[#This Row],[Buts Eq 2 1er TT]]</f>
        <v>1</v>
      </c>
      <c r="J198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198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198" s="43">
        <f>LEFT(Tableau1[[#This Row],[2e TT]],SEARCH("-",Tableau1[[#This Row],[2e TT]])-1)*1</f>
        <v>2</v>
      </c>
      <c r="M198" s="43">
        <f>MID(Tableau1[[#This Row],[2e TT]],SEARCH("-",Tableau1[[#This Row],[2e TT]])+1,LEN(Tableau1[[#This Row],[2e TT]]))*1</f>
        <v>2</v>
      </c>
      <c r="N198" s="43">
        <f>Tableau1[[#This Row],[Buts Eq 1 2ème TT]]+Tableau1[[#This Row],[Buts Eq 2 2ème TT]]</f>
        <v>4</v>
      </c>
      <c r="O198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98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98" s="44">
        <f>LEFT(Tableau1[[#This Row],[3e TT]],SEARCH("-",Tableau1[[#This Row],[3e TT]])-1)*1</f>
        <v>1</v>
      </c>
      <c r="R198" s="44">
        <f>MID(Tableau1[[#This Row],[3e TT]],SEARCH("-",Tableau1[[#This Row],[3e TT]])+1,LEN(Tableau1[[#This Row],[3e TT]]))*1</f>
        <v>0</v>
      </c>
      <c r="S198" s="45">
        <f>Tableau1[[#This Row],[Buts Eq 1 3ème TT]]+Tableau1[[#This Row],[Buts Eq 2 3ème TT]]</f>
        <v>1</v>
      </c>
      <c r="T19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19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198" s="46" t="s">
        <v>51</v>
      </c>
    </row>
    <row r="199" spans="1:22" ht="15.75" customHeight="1">
      <c r="A199" s="37">
        <v>43796</v>
      </c>
      <c r="B199" s="38" t="s">
        <v>21</v>
      </c>
      <c r="C199" s="38" t="s">
        <v>18</v>
      </c>
      <c r="D199" s="39" t="s">
        <v>63</v>
      </c>
      <c r="E199" s="40" t="s">
        <v>58</v>
      </c>
      <c r="F199" s="41" t="s">
        <v>58</v>
      </c>
      <c r="G199" s="42">
        <f>LEFT(Tableau1[[#This Row],[1er TT]],SEARCH("-",Tableau1[[#This Row],[1er TT]])-1)*1</f>
        <v>1</v>
      </c>
      <c r="H199" s="42">
        <f>MID(Tableau1[[#This Row],[1er TT]],SEARCH("-",Tableau1[[#This Row],[1er TT]])+1,LEN(Tableau1[[#This Row],[1er TT]]))*1</f>
        <v>1</v>
      </c>
      <c r="I199" s="42">
        <f>Tableau1[[#This Row],[Buts Eq 1 1er TT]]+Tableau1[[#This Row],[Buts Eq 2 1er TT]]</f>
        <v>2</v>
      </c>
      <c r="J19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19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199" s="43">
        <f>LEFT(Tableau1[[#This Row],[2e TT]],SEARCH("-",Tableau1[[#This Row],[2e TT]])-1)*1</f>
        <v>0</v>
      </c>
      <c r="M199" s="43">
        <f>MID(Tableau1[[#This Row],[2e TT]],SEARCH("-",Tableau1[[#This Row],[2e TT]])+1,LEN(Tableau1[[#This Row],[2e TT]]))*1</f>
        <v>0</v>
      </c>
      <c r="N199" s="43">
        <f>Tableau1[[#This Row],[Buts Eq 1 2ème TT]]+Tableau1[[#This Row],[Buts Eq 2 2ème TT]]</f>
        <v>0</v>
      </c>
      <c r="O19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19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199" s="44">
        <f>LEFT(Tableau1[[#This Row],[3e TT]],SEARCH("-",Tableau1[[#This Row],[3e TT]])-1)*1</f>
        <v>0</v>
      </c>
      <c r="R199" s="44">
        <f>MID(Tableau1[[#This Row],[3e TT]],SEARCH("-",Tableau1[[#This Row],[3e TT]])+1,LEN(Tableau1[[#This Row],[3e TT]]))*1</f>
        <v>0</v>
      </c>
      <c r="S199" s="45">
        <f>Tableau1[[#This Row],[Buts Eq 1 3ème TT]]+Tableau1[[#This Row],[Buts Eq 2 3ème TT]]</f>
        <v>0</v>
      </c>
      <c r="T19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19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199" s="46" t="s">
        <v>51</v>
      </c>
    </row>
    <row r="200" spans="1:22" ht="15.75" customHeight="1">
      <c r="A200" s="37">
        <v>43797</v>
      </c>
      <c r="B200" s="38" t="s">
        <v>15</v>
      </c>
      <c r="C200" s="38" t="s">
        <v>20</v>
      </c>
      <c r="D200" s="39" t="s">
        <v>59</v>
      </c>
      <c r="E200" s="40" t="s">
        <v>4</v>
      </c>
      <c r="F200" s="41" t="s">
        <v>58</v>
      </c>
      <c r="G200" s="42">
        <f>LEFT(Tableau1[[#This Row],[1er TT]],SEARCH("-",Tableau1[[#This Row],[1er TT]])-1)*1</f>
        <v>1</v>
      </c>
      <c r="H200" s="42">
        <f>MID(Tableau1[[#This Row],[1er TT]],SEARCH("-",Tableau1[[#This Row],[1er TT]])+1,LEN(Tableau1[[#This Row],[1er TT]]))*1</f>
        <v>2</v>
      </c>
      <c r="I200" s="42">
        <f>Tableau1[[#This Row],[Buts Eq 1 1er TT]]+Tableau1[[#This Row],[Buts Eq 2 1er TT]]</f>
        <v>3</v>
      </c>
      <c r="J20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0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00" s="43">
        <f>LEFT(Tableau1[[#This Row],[2e TT]],SEARCH("-",Tableau1[[#This Row],[2e TT]])-1)*1</f>
        <v>1</v>
      </c>
      <c r="M200" s="43">
        <f>MID(Tableau1[[#This Row],[2e TT]],SEARCH("-",Tableau1[[#This Row],[2e TT]])+1,LEN(Tableau1[[#This Row],[2e TT]]))*1</f>
        <v>0</v>
      </c>
      <c r="N200" s="43">
        <f>Tableau1[[#This Row],[Buts Eq 1 2ème TT]]+Tableau1[[#This Row],[Buts Eq 2 2ème TT]]</f>
        <v>1</v>
      </c>
      <c r="O200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00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00" s="44">
        <f>LEFT(Tableau1[[#This Row],[3e TT]],SEARCH("-",Tableau1[[#This Row],[3e TT]])-1)*1</f>
        <v>0</v>
      </c>
      <c r="R200" s="44">
        <f>MID(Tableau1[[#This Row],[3e TT]],SEARCH("-",Tableau1[[#This Row],[3e TT]])+1,LEN(Tableau1[[#This Row],[3e TT]]))*1</f>
        <v>0</v>
      </c>
      <c r="S200" s="45">
        <f>Tableau1[[#This Row],[Buts Eq 1 3ème TT]]+Tableau1[[#This Row],[Buts Eq 2 3ème TT]]</f>
        <v>0</v>
      </c>
      <c r="T20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0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00" s="46" t="s">
        <v>51</v>
      </c>
    </row>
    <row r="201" spans="1:22" ht="15.75" customHeight="1">
      <c r="A201" s="37">
        <v>43797</v>
      </c>
      <c r="B201" s="38" t="s">
        <v>25</v>
      </c>
      <c r="C201" s="38" t="s">
        <v>26</v>
      </c>
      <c r="D201" s="39" t="s">
        <v>60</v>
      </c>
      <c r="E201" s="40" t="s">
        <v>47</v>
      </c>
      <c r="F201" s="41" t="s">
        <v>67</v>
      </c>
      <c r="G201" s="42">
        <f>LEFT(Tableau1[[#This Row],[1er TT]],SEARCH("-",Tableau1[[#This Row],[1er TT]])-1)*1</f>
        <v>2</v>
      </c>
      <c r="H201" s="42">
        <f>MID(Tableau1[[#This Row],[1er TT]],SEARCH("-",Tableau1[[#This Row],[1er TT]])+1,LEN(Tableau1[[#This Row],[1er TT]]))*1</f>
        <v>0</v>
      </c>
      <c r="I201" s="42">
        <f>Tableau1[[#This Row],[Buts Eq 1 1er TT]]+Tableau1[[#This Row],[Buts Eq 2 1er TT]]</f>
        <v>2</v>
      </c>
      <c r="J201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01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01" s="43">
        <f>LEFT(Tableau1[[#This Row],[2e TT]],SEARCH("-",Tableau1[[#This Row],[2e TT]])-1)*1</f>
        <v>0</v>
      </c>
      <c r="M201" s="43">
        <f>MID(Tableau1[[#This Row],[2e TT]],SEARCH("-",Tableau1[[#This Row],[2e TT]])+1,LEN(Tableau1[[#This Row],[2e TT]]))*1</f>
        <v>1</v>
      </c>
      <c r="N201" s="43">
        <f>Tableau1[[#This Row],[Buts Eq 1 2ème TT]]+Tableau1[[#This Row],[Buts Eq 2 2ème TT]]</f>
        <v>1</v>
      </c>
      <c r="O201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01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01" s="44">
        <f>LEFT(Tableau1[[#This Row],[3e TT]],SEARCH("-",Tableau1[[#This Row],[3e TT]])-1)*1</f>
        <v>2</v>
      </c>
      <c r="R201" s="44">
        <f>MID(Tableau1[[#This Row],[3e TT]],SEARCH("-",Tableau1[[#This Row],[3e TT]])+1,LEN(Tableau1[[#This Row],[3e TT]]))*1</f>
        <v>1</v>
      </c>
      <c r="S201" s="45">
        <f>Tableau1[[#This Row],[Buts Eq 1 3ème TT]]+Tableau1[[#This Row],[Buts Eq 2 3ème TT]]</f>
        <v>3</v>
      </c>
      <c r="T20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0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01" s="46" t="s">
        <v>51</v>
      </c>
    </row>
    <row r="202" spans="1:22" ht="15.75" customHeight="1">
      <c r="A202" s="37">
        <v>43797</v>
      </c>
      <c r="B202" s="38" t="s">
        <v>16</v>
      </c>
      <c r="C202" s="38" t="s">
        <v>7</v>
      </c>
      <c r="D202" s="39" t="s">
        <v>61</v>
      </c>
      <c r="E202" s="40" t="s">
        <v>47</v>
      </c>
      <c r="F202" s="41" t="s">
        <v>4</v>
      </c>
      <c r="G202" s="42">
        <f>LEFT(Tableau1[[#This Row],[1er TT]],SEARCH("-",Tableau1[[#This Row],[1er TT]])-1)*1</f>
        <v>0</v>
      </c>
      <c r="H202" s="42">
        <f>MID(Tableau1[[#This Row],[1er TT]],SEARCH("-",Tableau1[[#This Row],[1er TT]])+1,LEN(Tableau1[[#This Row],[1er TT]]))*1</f>
        <v>2</v>
      </c>
      <c r="I202" s="42">
        <f>Tableau1[[#This Row],[Buts Eq 1 1er TT]]+Tableau1[[#This Row],[Buts Eq 2 1er TT]]</f>
        <v>2</v>
      </c>
      <c r="J202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02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02" s="43">
        <f>LEFT(Tableau1[[#This Row],[2e TT]],SEARCH("-",Tableau1[[#This Row],[2e TT]])-1)*1</f>
        <v>0</v>
      </c>
      <c r="M202" s="43">
        <f>MID(Tableau1[[#This Row],[2e TT]],SEARCH("-",Tableau1[[#This Row],[2e TT]])+1,LEN(Tableau1[[#This Row],[2e TT]]))*1</f>
        <v>1</v>
      </c>
      <c r="N202" s="43">
        <f>Tableau1[[#This Row],[Buts Eq 1 2ème TT]]+Tableau1[[#This Row],[Buts Eq 2 2ème TT]]</f>
        <v>1</v>
      </c>
      <c r="O202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02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02" s="44">
        <f>LEFT(Tableau1[[#This Row],[3e TT]],SEARCH("-",Tableau1[[#This Row],[3e TT]])-1)*1</f>
        <v>1</v>
      </c>
      <c r="R202" s="44">
        <f>MID(Tableau1[[#This Row],[3e TT]],SEARCH("-",Tableau1[[#This Row],[3e TT]])+1,LEN(Tableau1[[#This Row],[3e TT]]))*1</f>
        <v>0</v>
      </c>
      <c r="S202" s="45">
        <f>Tableau1[[#This Row],[Buts Eq 1 3ème TT]]+Tableau1[[#This Row],[Buts Eq 2 3ème TT]]</f>
        <v>1</v>
      </c>
      <c r="T202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02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02" s="46" t="s">
        <v>51</v>
      </c>
    </row>
    <row r="203" spans="1:22" ht="15.75" customHeight="1">
      <c r="A203" s="37">
        <v>43797</v>
      </c>
      <c r="B203" s="38" t="s">
        <v>11</v>
      </c>
      <c r="C203" s="38" t="s">
        <v>5</v>
      </c>
      <c r="D203" s="39" t="s">
        <v>47</v>
      </c>
      <c r="E203" s="40" t="s">
        <v>58</v>
      </c>
      <c r="F203" s="41" t="s">
        <v>4</v>
      </c>
      <c r="G203" s="42">
        <f>LEFT(Tableau1[[#This Row],[1er TT]],SEARCH("-",Tableau1[[#This Row],[1er TT]])-1)*1</f>
        <v>0</v>
      </c>
      <c r="H203" s="42">
        <f>MID(Tableau1[[#This Row],[1er TT]],SEARCH("-",Tableau1[[#This Row],[1er TT]])+1,LEN(Tableau1[[#This Row],[1er TT]]))*1</f>
        <v>1</v>
      </c>
      <c r="I203" s="42">
        <f>Tableau1[[#This Row],[Buts Eq 1 1er TT]]+Tableau1[[#This Row],[Buts Eq 2 1er TT]]</f>
        <v>1</v>
      </c>
      <c r="J203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03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03" s="43">
        <f>LEFT(Tableau1[[#This Row],[2e TT]],SEARCH("-",Tableau1[[#This Row],[2e TT]])-1)*1</f>
        <v>0</v>
      </c>
      <c r="M203" s="43">
        <f>MID(Tableau1[[#This Row],[2e TT]],SEARCH("-",Tableau1[[#This Row],[2e TT]])+1,LEN(Tableau1[[#This Row],[2e TT]]))*1</f>
        <v>0</v>
      </c>
      <c r="N203" s="43">
        <f>Tableau1[[#This Row],[Buts Eq 1 2ème TT]]+Tableau1[[#This Row],[Buts Eq 2 2ème TT]]</f>
        <v>0</v>
      </c>
      <c r="O203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03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03" s="44">
        <f>LEFT(Tableau1[[#This Row],[3e TT]],SEARCH("-",Tableau1[[#This Row],[3e TT]])-1)*1</f>
        <v>1</v>
      </c>
      <c r="R203" s="44">
        <f>MID(Tableau1[[#This Row],[3e TT]],SEARCH("-",Tableau1[[#This Row],[3e TT]])+1,LEN(Tableau1[[#This Row],[3e TT]]))*1</f>
        <v>0</v>
      </c>
      <c r="S203" s="45">
        <f>Tableau1[[#This Row],[Buts Eq 1 3ème TT]]+Tableau1[[#This Row],[Buts Eq 2 3ème TT]]</f>
        <v>1</v>
      </c>
      <c r="T20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0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03" s="46" t="s">
        <v>51</v>
      </c>
    </row>
    <row r="204" spans="1:22" ht="15.75" customHeight="1">
      <c r="A204" s="37">
        <v>43797</v>
      </c>
      <c r="B204" s="38" t="s">
        <v>6</v>
      </c>
      <c r="C204" s="38" t="s">
        <v>27</v>
      </c>
      <c r="D204" s="39" t="s">
        <v>58</v>
      </c>
      <c r="E204" s="40" t="s">
        <v>4</v>
      </c>
      <c r="F204" s="41" t="s">
        <v>58</v>
      </c>
      <c r="G204" s="42">
        <f>LEFT(Tableau1[[#This Row],[1er TT]],SEARCH("-",Tableau1[[#This Row],[1er TT]])-1)*1</f>
        <v>0</v>
      </c>
      <c r="H204" s="42">
        <f>MID(Tableau1[[#This Row],[1er TT]],SEARCH("-",Tableau1[[#This Row],[1er TT]])+1,LEN(Tableau1[[#This Row],[1er TT]]))*1</f>
        <v>0</v>
      </c>
      <c r="I204" s="42">
        <f>Tableau1[[#This Row],[Buts Eq 1 1er TT]]+Tableau1[[#This Row],[Buts Eq 2 1er TT]]</f>
        <v>0</v>
      </c>
      <c r="J20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0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04" s="43">
        <f>LEFT(Tableau1[[#This Row],[2e TT]],SEARCH("-",Tableau1[[#This Row],[2e TT]])-1)*1</f>
        <v>1</v>
      </c>
      <c r="M204" s="43">
        <f>MID(Tableau1[[#This Row],[2e TT]],SEARCH("-",Tableau1[[#This Row],[2e TT]])+1,LEN(Tableau1[[#This Row],[2e TT]]))*1</f>
        <v>0</v>
      </c>
      <c r="N204" s="43">
        <f>Tableau1[[#This Row],[Buts Eq 1 2ème TT]]+Tableau1[[#This Row],[Buts Eq 2 2ème TT]]</f>
        <v>1</v>
      </c>
      <c r="O20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0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04" s="44">
        <f>LEFT(Tableau1[[#This Row],[3e TT]],SEARCH("-",Tableau1[[#This Row],[3e TT]])-1)*1</f>
        <v>0</v>
      </c>
      <c r="R204" s="44">
        <f>MID(Tableau1[[#This Row],[3e TT]],SEARCH("-",Tableau1[[#This Row],[3e TT]])+1,LEN(Tableau1[[#This Row],[3e TT]]))*1</f>
        <v>0</v>
      </c>
      <c r="S204" s="45">
        <f>Tableau1[[#This Row],[Buts Eq 1 3ème TT]]+Tableau1[[#This Row],[Buts Eq 2 3ème TT]]</f>
        <v>0</v>
      </c>
      <c r="T20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0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04" s="46" t="s">
        <v>51</v>
      </c>
    </row>
    <row r="205" spans="1:22" ht="15.75" customHeight="1">
      <c r="A205" s="37">
        <v>43798</v>
      </c>
      <c r="B205" s="38" t="s">
        <v>28</v>
      </c>
      <c r="C205" s="38" t="s">
        <v>8</v>
      </c>
      <c r="D205" s="39" t="s">
        <v>67</v>
      </c>
      <c r="E205" s="40" t="s">
        <v>67</v>
      </c>
      <c r="F205" s="41" t="s">
        <v>67</v>
      </c>
      <c r="G205" s="42">
        <f>LEFT(Tableau1[[#This Row],[1er TT]],SEARCH("-",Tableau1[[#This Row],[1er TT]])-1)*1</f>
        <v>2</v>
      </c>
      <c r="H205" s="42">
        <f>MID(Tableau1[[#This Row],[1er TT]],SEARCH("-",Tableau1[[#This Row],[1er TT]])+1,LEN(Tableau1[[#This Row],[1er TT]]))*1</f>
        <v>1</v>
      </c>
      <c r="I205" s="42">
        <f>Tableau1[[#This Row],[Buts Eq 1 1er TT]]+Tableau1[[#This Row],[Buts Eq 2 1er TT]]</f>
        <v>3</v>
      </c>
      <c r="J20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0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05" s="43">
        <f>LEFT(Tableau1[[#This Row],[2e TT]],SEARCH("-",Tableau1[[#This Row],[2e TT]])-1)*1</f>
        <v>2</v>
      </c>
      <c r="M205" s="43">
        <f>MID(Tableau1[[#This Row],[2e TT]],SEARCH("-",Tableau1[[#This Row],[2e TT]])+1,LEN(Tableau1[[#This Row],[2e TT]]))*1</f>
        <v>1</v>
      </c>
      <c r="N205" s="43">
        <f>Tableau1[[#This Row],[Buts Eq 1 2ème TT]]+Tableau1[[#This Row],[Buts Eq 2 2ème TT]]</f>
        <v>3</v>
      </c>
      <c r="O20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0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05" s="44">
        <f>LEFT(Tableau1[[#This Row],[3e TT]],SEARCH("-",Tableau1[[#This Row],[3e TT]])-1)*1</f>
        <v>2</v>
      </c>
      <c r="R205" s="44">
        <f>MID(Tableau1[[#This Row],[3e TT]],SEARCH("-",Tableau1[[#This Row],[3e TT]])+1,LEN(Tableau1[[#This Row],[3e TT]]))*1</f>
        <v>1</v>
      </c>
      <c r="S205" s="45">
        <f>Tableau1[[#This Row],[Buts Eq 1 3ème TT]]+Tableau1[[#This Row],[Buts Eq 2 3ème TT]]</f>
        <v>3</v>
      </c>
      <c r="T20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0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05" s="46" t="s">
        <v>51</v>
      </c>
    </row>
    <row r="206" spans="1:22" ht="15.75" customHeight="1">
      <c r="A206" s="37">
        <v>43798</v>
      </c>
      <c r="B206" s="38" t="s">
        <v>17</v>
      </c>
      <c r="C206" s="38" t="s">
        <v>10</v>
      </c>
      <c r="D206" s="39" t="s">
        <v>47</v>
      </c>
      <c r="E206" s="40" t="s">
        <v>58</v>
      </c>
      <c r="F206" s="41" t="s">
        <v>4</v>
      </c>
      <c r="G206" s="42">
        <f>LEFT(Tableau1[[#This Row],[1er TT]],SEARCH("-",Tableau1[[#This Row],[1er TT]])-1)*1</f>
        <v>0</v>
      </c>
      <c r="H206" s="42">
        <f>MID(Tableau1[[#This Row],[1er TT]],SEARCH("-",Tableau1[[#This Row],[1er TT]])+1,LEN(Tableau1[[#This Row],[1er TT]]))*1</f>
        <v>1</v>
      </c>
      <c r="I206" s="42">
        <f>Tableau1[[#This Row],[Buts Eq 1 1er TT]]+Tableau1[[#This Row],[Buts Eq 2 1er TT]]</f>
        <v>1</v>
      </c>
      <c r="J206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06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06" s="43">
        <f>LEFT(Tableau1[[#This Row],[2e TT]],SEARCH("-",Tableau1[[#This Row],[2e TT]])-1)*1</f>
        <v>0</v>
      </c>
      <c r="M206" s="43">
        <f>MID(Tableau1[[#This Row],[2e TT]],SEARCH("-",Tableau1[[#This Row],[2e TT]])+1,LEN(Tableau1[[#This Row],[2e TT]]))*1</f>
        <v>0</v>
      </c>
      <c r="N206" s="43">
        <f>Tableau1[[#This Row],[Buts Eq 1 2ème TT]]+Tableau1[[#This Row],[Buts Eq 2 2ème TT]]</f>
        <v>0</v>
      </c>
      <c r="O20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0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06" s="44">
        <f>LEFT(Tableau1[[#This Row],[3e TT]],SEARCH("-",Tableau1[[#This Row],[3e TT]])-1)*1</f>
        <v>1</v>
      </c>
      <c r="R206" s="44">
        <f>MID(Tableau1[[#This Row],[3e TT]],SEARCH("-",Tableau1[[#This Row],[3e TT]])+1,LEN(Tableau1[[#This Row],[3e TT]]))*1</f>
        <v>0</v>
      </c>
      <c r="S206" s="45">
        <f>Tableau1[[#This Row],[Buts Eq 1 3ème TT]]+Tableau1[[#This Row],[Buts Eq 2 3ème TT]]</f>
        <v>1</v>
      </c>
      <c r="T206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06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06" s="46" t="s">
        <v>51</v>
      </c>
    </row>
    <row r="207" spans="1:22" ht="15.75" customHeight="1">
      <c r="A207" s="37">
        <v>43798</v>
      </c>
      <c r="B207" s="38" t="s">
        <v>13</v>
      </c>
      <c r="C207" s="38" t="s">
        <v>22</v>
      </c>
      <c r="D207" s="39" t="s">
        <v>58</v>
      </c>
      <c r="E207" s="40" t="s">
        <v>58</v>
      </c>
      <c r="F207" s="41" t="s">
        <v>47</v>
      </c>
      <c r="G207" s="42">
        <f>LEFT(Tableau1[[#This Row],[1er TT]],SEARCH("-",Tableau1[[#This Row],[1er TT]])-1)*1</f>
        <v>0</v>
      </c>
      <c r="H207" s="42">
        <f>MID(Tableau1[[#This Row],[1er TT]],SEARCH("-",Tableau1[[#This Row],[1er TT]])+1,LEN(Tableau1[[#This Row],[1er TT]]))*1</f>
        <v>0</v>
      </c>
      <c r="I207" s="42">
        <f>Tableau1[[#This Row],[Buts Eq 1 1er TT]]+Tableau1[[#This Row],[Buts Eq 2 1er TT]]</f>
        <v>0</v>
      </c>
      <c r="J207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07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07" s="43">
        <f>LEFT(Tableau1[[#This Row],[2e TT]],SEARCH("-",Tableau1[[#This Row],[2e TT]])-1)*1</f>
        <v>0</v>
      </c>
      <c r="M207" s="43">
        <f>MID(Tableau1[[#This Row],[2e TT]],SEARCH("-",Tableau1[[#This Row],[2e TT]])+1,LEN(Tableau1[[#This Row],[2e TT]]))*1</f>
        <v>0</v>
      </c>
      <c r="N207" s="43">
        <f>Tableau1[[#This Row],[Buts Eq 1 2ème TT]]+Tableau1[[#This Row],[Buts Eq 2 2ème TT]]</f>
        <v>0</v>
      </c>
      <c r="O207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07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07" s="44">
        <f>LEFT(Tableau1[[#This Row],[3e TT]],SEARCH("-",Tableau1[[#This Row],[3e TT]])-1)*1</f>
        <v>0</v>
      </c>
      <c r="R207" s="44">
        <f>MID(Tableau1[[#This Row],[3e TT]],SEARCH("-",Tableau1[[#This Row],[3e TT]])+1,LEN(Tableau1[[#This Row],[3e TT]]))*1</f>
        <v>1</v>
      </c>
      <c r="S207" s="45">
        <f>Tableau1[[#This Row],[Buts Eq 1 3ème TT]]+Tableau1[[#This Row],[Buts Eq 2 3ème TT]]</f>
        <v>1</v>
      </c>
      <c r="T20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0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07" s="46" t="s">
        <v>51</v>
      </c>
    </row>
    <row r="208" spans="1:22" ht="15.75" customHeight="1">
      <c r="A208" s="37">
        <v>43798</v>
      </c>
      <c r="B208" s="38" t="s">
        <v>12</v>
      </c>
      <c r="C208" s="38" t="s">
        <v>19</v>
      </c>
      <c r="D208" s="39" t="s">
        <v>63</v>
      </c>
      <c r="E208" s="40" t="s">
        <v>47</v>
      </c>
      <c r="F208" s="41" t="s">
        <v>61</v>
      </c>
      <c r="G208" s="42">
        <f>LEFT(Tableau1[[#This Row],[1er TT]],SEARCH("-",Tableau1[[#This Row],[1er TT]])-1)*1</f>
        <v>1</v>
      </c>
      <c r="H208" s="42">
        <f>MID(Tableau1[[#This Row],[1er TT]],SEARCH("-",Tableau1[[#This Row],[1er TT]])+1,LEN(Tableau1[[#This Row],[1er TT]]))*1</f>
        <v>1</v>
      </c>
      <c r="I208" s="42">
        <f>Tableau1[[#This Row],[Buts Eq 1 1er TT]]+Tableau1[[#This Row],[Buts Eq 2 1er TT]]</f>
        <v>2</v>
      </c>
      <c r="J20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0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08" s="43">
        <f>LEFT(Tableau1[[#This Row],[2e TT]],SEARCH("-",Tableau1[[#This Row],[2e TT]])-1)*1</f>
        <v>0</v>
      </c>
      <c r="M208" s="43">
        <f>MID(Tableau1[[#This Row],[2e TT]],SEARCH("-",Tableau1[[#This Row],[2e TT]])+1,LEN(Tableau1[[#This Row],[2e TT]]))*1</f>
        <v>1</v>
      </c>
      <c r="N208" s="43">
        <f>Tableau1[[#This Row],[Buts Eq 1 2ème TT]]+Tableau1[[#This Row],[Buts Eq 2 2ème TT]]</f>
        <v>1</v>
      </c>
      <c r="O20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0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08" s="44">
        <f>LEFT(Tableau1[[#This Row],[3e TT]],SEARCH("-",Tableau1[[#This Row],[3e TT]])-1)*1</f>
        <v>0</v>
      </c>
      <c r="R208" s="44">
        <f>MID(Tableau1[[#This Row],[3e TT]],SEARCH("-",Tableau1[[#This Row],[3e TT]])+1,LEN(Tableau1[[#This Row],[3e TT]]))*1</f>
        <v>2</v>
      </c>
      <c r="S208" s="45">
        <f>Tableau1[[#This Row],[Buts Eq 1 3ème TT]]+Tableau1[[#This Row],[Buts Eq 2 3ème TT]]</f>
        <v>2</v>
      </c>
      <c r="T208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08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08" s="46" t="s">
        <v>51</v>
      </c>
    </row>
    <row r="209" spans="1:22" ht="15.75" customHeight="1">
      <c r="A209" s="37">
        <v>43799</v>
      </c>
      <c r="B209" s="38" t="s">
        <v>15</v>
      </c>
      <c r="C209" s="38" t="s">
        <v>20</v>
      </c>
      <c r="D209" s="39" t="s">
        <v>58</v>
      </c>
      <c r="E209" s="40" t="s">
        <v>69</v>
      </c>
      <c r="F209" s="41" t="s">
        <v>58</v>
      </c>
      <c r="G209" s="42">
        <f>LEFT(Tableau1[[#This Row],[1er TT]],SEARCH("-",Tableau1[[#This Row],[1er TT]])-1)*1</f>
        <v>0</v>
      </c>
      <c r="H209" s="42">
        <f>MID(Tableau1[[#This Row],[1er TT]],SEARCH("-",Tableau1[[#This Row],[1er TT]])+1,LEN(Tableau1[[#This Row],[1er TT]]))*1</f>
        <v>0</v>
      </c>
      <c r="I209" s="42">
        <f>Tableau1[[#This Row],[Buts Eq 1 1er TT]]+Tableau1[[#This Row],[Buts Eq 2 1er TT]]</f>
        <v>0</v>
      </c>
      <c r="J20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0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09" s="43">
        <f>LEFT(Tableau1[[#This Row],[2e TT]],SEARCH("-",Tableau1[[#This Row],[2e TT]])-1)*1</f>
        <v>2</v>
      </c>
      <c r="M209" s="43">
        <f>MID(Tableau1[[#This Row],[2e TT]],SEARCH("-",Tableau1[[#This Row],[2e TT]])+1,LEN(Tableau1[[#This Row],[2e TT]]))*1</f>
        <v>2</v>
      </c>
      <c r="N209" s="43">
        <f>Tableau1[[#This Row],[Buts Eq 1 2ème TT]]+Tableau1[[#This Row],[Buts Eq 2 2ème TT]]</f>
        <v>4</v>
      </c>
      <c r="O20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0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09" s="44">
        <f>LEFT(Tableau1[[#This Row],[3e TT]],SEARCH("-",Tableau1[[#This Row],[3e TT]])-1)*1</f>
        <v>0</v>
      </c>
      <c r="R209" s="44">
        <f>MID(Tableau1[[#This Row],[3e TT]],SEARCH("-",Tableau1[[#This Row],[3e TT]])+1,LEN(Tableau1[[#This Row],[3e TT]]))*1</f>
        <v>0</v>
      </c>
      <c r="S209" s="45">
        <f>Tableau1[[#This Row],[Buts Eq 1 3ème TT]]+Tableau1[[#This Row],[Buts Eq 2 3ème TT]]</f>
        <v>0</v>
      </c>
      <c r="T20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0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09" s="46" t="s">
        <v>51</v>
      </c>
    </row>
    <row r="210" spans="1:22" ht="15.75" customHeight="1">
      <c r="A210" s="37">
        <v>43799</v>
      </c>
      <c r="B210" s="38" t="s">
        <v>14</v>
      </c>
      <c r="C210" s="38" t="s">
        <v>23</v>
      </c>
      <c r="D210" s="39" t="s">
        <v>4</v>
      </c>
      <c r="E210" s="40" t="s">
        <v>58</v>
      </c>
      <c r="F210" s="41" t="s">
        <v>71</v>
      </c>
      <c r="G210" s="42">
        <f>LEFT(Tableau1[[#This Row],[1er TT]],SEARCH("-",Tableau1[[#This Row],[1er TT]])-1)*1</f>
        <v>1</v>
      </c>
      <c r="H210" s="42">
        <f>MID(Tableau1[[#This Row],[1er TT]],SEARCH("-",Tableau1[[#This Row],[1er TT]])+1,LEN(Tableau1[[#This Row],[1er TT]]))*1</f>
        <v>0</v>
      </c>
      <c r="I210" s="42">
        <f>Tableau1[[#This Row],[Buts Eq 1 1er TT]]+Tableau1[[#This Row],[Buts Eq 2 1er TT]]</f>
        <v>1</v>
      </c>
      <c r="J210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10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10" s="43">
        <f>LEFT(Tableau1[[#This Row],[2e TT]],SEARCH("-",Tableau1[[#This Row],[2e TT]])-1)*1</f>
        <v>0</v>
      </c>
      <c r="M210" s="43">
        <f>MID(Tableau1[[#This Row],[2e TT]],SEARCH("-",Tableau1[[#This Row],[2e TT]])+1,LEN(Tableau1[[#This Row],[2e TT]]))*1</f>
        <v>0</v>
      </c>
      <c r="N210" s="43">
        <f>Tableau1[[#This Row],[Buts Eq 1 2ème TT]]+Tableau1[[#This Row],[Buts Eq 2 2ème TT]]</f>
        <v>0</v>
      </c>
      <c r="O21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1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10" s="44">
        <f>LEFT(Tableau1[[#This Row],[3e TT]],SEARCH("-",Tableau1[[#This Row],[3e TT]])-1)*1</f>
        <v>4</v>
      </c>
      <c r="R210" s="44">
        <f>MID(Tableau1[[#This Row],[3e TT]],SEARCH("-",Tableau1[[#This Row],[3e TT]])+1,LEN(Tableau1[[#This Row],[3e TT]]))*1</f>
        <v>0</v>
      </c>
      <c r="S210" s="45">
        <f>Tableau1[[#This Row],[Buts Eq 1 3ème TT]]+Tableau1[[#This Row],[Buts Eq 2 3ème TT]]</f>
        <v>4</v>
      </c>
      <c r="T21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1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10" s="46" t="s">
        <v>51</v>
      </c>
    </row>
    <row r="211" spans="1:22" ht="15.75" customHeight="1">
      <c r="A211" s="37">
        <v>43799</v>
      </c>
      <c r="B211" s="38" t="s">
        <v>16</v>
      </c>
      <c r="C211" s="38" t="s">
        <v>26</v>
      </c>
      <c r="D211" s="39" t="s">
        <v>58</v>
      </c>
      <c r="E211" s="40" t="s">
        <v>58</v>
      </c>
      <c r="F211" s="41" t="s">
        <v>4</v>
      </c>
      <c r="G211" s="42">
        <f>LEFT(Tableau1[[#This Row],[1er TT]],SEARCH("-",Tableau1[[#This Row],[1er TT]])-1)*1</f>
        <v>0</v>
      </c>
      <c r="H211" s="42">
        <f>MID(Tableau1[[#This Row],[1er TT]],SEARCH("-",Tableau1[[#This Row],[1er TT]])+1,LEN(Tableau1[[#This Row],[1er TT]]))*1</f>
        <v>0</v>
      </c>
      <c r="I211" s="42">
        <f>Tableau1[[#This Row],[Buts Eq 1 1er TT]]+Tableau1[[#This Row],[Buts Eq 2 1er TT]]</f>
        <v>0</v>
      </c>
      <c r="J21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1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11" s="43">
        <f>LEFT(Tableau1[[#This Row],[2e TT]],SEARCH("-",Tableau1[[#This Row],[2e TT]])-1)*1</f>
        <v>0</v>
      </c>
      <c r="M211" s="43">
        <f>MID(Tableau1[[#This Row],[2e TT]],SEARCH("-",Tableau1[[#This Row],[2e TT]])+1,LEN(Tableau1[[#This Row],[2e TT]]))*1</f>
        <v>0</v>
      </c>
      <c r="N211" s="43">
        <f>Tableau1[[#This Row],[Buts Eq 1 2ème TT]]+Tableau1[[#This Row],[Buts Eq 2 2ème TT]]</f>
        <v>0</v>
      </c>
      <c r="O21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1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11" s="44">
        <f>LEFT(Tableau1[[#This Row],[3e TT]],SEARCH("-",Tableau1[[#This Row],[3e TT]])-1)*1</f>
        <v>1</v>
      </c>
      <c r="R211" s="44">
        <f>MID(Tableau1[[#This Row],[3e TT]],SEARCH("-",Tableau1[[#This Row],[3e TT]])+1,LEN(Tableau1[[#This Row],[3e TT]]))*1</f>
        <v>0</v>
      </c>
      <c r="S211" s="45">
        <f>Tableau1[[#This Row],[Buts Eq 1 3ème TT]]+Tableau1[[#This Row],[Buts Eq 2 3ème TT]]</f>
        <v>1</v>
      </c>
      <c r="T21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1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11" s="46" t="s">
        <v>51</v>
      </c>
    </row>
    <row r="212" spans="1:22" ht="15.75" customHeight="1">
      <c r="A212" s="37">
        <v>43799</v>
      </c>
      <c r="B212" s="38" t="s">
        <v>9</v>
      </c>
      <c r="C212" s="38" t="s">
        <v>24</v>
      </c>
      <c r="D212" s="39" t="s">
        <v>4</v>
      </c>
      <c r="E212" s="40" t="s">
        <v>67</v>
      </c>
      <c r="F212" s="41" t="s">
        <v>76</v>
      </c>
      <c r="G212" s="42">
        <f>LEFT(Tableau1[[#This Row],[1er TT]],SEARCH("-",Tableau1[[#This Row],[1er TT]])-1)*1</f>
        <v>1</v>
      </c>
      <c r="H212" s="42">
        <f>MID(Tableau1[[#This Row],[1er TT]],SEARCH("-",Tableau1[[#This Row],[1er TT]])+1,LEN(Tableau1[[#This Row],[1er TT]]))*1</f>
        <v>0</v>
      </c>
      <c r="I212" s="42">
        <f>Tableau1[[#This Row],[Buts Eq 1 1er TT]]+Tableau1[[#This Row],[Buts Eq 2 1er TT]]</f>
        <v>1</v>
      </c>
      <c r="J212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12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12" s="43">
        <f>LEFT(Tableau1[[#This Row],[2e TT]],SEARCH("-",Tableau1[[#This Row],[2e TT]])-1)*1</f>
        <v>2</v>
      </c>
      <c r="M212" s="43">
        <f>MID(Tableau1[[#This Row],[2e TT]],SEARCH("-",Tableau1[[#This Row],[2e TT]])+1,LEN(Tableau1[[#This Row],[2e TT]]))*1</f>
        <v>1</v>
      </c>
      <c r="N212" s="43">
        <f>Tableau1[[#This Row],[Buts Eq 1 2ème TT]]+Tableau1[[#This Row],[Buts Eq 2 2ème TT]]</f>
        <v>3</v>
      </c>
      <c r="O21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1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12" s="44">
        <f>LEFT(Tableau1[[#This Row],[3e TT]],SEARCH("-",Tableau1[[#This Row],[3e TT]])-1)*1</f>
        <v>0</v>
      </c>
      <c r="R212" s="44">
        <f>MID(Tableau1[[#This Row],[3e TT]],SEARCH("-",Tableau1[[#This Row],[3e TT]])+1,LEN(Tableau1[[#This Row],[3e TT]]))*1</f>
        <v>4</v>
      </c>
      <c r="S212" s="45">
        <f>Tableau1[[#This Row],[Buts Eq 1 3ème TT]]+Tableau1[[#This Row],[Buts Eq 2 3ème TT]]</f>
        <v>4</v>
      </c>
      <c r="T21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1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12" s="46" t="s">
        <v>51</v>
      </c>
    </row>
    <row r="213" spans="1:22" ht="15.75" customHeight="1">
      <c r="A213" s="37">
        <v>43800</v>
      </c>
      <c r="B213" s="38" t="s">
        <v>5</v>
      </c>
      <c r="C213" s="38" t="s">
        <v>8</v>
      </c>
      <c r="D213" s="39" t="s">
        <v>58</v>
      </c>
      <c r="E213" s="40" t="s">
        <v>68</v>
      </c>
      <c r="F213" s="41" t="s">
        <v>60</v>
      </c>
      <c r="G213" s="42">
        <f>LEFT(Tableau1[[#This Row],[1er TT]],SEARCH("-",Tableau1[[#This Row],[1er TT]])-1)*1</f>
        <v>0</v>
      </c>
      <c r="H213" s="42">
        <f>MID(Tableau1[[#This Row],[1er TT]],SEARCH("-",Tableau1[[#This Row],[1er TT]])+1,LEN(Tableau1[[#This Row],[1er TT]]))*1</f>
        <v>0</v>
      </c>
      <c r="I213" s="42">
        <f>Tableau1[[#This Row],[Buts Eq 1 1er TT]]+Tableau1[[#This Row],[Buts Eq 2 1er TT]]</f>
        <v>0</v>
      </c>
      <c r="J21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1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13" s="43">
        <f>LEFT(Tableau1[[#This Row],[2e TT]],SEARCH("-",Tableau1[[#This Row],[2e TT]])-1)*1</f>
        <v>3</v>
      </c>
      <c r="M213" s="43">
        <f>MID(Tableau1[[#This Row],[2e TT]],SEARCH("-",Tableau1[[#This Row],[2e TT]])+1,LEN(Tableau1[[#This Row],[2e TT]]))*1</f>
        <v>1</v>
      </c>
      <c r="N213" s="43">
        <f>Tableau1[[#This Row],[Buts Eq 1 2ème TT]]+Tableau1[[#This Row],[Buts Eq 2 2ème TT]]</f>
        <v>4</v>
      </c>
      <c r="O21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1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13" s="44">
        <f>LEFT(Tableau1[[#This Row],[3e TT]],SEARCH("-",Tableau1[[#This Row],[3e TT]])-1)*1</f>
        <v>2</v>
      </c>
      <c r="R213" s="44">
        <f>MID(Tableau1[[#This Row],[3e TT]],SEARCH("-",Tableau1[[#This Row],[3e TT]])+1,LEN(Tableau1[[#This Row],[3e TT]]))*1</f>
        <v>0</v>
      </c>
      <c r="S213" s="45">
        <f>Tableau1[[#This Row],[Buts Eq 1 3ème TT]]+Tableau1[[#This Row],[Buts Eq 2 3ème TT]]</f>
        <v>2</v>
      </c>
      <c r="T21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1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13" s="46" t="s">
        <v>51</v>
      </c>
    </row>
    <row r="214" spans="1:22" ht="15.75" customHeight="1">
      <c r="A214" s="37">
        <v>43800</v>
      </c>
      <c r="B214" s="38" t="s">
        <v>28</v>
      </c>
      <c r="C214" s="38" t="s">
        <v>11</v>
      </c>
      <c r="D214" s="39" t="s">
        <v>47</v>
      </c>
      <c r="E214" s="40" t="s">
        <v>58</v>
      </c>
      <c r="F214" s="41" t="s">
        <v>58</v>
      </c>
      <c r="G214" s="42">
        <f>LEFT(Tableau1[[#This Row],[1er TT]],SEARCH("-",Tableau1[[#This Row],[1er TT]])-1)*1</f>
        <v>0</v>
      </c>
      <c r="H214" s="42">
        <f>MID(Tableau1[[#This Row],[1er TT]],SEARCH("-",Tableau1[[#This Row],[1er TT]])+1,LEN(Tableau1[[#This Row],[1er TT]]))*1</f>
        <v>1</v>
      </c>
      <c r="I214" s="42">
        <f>Tableau1[[#This Row],[Buts Eq 1 1er TT]]+Tableau1[[#This Row],[Buts Eq 2 1er TT]]</f>
        <v>1</v>
      </c>
      <c r="J214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14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14" s="43">
        <f>LEFT(Tableau1[[#This Row],[2e TT]],SEARCH("-",Tableau1[[#This Row],[2e TT]])-1)*1</f>
        <v>0</v>
      </c>
      <c r="M214" s="43">
        <f>MID(Tableau1[[#This Row],[2e TT]],SEARCH("-",Tableau1[[#This Row],[2e TT]])+1,LEN(Tableau1[[#This Row],[2e TT]]))*1</f>
        <v>0</v>
      </c>
      <c r="N214" s="43">
        <f>Tableau1[[#This Row],[Buts Eq 1 2ème TT]]+Tableau1[[#This Row],[Buts Eq 2 2ème TT]]</f>
        <v>0</v>
      </c>
      <c r="O21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1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14" s="44">
        <f>LEFT(Tableau1[[#This Row],[3e TT]],SEARCH("-",Tableau1[[#This Row],[3e TT]])-1)*1</f>
        <v>0</v>
      </c>
      <c r="R214" s="44">
        <f>MID(Tableau1[[#This Row],[3e TT]],SEARCH("-",Tableau1[[#This Row],[3e TT]])+1,LEN(Tableau1[[#This Row],[3e TT]]))*1</f>
        <v>0</v>
      </c>
      <c r="S214" s="45">
        <f>Tableau1[[#This Row],[Buts Eq 1 3ème TT]]+Tableau1[[#This Row],[Buts Eq 2 3ème TT]]</f>
        <v>0</v>
      </c>
      <c r="T21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1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14" s="46" t="s">
        <v>51</v>
      </c>
    </row>
    <row r="215" spans="1:22" ht="15.75" customHeight="1">
      <c r="A215" s="37">
        <v>43800</v>
      </c>
      <c r="B215" s="38" t="s">
        <v>18</v>
      </c>
      <c r="C215" s="38" t="s">
        <v>22</v>
      </c>
      <c r="D215" s="39" t="s">
        <v>68</v>
      </c>
      <c r="E215" s="40" t="s">
        <v>58</v>
      </c>
      <c r="F215" s="41" t="s">
        <v>4</v>
      </c>
      <c r="G215" s="42">
        <f>LEFT(Tableau1[[#This Row],[1er TT]],SEARCH("-",Tableau1[[#This Row],[1er TT]])-1)*1</f>
        <v>3</v>
      </c>
      <c r="H215" s="42">
        <f>MID(Tableau1[[#This Row],[1er TT]],SEARCH("-",Tableau1[[#This Row],[1er TT]])+1,LEN(Tableau1[[#This Row],[1er TT]]))*1</f>
        <v>1</v>
      </c>
      <c r="I215" s="42">
        <f>Tableau1[[#This Row],[Buts Eq 1 1er TT]]+Tableau1[[#This Row],[Buts Eq 2 1er TT]]</f>
        <v>4</v>
      </c>
      <c r="J21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1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15" s="43">
        <f>LEFT(Tableau1[[#This Row],[2e TT]],SEARCH("-",Tableau1[[#This Row],[2e TT]])-1)*1</f>
        <v>0</v>
      </c>
      <c r="M215" s="43">
        <f>MID(Tableau1[[#This Row],[2e TT]],SEARCH("-",Tableau1[[#This Row],[2e TT]])+1,LEN(Tableau1[[#This Row],[2e TT]]))*1</f>
        <v>0</v>
      </c>
      <c r="N215" s="43">
        <f>Tableau1[[#This Row],[Buts Eq 1 2ème TT]]+Tableau1[[#This Row],[Buts Eq 2 2ème TT]]</f>
        <v>0</v>
      </c>
      <c r="O21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1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15" s="44">
        <f>LEFT(Tableau1[[#This Row],[3e TT]],SEARCH("-",Tableau1[[#This Row],[3e TT]])-1)*1</f>
        <v>1</v>
      </c>
      <c r="R215" s="44">
        <f>MID(Tableau1[[#This Row],[3e TT]],SEARCH("-",Tableau1[[#This Row],[3e TT]])+1,LEN(Tableau1[[#This Row],[3e TT]]))*1</f>
        <v>0</v>
      </c>
      <c r="S215" s="45">
        <f>Tableau1[[#This Row],[Buts Eq 1 3ème TT]]+Tableau1[[#This Row],[Buts Eq 2 3ème TT]]</f>
        <v>1</v>
      </c>
      <c r="T21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1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15" s="46" t="s">
        <v>51</v>
      </c>
    </row>
    <row r="216" spans="1:22" ht="15.75" customHeight="1">
      <c r="A216" s="37">
        <v>43800</v>
      </c>
      <c r="B216" s="38" t="s">
        <v>13</v>
      </c>
      <c r="C216" s="38" t="s">
        <v>10</v>
      </c>
      <c r="D216" s="39" t="s">
        <v>65</v>
      </c>
      <c r="E216" s="40" t="s">
        <v>63</v>
      </c>
      <c r="F216" s="41" t="s">
        <v>58</v>
      </c>
      <c r="G216" s="42">
        <f>LEFT(Tableau1[[#This Row],[1er TT]],SEARCH("-",Tableau1[[#This Row],[1er TT]])-1)*1</f>
        <v>4</v>
      </c>
      <c r="H216" s="42">
        <f>MID(Tableau1[[#This Row],[1er TT]],SEARCH("-",Tableau1[[#This Row],[1er TT]])+1,LEN(Tableau1[[#This Row],[1er TT]]))*1</f>
        <v>1</v>
      </c>
      <c r="I216" s="42">
        <f>Tableau1[[#This Row],[Buts Eq 1 1er TT]]+Tableau1[[#This Row],[Buts Eq 2 1er TT]]</f>
        <v>5</v>
      </c>
      <c r="J21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1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16" s="43">
        <f>LEFT(Tableau1[[#This Row],[2e TT]],SEARCH("-",Tableau1[[#This Row],[2e TT]])-1)*1</f>
        <v>1</v>
      </c>
      <c r="M216" s="43">
        <f>MID(Tableau1[[#This Row],[2e TT]],SEARCH("-",Tableau1[[#This Row],[2e TT]])+1,LEN(Tableau1[[#This Row],[2e TT]]))*1</f>
        <v>1</v>
      </c>
      <c r="N216" s="43">
        <f>Tableau1[[#This Row],[Buts Eq 1 2ème TT]]+Tableau1[[#This Row],[Buts Eq 2 2ème TT]]</f>
        <v>2</v>
      </c>
      <c r="O21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1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16" s="44">
        <f>LEFT(Tableau1[[#This Row],[3e TT]],SEARCH("-",Tableau1[[#This Row],[3e TT]])-1)*1</f>
        <v>0</v>
      </c>
      <c r="R216" s="44">
        <f>MID(Tableau1[[#This Row],[3e TT]],SEARCH("-",Tableau1[[#This Row],[3e TT]])+1,LEN(Tableau1[[#This Row],[3e TT]]))*1</f>
        <v>0</v>
      </c>
      <c r="S216" s="45">
        <f>Tableau1[[#This Row],[Buts Eq 1 3ème TT]]+Tableau1[[#This Row],[Buts Eq 2 3ème TT]]</f>
        <v>0</v>
      </c>
      <c r="T216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16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16" s="46" t="s">
        <v>51</v>
      </c>
    </row>
    <row r="217" spans="1:22" ht="15.75" customHeight="1">
      <c r="A217" s="37">
        <v>43800</v>
      </c>
      <c r="B217" s="38" t="s">
        <v>6</v>
      </c>
      <c r="C217" s="38" t="s">
        <v>19</v>
      </c>
      <c r="D217" s="39" t="s">
        <v>77</v>
      </c>
      <c r="E217" s="40" t="s">
        <v>4</v>
      </c>
      <c r="F217" s="41" t="s">
        <v>69</v>
      </c>
      <c r="G217" s="42">
        <f>LEFT(Tableau1[[#This Row],[1er TT]],SEARCH("-",Tableau1[[#This Row],[1er TT]])-1)*1</f>
        <v>1</v>
      </c>
      <c r="H217" s="42">
        <f>MID(Tableau1[[#This Row],[1er TT]],SEARCH("-",Tableau1[[#This Row],[1er TT]])+1,LEN(Tableau1[[#This Row],[1er TT]]))*1</f>
        <v>4</v>
      </c>
      <c r="I217" s="42">
        <f>Tableau1[[#This Row],[Buts Eq 1 1er TT]]+Tableau1[[#This Row],[Buts Eq 2 1er TT]]</f>
        <v>5</v>
      </c>
      <c r="J21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1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17" s="43">
        <f>LEFT(Tableau1[[#This Row],[2e TT]],SEARCH("-",Tableau1[[#This Row],[2e TT]])-1)*1</f>
        <v>1</v>
      </c>
      <c r="M217" s="43">
        <f>MID(Tableau1[[#This Row],[2e TT]],SEARCH("-",Tableau1[[#This Row],[2e TT]])+1,LEN(Tableau1[[#This Row],[2e TT]]))*1</f>
        <v>0</v>
      </c>
      <c r="N217" s="43">
        <f>Tableau1[[#This Row],[Buts Eq 1 2ème TT]]+Tableau1[[#This Row],[Buts Eq 2 2ème TT]]</f>
        <v>1</v>
      </c>
      <c r="O21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1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17" s="44">
        <f>LEFT(Tableau1[[#This Row],[3e TT]],SEARCH("-",Tableau1[[#This Row],[3e TT]])-1)*1</f>
        <v>2</v>
      </c>
      <c r="R217" s="44">
        <f>MID(Tableau1[[#This Row],[3e TT]],SEARCH("-",Tableau1[[#This Row],[3e TT]])+1,LEN(Tableau1[[#This Row],[3e TT]]))*1</f>
        <v>2</v>
      </c>
      <c r="S217" s="45">
        <f>Tableau1[[#This Row],[Buts Eq 1 3ème TT]]+Tableau1[[#This Row],[Buts Eq 2 3ème TT]]</f>
        <v>4</v>
      </c>
      <c r="T217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17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17" s="46" t="s">
        <v>51</v>
      </c>
    </row>
    <row r="218" spans="1:22" ht="15.75" customHeight="1">
      <c r="A218" s="37">
        <v>43801</v>
      </c>
      <c r="B218" s="38" t="s">
        <v>27</v>
      </c>
      <c r="C218" s="38" t="s">
        <v>23</v>
      </c>
      <c r="D218" s="39" t="s">
        <v>47</v>
      </c>
      <c r="E218" s="40" t="s">
        <v>47</v>
      </c>
      <c r="F218" s="41" t="s">
        <v>58</v>
      </c>
      <c r="G218" s="42">
        <f>LEFT(Tableau1[[#This Row],[1er TT]],SEARCH("-",Tableau1[[#This Row],[1er TT]])-1)*1</f>
        <v>0</v>
      </c>
      <c r="H218" s="42">
        <f>MID(Tableau1[[#This Row],[1er TT]],SEARCH("-",Tableau1[[#This Row],[1er TT]])+1,LEN(Tableau1[[#This Row],[1er TT]]))*1</f>
        <v>1</v>
      </c>
      <c r="I218" s="42">
        <f>Tableau1[[#This Row],[Buts Eq 1 1er TT]]+Tableau1[[#This Row],[Buts Eq 2 1er TT]]</f>
        <v>1</v>
      </c>
      <c r="J21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1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18" s="43">
        <f>LEFT(Tableau1[[#This Row],[2e TT]],SEARCH("-",Tableau1[[#This Row],[2e TT]])-1)*1</f>
        <v>0</v>
      </c>
      <c r="M218" s="43">
        <f>MID(Tableau1[[#This Row],[2e TT]],SEARCH("-",Tableau1[[#This Row],[2e TT]])+1,LEN(Tableau1[[#This Row],[2e TT]]))*1</f>
        <v>1</v>
      </c>
      <c r="N218" s="43">
        <f>Tableau1[[#This Row],[Buts Eq 1 2ème TT]]+Tableau1[[#This Row],[Buts Eq 2 2ème TT]]</f>
        <v>1</v>
      </c>
      <c r="O21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1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18" s="44">
        <f>LEFT(Tableau1[[#This Row],[3e TT]],SEARCH("-",Tableau1[[#This Row],[3e TT]])-1)*1</f>
        <v>0</v>
      </c>
      <c r="R218" s="44">
        <f>MID(Tableau1[[#This Row],[3e TT]],SEARCH("-",Tableau1[[#This Row],[3e TT]])+1,LEN(Tableau1[[#This Row],[3e TT]]))*1</f>
        <v>0</v>
      </c>
      <c r="S218" s="45">
        <f>Tableau1[[#This Row],[Buts Eq 1 3ème TT]]+Tableau1[[#This Row],[Buts Eq 2 3ème TT]]</f>
        <v>0</v>
      </c>
      <c r="T21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1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18" s="46" t="s">
        <v>51</v>
      </c>
    </row>
    <row r="219" spans="1:22" ht="15.75" customHeight="1">
      <c r="A219" s="37">
        <v>43801</v>
      </c>
      <c r="B219" s="38" t="s">
        <v>14</v>
      </c>
      <c r="C219" s="38" t="s">
        <v>20</v>
      </c>
      <c r="D219" s="39" t="s">
        <v>47</v>
      </c>
      <c r="E219" s="40" t="s">
        <v>47</v>
      </c>
      <c r="F219" s="41" t="s">
        <v>4</v>
      </c>
      <c r="G219" s="42">
        <f>LEFT(Tableau1[[#This Row],[1er TT]],SEARCH("-",Tableau1[[#This Row],[1er TT]])-1)*1</f>
        <v>0</v>
      </c>
      <c r="H219" s="42">
        <f>MID(Tableau1[[#This Row],[1er TT]],SEARCH("-",Tableau1[[#This Row],[1er TT]])+1,LEN(Tableau1[[#This Row],[1er TT]]))*1</f>
        <v>1</v>
      </c>
      <c r="I219" s="42">
        <f>Tableau1[[#This Row],[Buts Eq 1 1er TT]]+Tableau1[[#This Row],[Buts Eq 2 1er TT]]</f>
        <v>1</v>
      </c>
      <c r="J219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19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19" s="43">
        <f>LEFT(Tableau1[[#This Row],[2e TT]],SEARCH("-",Tableau1[[#This Row],[2e TT]])-1)*1</f>
        <v>0</v>
      </c>
      <c r="M219" s="43">
        <f>MID(Tableau1[[#This Row],[2e TT]],SEARCH("-",Tableau1[[#This Row],[2e TT]])+1,LEN(Tableau1[[#This Row],[2e TT]]))*1</f>
        <v>1</v>
      </c>
      <c r="N219" s="43">
        <f>Tableau1[[#This Row],[Buts Eq 1 2ème TT]]+Tableau1[[#This Row],[Buts Eq 2 2ème TT]]</f>
        <v>1</v>
      </c>
      <c r="O219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19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19" s="44">
        <f>LEFT(Tableau1[[#This Row],[3e TT]],SEARCH("-",Tableau1[[#This Row],[3e TT]])-1)*1</f>
        <v>1</v>
      </c>
      <c r="R219" s="44">
        <f>MID(Tableau1[[#This Row],[3e TT]],SEARCH("-",Tableau1[[#This Row],[3e TT]])+1,LEN(Tableau1[[#This Row],[3e TT]]))*1</f>
        <v>0</v>
      </c>
      <c r="S219" s="45">
        <f>Tableau1[[#This Row],[Buts Eq 1 3ème TT]]+Tableau1[[#This Row],[Buts Eq 2 3ème TT]]</f>
        <v>1</v>
      </c>
      <c r="T219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19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19" s="46" t="s">
        <v>51</v>
      </c>
    </row>
    <row r="220" spans="1:22" ht="15.75" customHeight="1">
      <c r="A220" s="37">
        <v>43801</v>
      </c>
      <c r="B220" s="38" t="s">
        <v>15</v>
      </c>
      <c r="C220" s="38" t="s">
        <v>21</v>
      </c>
      <c r="D220" s="39" t="s">
        <v>58</v>
      </c>
      <c r="E220" s="40" t="s">
        <v>63</v>
      </c>
      <c r="F220" s="41" t="s">
        <v>58</v>
      </c>
      <c r="G220" s="42">
        <f>LEFT(Tableau1[[#This Row],[1er TT]],SEARCH("-",Tableau1[[#This Row],[1er TT]])-1)*1</f>
        <v>0</v>
      </c>
      <c r="H220" s="42">
        <f>MID(Tableau1[[#This Row],[1er TT]],SEARCH("-",Tableau1[[#This Row],[1er TT]])+1,LEN(Tableau1[[#This Row],[1er TT]]))*1</f>
        <v>0</v>
      </c>
      <c r="I220" s="42">
        <f>Tableau1[[#This Row],[Buts Eq 1 1er TT]]+Tableau1[[#This Row],[Buts Eq 2 1er TT]]</f>
        <v>0</v>
      </c>
      <c r="J220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20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20" s="43">
        <f>LEFT(Tableau1[[#This Row],[2e TT]],SEARCH("-",Tableau1[[#This Row],[2e TT]])-1)*1</f>
        <v>1</v>
      </c>
      <c r="M220" s="43">
        <f>MID(Tableau1[[#This Row],[2e TT]],SEARCH("-",Tableau1[[#This Row],[2e TT]])+1,LEN(Tableau1[[#This Row],[2e TT]]))*1</f>
        <v>1</v>
      </c>
      <c r="N220" s="43">
        <f>Tableau1[[#This Row],[Buts Eq 1 2ème TT]]+Tableau1[[#This Row],[Buts Eq 2 2ème TT]]</f>
        <v>2</v>
      </c>
      <c r="O22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2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20" s="44">
        <f>LEFT(Tableau1[[#This Row],[3e TT]],SEARCH("-",Tableau1[[#This Row],[3e TT]])-1)*1</f>
        <v>0</v>
      </c>
      <c r="R220" s="44">
        <f>MID(Tableau1[[#This Row],[3e TT]],SEARCH("-",Tableau1[[#This Row],[3e TT]])+1,LEN(Tableau1[[#This Row],[3e TT]]))*1</f>
        <v>0</v>
      </c>
      <c r="S220" s="45">
        <f>Tableau1[[#This Row],[Buts Eq 1 3ème TT]]+Tableau1[[#This Row],[Buts Eq 2 3ème TT]]</f>
        <v>0</v>
      </c>
      <c r="T22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2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20" s="46" t="s">
        <v>51</v>
      </c>
    </row>
    <row r="221" spans="1:22" ht="15.75" customHeight="1">
      <c r="A221" s="37">
        <v>43801</v>
      </c>
      <c r="B221" s="38" t="s">
        <v>26</v>
      </c>
      <c r="C221" s="38" t="s">
        <v>12</v>
      </c>
      <c r="D221" s="39" t="s">
        <v>47</v>
      </c>
      <c r="E221" s="40" t="s">
        <v>63</v>
      </c>
      <c r="F221" s="41" t="s">
        <v>63</v>
      </c>
      <c r="G221" s="42">
        <f>LEFT(Tableau1[[#This Row],[1er TT]],SEARCH("-",Tableau1[[#This Row],[1er TT]])-1)*1</f>
        <v>0</v>
      </c>
      <c r="H221" s="42">
        <f>MID(Tableau1[[#This Row],[1er TT]],SEARCH("-",Tableau1[[#This Row],[1er TT]])+1,LEN(Tableau1[[#This Row],[1er TT]]))*1</f>
        <v>1</v>
      </c>
      <c r="I221" s="42">
        <f>Tableau1[[#This Row],[Buts Eq 1 1er TT]]+Tableau1[[#This Row],[Buts Eq 2 1er TT]]</f>
        <v>1</v>
      </c>
      <c r="J221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21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21" s="43">
        <f>LEFT(Tableau1[[#This Row],[2e TT]],SEARCH("-",Tableau1[[#This Row],[2e TT]])-1)*1</f>
        <v>1</v>
      </c>
      <c r="M221" s="43">
        <f>MID(Tableau1[[#This Row],[2e TT]],SEARCH("-",Tableau1[[#This Row],[2e TT]])+1,LEN(Tableau1[[#This Row],[2e TT]]))*1</f>
        <v>1</v>
      </c>
      <c r="N221" s="43">
        <f>Tableau1[[#This Row],[Buts Eq 1 2ème TT]]+Tableau1[[#This Row],[Buts Eq 2 2ème TT]]</f>
        <v>2</v>
      </c>
      <c r="O22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2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21" s="44">
        <f>LEFT(Tableau1[[#This Row],[3e TT]],SEARCH("-",Tableau1[[#This Row],[3e TT]])-1)*1</f>
        <v>1</v>
      </c>
      <c r="R221" s="44">
        <f>MID(Tableau1[[#This Row],[3e TT]],SEARCH("-",Tableau1[[#This Row],[3e TT]])+1,LEN(Tableau1[[#This Row],[3e TT]]))*1</f>
        <v>1</v>
      </c>
      <c r="S221" s="45">
        <f>Tableau1[[#This Row],[Buts Eq 1 3ème TT]]+Tableau1[[#This Row],[Buts Eq 2 3ème TT]]</f>
        <v>2</v>
      </c>
      <c r="T221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21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21" s="46" t="s">
        <v>51</v>
      </c>
    </row>
    <row r="222" spans="1:22" ht="15.75" customHeight="1">
      <c r="A222" s="37">
        <v>43801</v>
      </c>
      <c r="B222" s="38" t="s">
        <v>7</v>
      </c>
      <c r="C222" s="38" t="s">
        <v>24</v>
      </c>
      <c r="D222" s="39" t="s">
        <v>63</v>
      </c>
      <c r="E222" s="40" t="s">
        <v>4</v>
      </c>
      <c r="F222" s="41" t="s">
        <v>70</v>
      </c>
      <c r="G222" s="42">
        <f>LEFT(Tableau1[[#This Row],[1er TT]],SEARCH("-",Tableau1[[#This Row],[1er TT]])-1)*1</f>
        <v>1</v>
      </c>
      <c r="H222" s="42">
        <f>MID(Tableau1[[#This Row],[1er TT]],SEARCH("-",Tableau1[[#This Row],[1er TT]])+1,LEN(Tableau1[[#This Row],[1er TT]]))*1</f>
        <v>1</v>
      </c>
      <c r="I222" s="42">
        <f>Tableau1[[#This Row],[Buts Eq 1 1er TT]]+Tableau1[[#This Row],[Buts Eq 2 1er TT]]</f>
        <v>2</v>
      </c>
      <c r="J22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2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22" s="43">
        <f>LEFT(Tableau1[[#This Row],[2e TT]],SEARCH("-",Tableau1[[#This Row],[2e TT]])-1)*1</f>
        <v>1</v>
      </c>
      <c r="M222" s="43">
        <f>MID(Tableau1[[#This Row],[2e TT]],SEARCH("-",Tableau1[[#This Row],[2e TT]])+1,LEN(Tableau1[[#This Row],[2e TT]]))*1</f>
        <v>0</v>
      </c>
      <c r="N222" s="43">
        <f>Tableau1[[#This Row],[Buts Eq 1 2ème TT]]+Tableau1[[#This Row],[Buts Eq 2 2ème TT]]</f>
        <v>1</v>
      </c>
      <c r="O22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2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22" s="44">
        <f>LEFT(Tableau1[[#This Row],[3e TT]],SEARCH("-",Tableau1[[#This Row],[3e TT]])-1)*1</f>
        <v>0</v>
      </c>
      <c r="R222" s="44">
        <f>MID(Tableau1[[#This Row],[3e TT]],SEARCH("-",Tableau1[[#This Row],[3e TT]])+1,LEN(Tableau1[[#This Row],[3e TT]]))*1</f>
        <v>3</v>
      </c>
      <c r="S222" s="45">
        <f>Tableau1[[#This Row],[Buts Eq 1 3ème TT]]+Tableau1[[#This Row],[Buts Eq 2 3ème TT]]</f>
        <v>3</v>
      </c>
      <c r="T22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2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22" s="46" t="s">
        <v>51</v>
      </c>
    </row>
    <row r="223" spans="1:22" ht="15.75" customHeight="1">
      <c r="A223" s="37">
        <v>43802</v>
      </c>
      <c r="B223" s="38" t="s">
        <v>28</v>
      </c>
      <c r="C223" s="38" t="s">
        <v>16</v>
      </c>
      <c r="D223" s="39" t="s">
        <v>58</v>
      </c>
      <c r="E223" s="40" t="s">
        <v>47</v>
      </c>
      <c r="F223" s="41" t="s">
        <v>67</v>
      </c>
      <c r="G223" s="42">
        <f>LEFT(Tableau1[[#This Row],[1er TT]],SEARCH("-",Tableau1[[#This Row],[1er TT]])-1)*1</f>
        <v>0</v>
      </c>
      <c r="H223" s="42">
        <f>MID(Tableau1[[#This Row],[1er TT]],SEARCH("-",Tableau1[[#This Row],[1er TT]])+1,LEN(Tableau1[[#This Row],[1er TT]]))*1</f>
        <v>0</v>
      </c>
      <c r="I223" s="42">
        <f>Tableau1[[#This Row],[Buts Eq 1 1er TT]]+Tableau1[[#This Row],[Buts Eq 2 1er TT]]</f>
        <v>0</v>
      </c>
      <c r="J223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23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23" s="43">
        <f>LEFT(Tableau1[[#This Row],[2e TT]],SEARCH("-",Tableau1[[#This Row],[2e TT]])-1)*1</f>
        <v>0</v>
      </c>
      <c r="M223" s="43">
        <f>MID(Tableau1[[#This Row],[2e TT]],SEARCH("-",Tableau1[[#This Row],[2e TT]])+1,LEN(Tableau1[[#This Row],[2e TT]]))*1</f>
        <v>1</v>
      </c>
      <c r="N223" s="43">
        <f>Tableau1[[#This Row],[Buts Eq 1 2ème TT]]+Tableau1[[#This Row],[Buts Eq 2 2ème TT]]</f>
        <v>1</v>
      </c>
      <c r="O22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2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23" s="44">
        <f>LEFT(Tableau1[[#This Row],[3e TT]],SEARCH("-",Tableau1[[#This Row],[3e TT]])-1)*1</f>
        <v>2</v>
      </c>
      <c r="R223" s="44">
        <f>MID(Tableau1[[#This Row],[3e TT]],SEARCH("-",Tableau1[[#This Row],[3e TT]])+1,LEN(Tableau1[[#This Row],[3e TT]]))*1</f>
        <v>1</v>
      </c>
      <c r="S223" s="45">
        <f>Tableau1[[#This Row],[Buts Eq 1 3ème TT]]+Tableau1[[#This Row],[Buts Eq 2 3ème TT]]</f>
        <v>3</v>
      </c>
      <c r="T223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23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23" s="46" t="s">
        <v>51</v>
      </c>
    </row>
    <row r="224" spans="1:22" ht="15.75" customHeight="1">
      <c r="A224" s="37">
        <v>43802</v>
      </c>
      <c r="B224" s="38" t="s">
        <v>22</v>
      </c>
      <c r="C224" s="38" t="s">
        <v>8</v>
      </c>
      <c r="D224" s="39" t="s">
        <v>60</v>
      </c>
      <c r="E224" s="40" t="s">
        <v>67</v>
      </c>
      <c r="F224" s="41" t="s">
        <v>58</v>
      </c>
      <c r="G224" s="42">
        <f>LEFT(Tableau1[[#This Row],[1er TT]],SEARCH("-",Tableau1[[#This Row],[1er TT]])-1)*1</f>
        <v>2</v>
      </c>
      <c r="H224" s="42">
        <f>MID(Tableau1[[#This Row],[1er TT]],SEARCH("-",Tableau1[[#This Row],[1er TT]])+1,LEN(Tableau1[[#This Row],[1er TT]]))*1</f>
        <v>0</v>
      </c>
      <c r="I224" s="42">
        <f>Tableau1[[#This Row],[Buts Eq 1 1er TT]]+Tableau1[[#This Row],[Buts Eq 2 1er TT]]</f>
        <v>2</v>
      </c>
      <c r="J22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2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24" s="43">
        <f>LEFT(Tableau1[[#This Row],[2e TT]],SEARCH("-",Tableau1[[#This Row],[2e TT]])-1)*1</f>
        <v>2</v>
      </c>
      <c r="M224" s="43">
        <f>MID(Tableau1[[#This Row],[2e TT]],SEARCH("-",Tableau1[[#This Row],[2e TT]])+1,LEN(Tableau1[[#This Row],[2e TT]]))*1</f>
        <v>1</v>
      </c>
      <c r="N224" s="43">
        <f>Tableau1[[#This Row],[Buts Eq 1 2ème TT]]+Tableau1[[#This Row],[Buts Eq 2 2ème TT]]</f>
        <v>3</v>
      </c>
      <c r="O22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2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24" s="44">
        <f>LEFT(Tableau1[[#This Row],[3e TT]],SEARCH("-",Tableau1[[#This Row],[3e TT]])-1)*1</f>
        <v>0</v>
      </c>
      <c r="R224" s="44">
        <f>MID(Tableau1[[#This Row],[3e TT]],SEARCH("-",Tableau1[[#This Row],[3e TT]])+1,LEN(Tableau1[[#This Row],[3e TT]]))*1</f>
        <v>0</v>
      </c>
      <c r="S224" s="45">
        <f>Tableau1[[#This Row],[Buts Eq 1 3ème TT]]+Tableau1[[#This Row],[Buts Eq 2 3ème TT]]</f>
        <v>0</v>
      </c>
      <c r="T224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24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24" s="46" t="s">
        <v>51</v>
      </c>
    </row>
    <row r="225" spans="1:22" ht="15.75" customHeight="1">
      <c r="A225" s="37">
        <v>43802</v>
      </c>
      <c r="B225" s="38" t="s">
        <v>17</v>
      </c>
      <c r="C225" s="38" t="s">
        <v>11</v>
      </c>
      <c r="D225" s="39" t="s">
        <v>4</v>
      </c>
      <c r="E225" s="40" t="s">
        <v>63</v>
      </c>
      <c r="F225" s="41" t="s">
        <v>47</v>
      </c>
      <c r="G225" s="42">
        <f>LEFT(Tableau1[[#This Row],[1er TT]],SEARCH("-",Tableau1[[#This Row],[1er TT]])-1)*1</f>
        <v>1</v>
      </c>
      <c r="H225" s="42">
        <f>MID(Tableau1[[#This Row],[1er TT]],SEARCH("-",Tableau1[[#This Row],[1er TT]])+1,LEN(Tableau1[[#This Row],[1er TT]]))*1</f>
        <v>0</v>
      </c>
      <c r="I225" s="42">
        <f>Tableau1[[#This Row],[Buts Eq 1 1er TT]]+Tableau1[[#This Row],[Buts Eq 2 1er TT]]</f>
        <v>1</v>
      </c>
      <c r="J22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2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25" s="43">
        <f>LEFT(Tableau1[[#This Row],[2e TT]],SEARCH("-",Tableau1[[#This Row],[2e TT]])-1)*1</f>
        <v>1</v>
      </c>
      <c r="M225" s="43">
        <f>MID(Tableau1[[#This Row],[2e TT]],SEARCH("-",Tableau1[[#This Row],[2e TT]])+1,LEN(Tableau1[[#This Row],[2e TT]]))*1</f>
        <v>1</v>
      </c>
      <c r="N225" s="43">
        <f>Tableau1[[#This Row],[Buts Eq 1 2ème TT]]+Tableau1[[#This Row],[Buts Eq 2 2ème TT]]</f>
        <v>2</v>
      </c>
      <c r="O225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25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25" s="44">
        <f>LEFT(Tableau1[[#This Row],[3e TT]],SEARCH("-",Tableau1[[#This Row],[3e TT]])-1)*1</f>
        <v>0</v>
      </c>
      <c r="R225" s="44">
        <f>MID(Tableau1[[#This Row],[3e TT]],SEARCH("-",Tableau1[[#This Row],[3e TT]])+1,LEN(Tableau1[[#This Row],[3e TT]]))*1</f>
        <v>1</v>
      </c>
      <c r="S225" s="45">
        <f>Tableau1[[#This Row],[Buts Eq 1 3ème TT]]+Tableau1[[#This Row],[Buts Eq 2 3ème TT]]</f>
        <v>1</v>
      </c>
      <c r="T225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25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25" s="46" t="s">
        <v>51</v>
      </c>
    </row>
    <row r="226" spans="1:22" ht="15.75" customHeight="1">
      <c r="A226" s="37">
        <v>43803</v>
      </c>
      <c r="B226" s="38" t="s">
        <v>14</v>
      </c>
      <c r="C226" s="38" t="s">
        <v>21</v>
      </c>
      <c r="D226" s="39" t="s">
        <v>63</v>
      </c>
      <c r="E226" s="40" t="s">
        <v>58</v>
      </c>
      <c r="F226" s="41" t="s">
        <v>63</v>
      </c>
      <c r="G226" s="42">
        <f>LEFT(Tableau1[[#This Row],[1er TT]],SEARCH("-",Tableau1[[#This Row],[1er TT]])-1)*1</f>
        <v>1</v>
      </c>
      <c r="H226" s="42">
        <f>MID(Tableau1[[#This Row],[1er TT]],SEARCH("-",Tableau1[[#This Row],[1er TT]])+1,LEN(Tableau1[[#This Row],[1er TT]]))*1</f>
        <v>1</v>
      </c>
      <c r="I226" s="42">
        <f>Tableau1[[#This Row],[Buts Eq 1 1er TT]]+Tableau1[[#This Row],[Buts Eq 2 1er TT]]</f>
        <v>2</v>
      </c>
      <c r="J22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2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26" s="43">
        <f>LEFT(Tableau1[[#This Row],[2e TT]],SEARCH("-",Tableau1[[#This Row],[2e TT]])-1)*1</f>
        <v>0</v>
      </c>
      <c r="M226" s="43">
        <f>MID(Tableau1[[#This Row],[2e TT]],SEARCH("-",Tableau1[[#This Row],[2e TT]])+1,LEN(Tableau1[[#This Row],[2e TT]]))*1</f>
        <v>0</v>
      </c>
      <c r="N226" s="43">
        <f>Tableau1[[#This Row],[Buts Eq 1 2ème TT]]+Tableau1[[#This Row],[Buts Eq 2 2ème TT]]</f>
        <v>0</v>
      </c>
      <c r="O22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2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26" s="44">
        <f>LEFT(Tableau1[[#This Row],[3e TT]],SEARCH("-",Tableau1[[#This Row],[3e TT]])-1)*1</f>
        <v>1</v>
      </c>
      <c r="R226" s="44">
        <f>MID(Tableau1[[#This Row],[3e TT]],SEARCH("-",Tableau1[[#This Row],[3e TT]])+1,LEN(Tableau1[[#This Row],[3e TT]]))*1</f>
        <v>1</v>
      </c>
      <c r="S226" s="45">
        <f>Tableau1[[#This Row],[Buts Eq 1 3ème TT]]+Tableau1[[#This Row],[Buts Eq 2 3ème TT]]</f>
        <v>2</v>
      </c>
      <c r="T226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26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26" s="46" t="s">
        <v>51</v>
      </c>
    </row>
    <row r="227" spans="1:22" ht="15.75" customHeight="1">
      <c r="A227" s="37">
        <v>43803</v>
      </c>
      <c r="B227" s="38" t="s">
        <v>15</v>
      </c>
      <c r="C227" s="38" t="s">
        <v>23</v>
      </c>
      <c r="D227" s="39" t="s">
        <v>60</v>
      </c>
      <c r="E227" s="40" t="s">
        <v>70</v>
      </c>
      <c r="F227" s="41" t="s">
        <v>4</v>
      </c>
      <c r="G227" s="42">
        <f>LEFT(Tableau1[[#This Row],[1er TT]],SEARCH("-",Tableau1[[#This Row],[1er TT]])-1)*1</f>
        <v>2</v>
      </c>
      <c r="H227" s="42">
        <f>MID(Tableau1[[#This Row],[1er TT]],SEARCH("-",Tableau1[[#This Row],[1er TT]])+1,LEN(Tableau1[[#This Row],[1er TT]]))*1</f>
        <v>0</v>
      </c>
      <c r="I227" s="42">
        <f>Tableau1[[#This Row],[Buts Eq 1 1er TT]]+Tableau1[[#This Row],[Buts Eq 2 1er TT]]</f>
        <v>2</v>
      </c>
      <c r="J227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27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27" s="43">
        <f>LEFT(Tableau1[[#This Row],[2e TT]],SEARCH("-",Tableau1[[#This Row],[2e TT]])-1)*1</f>
        <v>0</v>
      </c>
      <c r="M227" s="43">
        <f>MID(Tableau1[[#This Row],[2e TT]],SEARCH("-",Tableau1[[#This Row],[2e TT]])+1,LEN(Tableau1[[#This Row],[2e TT]]))*1</f>
        <v>3</v>
      </c>
      <c r="N227" s="43">
        <f>Tableau1[[#This Row],[Buts Eq 1 2ème TT]]+Tableau1[[#This Row],[Buts Eq 2 2ème TT]]</f>
        <v>3</v>
      </c>
      <c r="O227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27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27" s="44">
        <f>LEFT(Tableau1[[#This Row],[3e TT]],SEARCH("-",Tableau1[[#This Row],[3e TT]])-1)*1</f>
        <v>1</v>
      </c>
      <c r="R227" s="44">
        <f>MID(Tableau1[[#This Row],[3e TT]],SEARCH("-",Tableau1[[#This Row],[3e TT]])+1,LEN(Tableau1[[#This Row],[3e TT]]))*1</f>
        <v>0</v>
      </c>
      <c r="S227" s="45">
        <f>Tableau1[[#This Row],[Buts Eq 1 3ème TT]]+Tableau1[[#This Row],[Buts Eq 2 3ème TT]]</f>
        <v>1</v>
      </c>
      <c r="T227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27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27" s="46" t="s">
        <v>51</v>
      </c>
    </row>
    <row r="228" spans="1:22" ht="15.75" customHeight="1">
      <c r="A228" s="37">
        <v>43803</v>
      </c>
      <c r="B228" s="38" t="s">
        <v>19</v>
      </c>
      <c r="C228" s="38" t="s">
        <v>20</v>
      </c>
      <c r="D228" s="39" t="s">
        <v>67</v>
      </c>
      <c r="E228" s="40" t="s">
        <v>64</v>
      </c>
      <c r="F228" s="41" t="s">
        <v>4</v>
      </c>
      <c r="G228" s="42">
        <f>LEFT(Tableau1[[#This Row],[1er TT]],SEARCH("-",Tableau1[[#This Row],[1er TT]])-1)*1</f>
        <v>2</v>
      </c>
      <c r="H228" s="42">
        <f>MID(Tableau1[[#This Row],[1er TT]],SEARCH("-",Tableau1[[#This Row],[1er TT]])+1,LEN(Tableau1[[#This Row],[1er TT]]))*1</f>
        <v>1</v>
      </c>
      <c r="I228" s="42">
        <f>Tableau1[[#This Row],[Buts Eq 1 1er TT]]+Tableau1[[#This Row],[Buts Eq 2 1er TT]]</f>
        <v>3</v>
      </c>
      <c r="J228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28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28" s="43">
        <f>LEFT(Tableau1[[#This Row],[2e TT]],SEARCH("-",Tableau1[[#This Row],[2e TT]])-1)*1</f>
        <v>3</v>
      </c>
      <c r="M228" s="43">
        <f>MID(Tableau1[[#This Row],[2e TT]],SEARCH("-",Tableau1[[#This Row],[2e TT]])+1,LEN(Tableau1[[#This Row],[2e TT]]))*1</f>
        <v>0</v>
      </c>
      <c r="N228" s="43">
        <f>Tableau1[[#This Row],[Buts Eq 1 2ème TT]]+Tableau1[[#This Row],[Buts Eq 2 2ème TT]]</f>
        <v>3</v>
      </c>
      <c r="O228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28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28" s="44">
        <f>LEFT(Tableau1[[#This Row],[3e TT]],SEARCH("-",Tableau1[[#This Row],[3e TT]])-1)*1</f>
        <v>1</v>
      </c>
      <c r="R228" s="44">
        <f>MID(Tableau1[[#This Row],[3e TT]],SEARCH("-",Tableau1[[#This Row],[3e TT]])+1,LEN(Tableau1[[#This Row],[3e TT]]))*1</f>
        <v>0</v>
      </c>
      <c r="S228" s="45">
        <f>Tableau1[[#This Row],[Buts Eq 1 3ème TT]]+Tableau1[[#This Row],[Buts Eq 2 3ème TT]]</f>
        <v>1</v>
      </c>
      <c r="T228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28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28" s="46" t="s">
        <v>51</v>
      </c>
    </row>
    <row r="229" spans="1:22" ht="15.75" customHeight="1">
      <c r="A229" s="37">
        <v>43803</v>
      </c>
      <c r="B229" s="38" t="s">
        <v>5</v>
      </c>
      <c r="C229" s="38" t="s">
        <v>12</v>
      </c>
      <c r="D229" s="39" t="s">
        <v>58</v>
      </c>
      <c r="E229" s="40" t="s">
        <v>61</v>
      </c>
      <c r="F229" s="41" t="s">
        <v>69</v>
      </c>
      <c r="G229" s="42">
        <f>LEFT(Tableau1[[#This Row],[1er TT]],SEARCH("-",Tableau1[[#This Row],[1er TT]])-1)*1</f>
        <v>0</v>
      </c>
      <c r="H229" s="42">
        <f>MID(Tableau1[[#This Row],[1er TT]],SEARCH("-",Tableau1[[#This Row],[1er TT]])+1,LEN(Tableau1[[#This Row],[1er TT]]))*1</f>
        <v>0</v>
      </c>
      <c r="I229" s="42">
        <f>Tableau1[[#This Row],[Buts Eq 1 1er TT]]+Tableau1[[#This Row],[Buts Eq 2 1er TT]]</f>
        <v>0</v>
      </c>
      <c r="J22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2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29" s="43">
        <f>LEFT(Tableau1[[#This Row],[2e TT]],SEARCH("-",Tableau1[[#This Row],[2e TT]])-1)*1</f>
        <v>0</v>
      </c>
      <c r="M229" s="43">
        <f>MID(Tableau1[[#This Row],[2e TT]],SEARCH("-",Tableau1[[#This Row],[2e TT]])+1,LEN(Tableau1[[#This Row],[2e TT]]))*1</f>
        <v>2</v>
      </c>
      <c r="N229" s="43">
        <f>Tableau1[[#This Row],[Buts Eq 1 2ème TT]]+Tableau1[[#This Row],[Buts Eq 2 2ème TT]]</f>
        <v>2</v>
      </c>
      <c r="O229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29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29" s="44">
        <f>LEFT(Tableau1[[#This Row],[3e TT]],SEARCH("-",Tableau1[[#This Row],[3e TT]])-1)*1</f>
        <v>2</v>
      </c>
      <c r="R229" s="44">
        <f>MID(Tableau1[[#This Row],[3e TT]],SEARCH("-",Tableau1[[#This Row],[3e TT]])+1,LEN(Tableau1[[#This Row],[3e TT]]))*1</f>
        <v>2</v>
      </c>
      <c r="S229" s="45">
        <f>Tableau1[[#This Row],[Buts Eq 1 3ème TT]]+Tableau1[[#This Row],[Buts Eq 2 3ème TT]]</f>
        <v>4</v>
      </c>
      <c r="T229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29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29" s="46" t="s">
        <v>51</v>
      </c>
    </row>
    <row r="230" spans="1:22" ht="15.75" customHeight="1">
      <c r="A230" s="37">
        <v>43803</v>
      </c>
      <c r="B230" s="38" t="s">
        <v>24</v>
      </c>
      <c r="C230" s="38" t="s">
        <v>13</v>
      </c>
      <c r="D230" s="39" t="s">
        <v>58</v>
      </c>
      <c r="E230" s="40" t="s">
        <v>58</v>
      </c>
      <c r="F230" s="41" t="s">
        <v>63</v>
      </c>
      <c r="G230" s="42">
        <f>LEFT(Tableau1[[#This Row],[1er TT]],SEARCH("-",Tableau1[[#This Row],[1er TT]])-1)*1</f>
        <v>0</v>
      </c>
      <c r="H230" s="42">
        <f>MID(Tableau1[[#This Row],[1er TT]],SEARCH("-",Tableau1[[#This Row],[1er TT]])+1,LEN(Tableau1[[#This Row],[1er TT]]))*1</f>
        <v>0</v>
      </c>
      <c r="I230" s="42">
        <f>Tableau1[[#This Row],[Buts Eq 1 1er TT]]+Tableau1[[#This Row],[Buts Eq 2 1er TT]]</f>
        <v>0</v>
      </c>
      <c r="J230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30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30" s="43">
        <f>LEFT(Tableau1[[#This Row],[2e TT]],SEARCH("-",Tableau1[[#This Row],[2e TT]])-1)*1</f>
        <v>0</v>
      </c>
      <c r="M230" s="43">
        <f>MID(Tableau1[[#This Row],[2e TT]],SEARCH("-",Tableau1[[#This Row],[2e TT]])+1,LEN(Tableau1[[#This Row],[2e TT]]))*1</f>
        <v>0</v>
      </c>
      <c r="N230" s="43">
        <f>Tableau1[[#This Row],[Buts Eq 1 2ème TT]]+Tableau1[[#This Row],[Buts Eq 2 2ème TT]]</f>
        <v>0</v>
      </c>
      <c r="O230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30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30" s="44">
        <f>LEFT(Tableau1[[#This Row],[3e TT]],SEARCH("-",Tableau1[[#This Row],[3e TT]])-1)*1</f>
        <v>1</v>
      </c>
      <c r="R230" s="44">
        <f>MID(Tableau1[[#This Row],[3e TT]],SEARCH("-",Tableau1[[#This Row],[3e TT]])+1,LEN(Tableau1[[#This Row],[3e TT]]))*1</f>
        <v>1</v>
      </c>
      <c r="S230" s="45">
        <f>Tableau1[[#This Row],[Buts Eq 1 3ème TT]]+Tableau1[[#This Row],[Buts Eq 2 3ème TT]]</f>
        <v>2</v>
      </c>
      <c r="T23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3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30" s="46" t="s">
        <v>51</v>
      </c>
    </row>
    <row r="231" spans="1:22" ht="15.75" customHeight="1">
      <c r="A231" s="37">
        <v>43803</v>
      </c>
      <c r="B231" s="38" t="s">
        <v>7</v>
      </c>
      <c r="C231" s="38" t="s">
        <v>10</v>
      </c>
      <c r="D231" s="39" t="s">
        <v>63</v>
      </c>
      <c r="E231" s="40" t="s">
        <v>58</v>
      </c>
      <c r="F231" s="41" t="s">
        <v>4</v>
      </c>
      <c r="G231" s="42">
        <f>LEFT(Tableau1[[#This Row],[1er TT]],SEARCH("-",Tableau1[[#This Row],[1er TT]])-1)*1</f>
        <v>1</v>
      </c>
      <c r="H231" s="42">
        <f>MID(Tableau1[[#This Row],[1er TT]],SEARCH("-",Tableau1[[#This Row],[1er TT]])+1,LEN(Tableau1[[#This Row],[1er TT]]))*1</f>
        <v>1</v>
      </c>
      <c r="I231" s="42">
        <f>Tableau1[[#This Row],[Buts Eq 1 1er TT]]+Tableau1[[#This Row],[Buts Eq 2 1er TT]]</f>
        <v>2</v>
      </c>
      <c r="J231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31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31" s="43">
        <f>LEFT(Tableau1[[#This Row],[2e TT]],SEARCH("-",Tableau1[[#This Row],[2e TT]])-1)*1</f>
        <v>0</v>
      </c>
      <c r="M231" s="43">
        <f>MID(Tableau1[[#This Row],[2e TT]],SEARCH("-",Tableau1[[#This Row],[2e TT]])+1,LEN(Tableau1[[#This Row],[2e TT]]))*1</f>
        <v>0</v>
      </c>
      <c r="N231" s="43">
        <f>Tableau1[[#This Row],[Buts Eq 1 2ème TT]]+Tableau1[[#This Row],[Buts Eq 2 2ème TT]]</f>
        <v>0</v>
      </c>
      <c r="O23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3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31" s="44">
        <f>LEFT(Tableau1[[#This Row],[3e TT]],SEARCH("-",Tableau1[[#This Row],[3e TT]])-1)*1</f>
        <v>1</v>
      </c>
      <c r="R231" s="44">
        <f>MID(Tableau1[[#This Row],[3e TT]],SEARCH("-",Tableau1[[#This Row],[3e TT]])+1,LEN(Tableau1[[#This Row],[3e TT]]))*1</f>
        <v>0</v>
      </c>
      <c r="S231" s="45">
        <f>Tableau1[[#This Row],[Buts Eq 1 3ème TT]]+Tableau1[[#This Row],[Buts Eq 2 3ème TT]]</f>
        <v>1</v>
      </c>
      <c r="T231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31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31" s="46" t="s">
        <v>51</v>
      </c>
    </row>
    <row r="232" spans="1:22" ht="15.75" customHeight="1">
      <c r="A232" s="37">
        <v>43803</v>
      </c>
      <c r="B232" s="38" t="s">
        <v>9</v>
      </c>
      <c r="C232" s="38" t="s">
        <v>6</v>
      </c>
      <c r="D232" s="39" t="s">
        <v>58</v>
      </c>
      <c r="E232" s="40" t="s">
        <v>58</v>
      </c>
      <c r="F232" s="41" t="s">
        <v>47</v>
      </c>
      <c r="G232" s="42">
        <f>LEFT(Tableau1[[#This Row],[1er TT]],SEARCH("-",Tableau1[[#This Row],[1er TT]])-1)*1</f>
        <v>0</v>
      </c>
      <c r="H232" s="42">
        <f>MID(Tableau1[[#This Row],[1er TT]],SEARCH("-",Tableau1[[#This Row],[1er TT]])+1,LEN(Tableau1[[#This Row],[1er TT]]))*1</f>
        <v>0</v>
      </c>
      <c r="I232" s="42">
        <f>Tableau1[[#This Row],[Buts Eq 1 1er TT]]+Tableau1[[#This Row],[Buts Eq 2 1er TT]]</f>
        <v>0</v>
      </c>
      <c r="J23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3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32" s="43">
        <f>LEFT(Tableau1[[#This Row],[2e TT]],SEARCH("-",Tableau1[[#This Row],[2e TT]])-1)*1</f>
        <v>0</v>
      </c>
      <c r="M232" s="43">
        <f>MID(Tableau1[[#This Row],[2e TT]],SEARCH("-",Tableau1[[#This Row],[2e TT]])+1,LEN(Tableau1[[#This Row],[2e TT]]))*1</f>
        <v>0</v>
      </c>
      <c r="N232" s="43">
        <f>Tableau1[[#This Row],[Buts Eq 1 2ème TT]]+Tableau1[[#This Row],[Buts Eq 2 2ème TT]]</f>
        <v>0</v>
      </c>
      <c r="O232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32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32" s="44">
        <f>LEFT(Tableau1[[#This Row],[3e TT]],SEARCH("-",Tableau1[[#This Row],[3e TT]])-1)*1</f>
        <v>0</v>
      </c>
      <c r="R232" s="44">
        <f>MID(Tableau1[[#This Row],[3e TT]],SEARCH("-",Tableau1[[#This Row],[3e TT]])+1,LEN(Tableau1[[#This Row],[3e TT]]))*1</f>
        <v>1</v>
      </c>
      <c r="S232" s="45">
        <f>Tableau1[[#This Row],[Buts Eq 1 3ème TT]]+Tableau1[[#This Row],[Buts Eq 2 3ème TT]]</f>
        <v>1</v>
      </c>
      <c r="T23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3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32" s="46" t="s">
        <v>51</v>
      </c>
    </row>
    <row r="233" spans="1:22" ht="15.75" customHeight="1">
      <c r="A233" s="37">
        <v>43804</v>
      </c>
      <c r="B233" s="38" t="s">
        <v>26</v>
      </c>
      <c r="C233" s="38" t="s">
        <v>16</v>
      </c>
      <c r="D233" s="39" t="s">
        <v>4</v>
      </c>
      <c r="E233" s="40" t="s">
        <v>47</v>
      </c>
      <c r="F233" s="41" t="s">
        <v>58</v>
      </c>
      <c r="G233" s="42">
        <f>LEFT(Tableau1[[#This Row],[1er TT]],SEARCH("-",Tableau1[[#This Row],[1er TT]])-1)*1</f>
        <v>1</v>
      </c>
      <c r="H233" s="42">
        <f>MID(Tableau1[[#This Row],[1er TT]],SEARCH("-",Tableau1[[#This Row],[1er TT]])+1,LEN(Tableau1[[#This Row],[1er TT]]))*1</f>
        <v>0</v>
      </c>
      <c r="I233" s="42">
        <f>Tableau1[[#This Row],[Buts Eq 1 1er TT]]+Tableau1[[#This Row],[Buts Eq 2 1er TT]]</f>
        <v>1</v>
      </c>
      <c r="J23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3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33" s="43">
        <f>LEFT(Tableau1[[#This Row],[2e TT]],SEARCH("-",Tableau1[[#This Row],[2e TT]])-1)*1</f>
        <v>0</v>
      </c>
      <c r="M233" s="43">
        <f>MID(Tableau1[[#This Row],[2e TT]],SEARCH("-",Tableau1[[#This Row],[2e TT]])+1,LEN(Tableau1[[#This Row],[2e TT]]))*1</f>
        <v>1</v>
      </c>
      <c r="N233" s="43">
        <f>Tableau1[[#This Row],[Buts Eq 1 2ème TT]]+Tableau1[[#This Row],[Buts Eq 2 2ème TT]]</f>
        <v>1</v>
      </c>
      <c r="O23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3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33" s="44">
        <f>LEFT(Tableau1[[#This Row],[3e TT]],SEARCH("-",Tableau1[[#This Row],[3e TT]])-1)*1</f>
        <v>0</v>
      </c>
      <c r="R233" s="44">
        <f>MID(Tableau1[[#This Row],[3e TT]],SEARCH("-",Tableau1[[#This Row],[3e TT]])+1,LEN(Tableau1[[#This Row],[3e TT]]))*1</f>
        <v>0</v>
      </c>
      <c r="S233" s="45">
        <f>Tableau1[[#This Row],[Buts Eq 1 3ème TT]]+Tableau1[[#This Row],[Buts Eq 2 3ème TT]]</f>
        <v>0</v>
      </c>
      <c r="T233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33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33" s="46" t="s">
        <v>51</v>
      </c>
    </row>
    <row r="234" spans="1:22" ht="15.75" customHeight="1">
      <c r="A234" s="37">
        <v>43804</v>
      </c>
      <c r="B234" s="38" t="s">
        <v>22</v>
      </c>
      <c r="C234" s="38" t="s">
        <v>11</v>
      </c>
      <c r="D234" s="39" t="s">
        <v>4</v>
      </c>
      <c r="E234" s="40" t="s">
        <v>58</v>
      </c>
      <c r="F234" s="41" t="s">
        <v>47</v>
      </c>
      <c r="G234" s="42">
        <f>LEFT(Tableau1[[#This Row],[1er TT]],SEARCH("-",Tableau1[[#This Row],[1er TT]])-1)*1</f>
        <v>1</v>
      </c>
      <c r="H234" s="42">
        <f>MID(Tableau1[[#This Row],[1er TT]],SEARCH("-",Tableau1[[#This Row],[1er TT]])+1,LEN(Tableau1[[#This Row],[1er TT]]))*1</f>
        <v>0</v>
      </c>
      <c r="I234" s="42">
        <f>Tableau1[[#This Row],[Buts Eq 1 1er TT]]+Tableau1[[#This Row],[Buts Eq 2 1er TT]]</f>
        <v>1</v>
      </c>
      <c r="J23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3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34" s="43">
        <f>LEFT(Tableau1[[#This Row],[2e TT]],SEARCH("-",Tableau1[[#This Row],[2e TT]])-1)*1</f>
        <v>0</v>
      </c>
      <c r="M234" s="43">
        <f>MID(Tableau1[[#This Row],[2e TT]],SEARCH("-",Tableau1[[#This Row],[2e TT]])+1,LEN(Tableau1[[#This Row],[2e TT]]))*1</f>
        <v>0</v>
      </c>
      <c r="N234" s="43">
        <f>Tableau1[[#This Row],[Buts Eq 1 2ème TT]]+Tableau1[[#This Row],[Buts Eq 2 2ème TT]]</f>
        <v>0</v>
      </c>
      <c r="O234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34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34" s="44">
        <f>LEFT(Tableau1[[#This Row],[3e TT]],SEARCH("-",Tableau1[[#This Row],[3e TT]])-1)*1</f>
        <v>0</v>
      </c>
      <c r="R234" s="44">
        <f>MID(Tableau1[[#This Row],[3e TT]],SEARCH("-",Tableau1[[#This Row],[3e TT]])+1,LEN(Tableau1[[#This Row],[3e TT]]))*1</f>
        <v>1</v>
      </c>
      <c r="S234" s="45">
        <f>Tableau1[[#This Row],[Buts Eq 1 3ème TT]]+Tableau1[[#This Row],[Buts Eq 2 3ème TT]]</f>
        <v>1</v>
      </c>
      <c r="T23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3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34" s="46" t="s">
        <v>51</v>
      </c>
    </row>
    <row r="235" spans="1:22" ht="15.75" customHeight="1">
      <c r="A235" s="37">
        <v>43804</v>
      </c>
      <c r="B235" s="38" t="s">
        <v>18</v>
      </c>
      <c r="C235" s="38" t="s">
        <v>25</v>
      </c>
      <c r="D235" s="39" t="s">
        <v>63</v>
      </c>
      <c r="E235" s="40" t="s">
        <v>68</v>
      </c>
      <c r="F235" s="41" t="s">
        <v>69</v>
      </c>
      <c r="G235" s="42">
        <f>LEFT(Tableau1[[#This Row],[1er TT]],SEARCH("-",Tableau1[[#This Row],[1er TT]])-1)*1</f>
        <v>1</v>
      </c>
      <c r="H235" s="42">
        <f>MID(Tableau1[[#This Row],[1er TT]],SEARCH("-",Tableau1[[#This Row],[1er TT]])+1,LEN(Tableau1[[#This Row],[1er TT]]))*1</f>
        <v>1</v>
      </c>
      <c r="I235" s="42">
        <f>Tableau1[[#This Row],[Buts Eq 1 1er TT]]+Tableau1[[#This Row],[Buts Eq 2 1er TT]]</f>
        <v>2</v>
      </c>
      <c r="J235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35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35" s="43">
        <f>LEFT(Tableau1[[#This Row],[2e TT]],SEARCH("-",Tableau1[[#This Row],[2e TT]])-1)*1</f>
        <v>3</v>
      </c>
      <c r="M235" s="43">
        <f>MID(Tableau1[[#This Row],[2e TT]],SEARCH("-",Tableau1[[#This Row],[2e TT]])+1,LEN(Tableau1[[#This Row],[2e TT]]))*1</f>
        <v>1</v>
      </c>
      <c r="N235" s="43">
        <f>Tableau1[[#This Row],[Buts Eq 1 2ème TT]]+Tableau1[[#This Row],[Buts Eq 2 2ème TT]]</f>
        <v>4</v>
      </c>
      <c r="O23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3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35" s="44">
        <f>LEFT(Tableau1[[#This Row],[3e TT]],SEARCH("-",Tableau1[[#This Row],[3e TT]])-1)*1</f>
        <v>2</v>
      </c>
      <c r="R235" s="44">
        <f>MID(Tableau1[[#This Row],[3e TT]],SEARCH("-",Tableau1[[#This Row],[3e TT]])+1,LEN(Tableau1[[#This Row],[3e TT]]))*1</f>
        <v>2</v>
      </c>
      <c r="S235" s="45">
        <f>Tableau1[[#This Row],[Buts Eq 1 3ème TT]]+Tableau1[[#This Row],[Buts Eq 2 3ème TT]]</f>
        <v>4</v>
      </c>
      <c r="T235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35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35" s="46" t="s">
        <v>51</v>
      </c>
    </row>
    <row r="236" spans="1:22" ht="15.75" customHeight="1">
      <c r="A236" s="37">
        <v>43805</v>
      </c>
      <c r="B236" s="38" t="s">
        <v>27</v>
      </c>
      <c r="C236" s="38" t="s">
        <v>21</v>
      </c>
      <c r="D236" s="39" t="s">
        <v>60</v>
      </c>
      <c r="E236" s="40" t="s">
        <v>58</v>
      </c>
      <c r="F236" s="41" t="s">
        <v>63</v>
      </c>
      <c r="G236" s="42">
        <f>LEFT(Tableau1[[#This Row],[1er TT]],SEARCH("-",Tableau1[[#This Row],[1er TT]])-1)*1</f>
        <v>2</v>
      </c>
      <c r="H236" s="42">
        <f>MID(Tableau1[[#This Row],[1er TT]],SEARCH("-",Tableau1[[#This Row],[1er TT]])+1,LEN(Tableau1[[#This Row],[1er TT]]))*1</f>
        <v>0</v>
      </c>
      <c r="I236" s="42">
        <f>Tableau1[[#This Row],[Buts Eq 1 1er TT]]+Tableau1[[#This Row],[Buts Eq 2 1er TT]]</f>
        <v>2</v>
      </c>
      <c r="J236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36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36" s="43">
        <f>LEFT(Tableau1[[#This Row],[2e TT]],SEARCH("-",Tableau1[[#This Row],[2e TT]])-1)*1</f>
        <v>0</v>
      </c>
      <c r="M236" s="43">
        <f>MID(Tableau1[[#This Row],[2e TT]],SEARCH("-",Tableau1[[#This Row],[2e TT]])+1,LEN(Tableau1[[#This Row],[2e TT]]))*1</f>
        <v>0</v>
      </c>
      <c r="N236" s="43">
        <f>Tableau1[[#This Row],[Buts Eq 1 2ème TT]]+Tableau1[[#This Row],[Buts Eq 2 2ème TT]]</f>
        <v>0</v>
      </c>
      <c r="O23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3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36" s="44">
        <f>LEFT(Tableau1[[#This Row],[3e TT]],SEARCH("-",Tableau1[[#This Row],[3e TT]])-1)*1</f>
        <v>1</v>
      </c>
      <c r="R236" s="44">
        <f>MID(Tableau1[[#This Row],[3e TT]],SEARCH("-",Tableau1[[#This Row],[3e TT]])+1,LEN(Tableau1[[#This Row],[3e TT]]))*1</f>
        <v>1</v>
      </c>
      <c r="S236" s="45">
        <f>Tableau1[[#This Row],[Buts Eq 1 3ème TT]]+Tableau1[[#This Row],[Buts Eq 2 3ème TT]]</f>
        <v>2</v>
      </c>
      <c r="T236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36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36" s="46" t="s">
        <v>51</v>
      </c>
    </row>
    <row r="237" spans="1:22" ht="15.75" customHeight="1">
      <c r="A237" s="37">
        <v>43805</v>
      </c>
      <c r="B237" s="38" t="s">
        <v>19</v>
      </c>
      <c r="C237" s="38" t="s">
        <v>12</v>
      </c>
      <c r="D237" s="39" t="s">
        <v>61</v>
      </c>
      <c r="E237" s="40" t="s">
        <v>68</v>
      </c>
      <c r="F237" s="41" t="s">
        <v>47</v>
      </c>
      <c r="G237" s="42">
        <f>LEFT(Tableau1[[#This Row],[1er TT]],SEARCH("-",Tableau1[[#This Row],[1er TT]])-1)*1</f>
        <v>0</v>
      </c>
      <c r="H237" s="42">
        <f>MID(Tableau1[[#This Row],[1er TT]],SEARCH("-",Tableau1[[#This Row],[1er TT]])+1,LEN(Tableau1[[#This Row],[1er TT]]))*1</f>
        <v>2</v>
      </c>
      <c r="I237" s="42">
        <f>Tableau1[[#This Row],[Buts Eq 1 1er TT]]+Tableau1[[#This Row],[Buts Eq 2 1er TT]]</f>
        <v>2</v>
      </c>
      <c r="J237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37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37" s="43">
        <f>LEFT(Tableau1[[#This Row],[2e TT]],SEARCH("-",Tableau1[[#This Row],[2e TT]])-1)*1</f>
        <v>3</v>
      </c>
      <c r="M237" s="43">
        <f>MID(Tableau1[[#This Row],[2e TT]],SEARCH("-",Tableau1[[#This Row],[2e TT]])+1,LEN(Tableau1[[#This Row],[2e TT]]))*1</f>
        <v>1</v>
      </c>
      <c r="N237" s="43">
        <f>Tableau1[[#This Row],[Buts Eq 1 2ème TT]]+Tableau1[[#This Row],[Buts Eq 2 2ème TT]]</f>
        <v>4</v>
      </c>
      <c r="O237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37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37" s="44">
        <f>LEFT(Tableau1[[#This Row],[3e TT]],SEARCH("-",Tableau1[[#This Row],[3e TT]])-1)*1</f>
        <v>0</v>
      </c>
      <c r="R237" s="44">
        <f>MID(Tableau1[[#This Row],[3e TT]],SEARCH("-",Tableau1[[#This Row],[3e TT]])+1,LEN(Tableau1[[#This Row],[3e TT]]))*1</f>
        <v>1</v>
      </c>
      <c r="S237" s="45">
        <f>Tableau1[[#This Row],[Buts Eq 1 3ème TT]]+Tableau1[[#This Row],[Buts Eq 2 3ème TT]]</f>
        <v>1</v>
      </c>
      <c r="T23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3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37" s="46" t="s">
        <v>51</v>
      </c>
    </row>
    <row r="238" spans="1:22" ht="15.75" customHeight="1">
      <c r="A238" s="37">
        <v>43805</v>
      </c>
      <c r="B238" s="38" t="s">
        <v>28</v>
      </c>
      <c r="C238" s="38" t="s">
        <v>10</v>
      </c>
      <c r="D238" s="39" t="s">
        <v>61</v>
      </c>
      <c r="E238" s="40" t="s">
        <v>61</v>
      </c>
      <c r="F238" s="41" t="s">
        <v>58</v>
      </c>
      <c r="G238" s="42">
        <f>LEFT(Tableau1[[#This Row],[1er TT]],SEARCH("-",Tableau1[[#This Row],[1er TT]])-1)*1</f>
        <v>0</v>
      </c>
      <c r="H238" s="42">
        <f>MID(Tableau1[[#This Row],[1er TT]],SEARCH("-",Tableau1[[#This Row],[1er TT]])+1,LEN(Tableau1[[#This Row],[1er TT]]))*1</f>
        <v>2</v>
      </c>
      <c r="I238" s="42">
        <f>Tableau1[[#This Row],[Buts Eq 1 1er TT]]+Tableau1[[#This Row],[Buts Eq 2 1er TT]]</f>
        <v>2</v>
      </c>
      <c r="J238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38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38" s="43">
        <f>LEFT(Tableau1[[#This Row],[2e TT]],SEARCH("-",Tableau1[[#This Row],[2e TT]])-1)*1</f>
        <v>0</v>
      </c>
      <c r="M238" s="43">
        <f>MID(Tableau1[[#This Row],[2e TT]],SEARCH("-",Tableau1[[#This Row],[2e TT]])+1,LEN(Tableau1[[#This Row],[2e TT]]))*1</f>
        <v>2</v>
      </c>
      <c r="N238" s="43">
        <f>Tableau1[[#This Row],[Buts Eq 1 2ème TT]]+Tableau1[[#This Row],[Buts Eq 2 2ème TT]]</f>
        <v>2</v>
      </c>
      <c r="O23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3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38" s="44">
        <f>LEFT(Tableau1[[#This Row],[3e TT]],SEARCH("-",Tableau1[[#This Row],[3e TT]])-1)*1</f>
        <v>0</v>
      </c>
      <c r="R238" s="44">
        <f>MID(Tableau1[[#This Row],[3e TT]],SEARCH("-",Tableau1[[#This Row],[3e TT]])+1,LEN(Tableau1[[#This Row],[3e TT]]))*1</f>
        <v>0</v>
      </c>
      <c r="S238" s="45">
        <f>Tableau1[[#This Row],[Buts Eq 1 3ème TT]]+Tableau1[[#This Row],[Buts Eq 2 3ème TT]]</f>
        <v>0</v>
      </c>
      <c r="T238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38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38" s="46" t="s">
        <v>51</v>
      </c>
    </row>
    <row r="239" spans="1:22" ht="15.75" customHeight="1">
      <c r="A239" s="37">
        <v>43805</v>
      </c>
      <c r="B239" s="38" t="s">
        <v>17</v>
      </c>
      <c r="C239" s="38" t="s">
        <v>13</v>
      </c>
      <c r="D239" s="39" t="s">
        <v>4</v>
      </c>
      <c r="E239" s="40" t="s">
        <v>59</v>
      </c>
      <c r="F239" s="41" t="s">
        <v>59</v>
      </c>
      <c r="G239" s="42">
        <f>LEFT(Tableau1[[#This Row],[1er TT]],SEARCH("-",Tableau1[[#This Row],[1er TT]])-1)*1</f>
        <v>1</v>
      </c>
      <c r="H239" s="42">
        <f>MID(Tableau1[[#This Row],[1er TT]],SEARCH("-",Tableau1[[#This Row],[1er TT]])+1,LEN(Tableau1[[#This Row],[1er TT]]))*1</f>
        <v>0</v>
      </c>
      <c r="I239" s="42">
        <f>Tableau1[[#This Row],[Buts Eq 1 1er TT]]+Tableau1[[#This Row],[Buts Eq 2 1er TT]]</f>
        <v>1</v>
      </c>
      <c r="J239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39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39" s="43">
        <f>LEFT(Tableau1[[#This Row],[2e TT]],SEARCH("-",Tableau1[[#This Row],[2e TT]])-1)*1</f>
        <v>1</v>
      </c>
      <c r="M239" s="43">
        <f>MID(Tableau1[[#This Row],[2e TT]],SEARCH("-",Tableau1[[#This Row],[2e TT]])+1,LEN(Tableau1[[#This Row],[2e TT]]))*1</f>
        <v>2</v>
      </c>
      <c r="N239" s="43">
        <f>Tableau1[[#This Row],[Buts Eq 1 2ème TT]]+Tableau1[[#This Row],[Buts Eq 2 2ème TT]]</f>
        <v>3</v>
      </c>
      <c r="O239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39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39" s="44">
        <f>LEFT(Tableau1[[#This Row],[3e TT]],SEARCH("-",Tableau1[[#This Row],[3e TT]])-1)*1</f>
        <v>1</v>
      </c>
      <c r="R239" s="44">
        <f>MID(Tableau1[[#This Row],[3e TT]],SEARCH("-",Tableau1[[#This Row],[3e TT]])+1,LEN(Tableau1[[#This Row],[3e TT]]))*1</f>
        <v>2</v>
      </c>
      <c r="S239" s="45">
        <f>Tableau1[[#This Row],[Buts Eq 1 3ème TT]]+Tableau1[[#This Row],[Buts Eq 2 3ème TT]]</f>
        <v>3</v>
      </c>
      <c r="T23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3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39" s="46" t="s">
        <v>51</v>
      </c>
    </row>
    <row r="240" spans="1:22" ht="15.75" customHeight="1">
      <c r="A240" s="37">
        <v>43805</v>
      </c>
      <c r="B240" s="38" t="s">
        <v>8</v>
      </c>
      <c r="C240" s="38" t="s">
        <v>6</v>
      </c>
      <c r="D240" s="39" t="s">
        <v>70</v>
      </c>
      <c r="E240" s="40" t="s">
        <v>4</v>
      </c>
      <c r="F240" s="41" t="s">
        <v>60</v>
      </c>
      <c r="G240" s="42">
        <f>LEFT(Tableau1[[#This Row],[1er TT]],SEARCH("-",Tableau1[[#This Row],[1er TT]])-1)*1</f>
        <v>0</v>
      </c>
      <c r="H240" s="42">
        <f>MID(Tableau1[[#This Row],[1er TT]],SEARCH("-",Tableau1[[#This Row],[1er TT]])+1,LEN(Tableau1[[#This Row],[1er TT]]))*1</f>
        <v>3</v>
      </c>
      <c r="I240" s="42">
        <f>Tableau1[[#This Row],[Buts Eq 1 1er TT]]+Tableau1[[#This Row],[Buts Eq 2 1er TT]]</f>
        <v>3</v>
      </c>
      <c r="J240" s="42" t="str">
        <f>IF(Tableau1[[#This Row],[Buts Eq 1 1er TT]]&gt;Tableau1[[#This Row],[Buts Eq 2 1er TT]],"Victoire",IF(Tableau1[[#This Row],[Buts Eq 1 1er TT]]=Tableau1[[#This Row],[Buts Eq 2 1er TT]],"Nul","Défaite"))</f>
        <v>Défaite</v>
      </c>
      <c r="K240" s="42" t="str">
        <f>IF(Tableau1[[#This Row],[Buts Eq 1 1er TT]]&lt;Tableau1[[#This Row],[Buts Eq 2 1er TT]],"Victoire",IF(Tableau1[[#This Row],[Buts Eq 1 1er TT]]=Tableau1[[#This Row],[Buts Eq 2 1er TT]],"Nul","Défaite"))</f>
        <v>Victoire</v>
      </c>
      <c r="L240" s="43">
        <f>LEFT(Tableau1[[#This Row],[2e TT]],SEARCH("-",Tableau1[[#This Row],[2e TT]])-1)*1</f>
        <v>1</v>
      </c>
      <c r="M240" s="43">
        <f>MID(Tableau1[[#This Row],[2e TT]],SEARCH("-",Tableau1[[#This Row],[2e TT]])+1,LEN(Tableau1[[#This Row],[2e TT]]))*1</f>
        <v>0</v>
      </c>
      <c r="N240" s="43">
        <f>Tableau1[[#This Row],[Buts Eq 1 2ème TT]]+Tableau1[[#This Row],[Buts Eq 2 2ème TT]]</f>
        <v>1</v>
      </c>
      <c r="O240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40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40" s="44">
        <f>LEFT(Tableau1[[#This Row],[3e TT]],SEARCH("-",Tableau1[[#This Row],[3e TT]])-1)*1</f>
        <v>2</v>
      </c>
      <c r="R240" s="44">
        <f>MID(Tableau1[[#This Row],[3e TT]],SEARCH("-",Tableau1[[#This Row],[3e TT]])+1,LEN(Tableau1[[#This Row],[3e TT]]))*1</f>
        <v>0</v>
      </c>
      <c r="S240" s="45">
        <f>Tableau1[[#This Row],[Buts Eq 1 3ème TT]]+Tableau1[[#This Row],[Buts Eq 2 3ème TT]]</f>
        <v>2</v>
      </c>
      <c r="T240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40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40" s="46" t="s">
        <v>51</v>
      </c>
    </row>
    <row r="241" spans="1:22" ht="15.75" customHeight="1">
      <c r="A241" s="37">
        <v>43806</v>
      </c>
      <c r="B241" s="38" t="s">
        <v>27</v>
      </c>
      <c r="C241" s="38" t="s">
        <v>15</v>
      </c>
      <c r="D241" s="39" t="s">
        <v>4</v>
      </c>
      <c r="E241" s="40" t="s">
        <v>69</v>
      </c>
      <c r="F241" s="41" t="s">
        <v>59</v>
      </c>
      <c r="G241" s="42">
        <f>LEFT(Tableau1[[#This Row],[1er TT]],SEARCH("-",Tableau1[[#This Row],[1er TT]])-1)*1</f>
        <v>1</v>
      </c>
      <c r="H241" s="42">
        <f>MID(Tableau1[[#This Row],[1er TT]],SEARCH("-",Tableau1[[#This Row],[1er TT]])+1,LEN(Tableau1[[#This Row],[1er TT]]))*1</f>
        <v>0</v>
      </c>
      <c r="I241" s="42">
        <f>Tableau1[[#This Row],[Buts Eq 1 1er TT]]+Tableau1[[#This Row],[Buts Eq 2 1er TT]]</f>
        <v>1</v>
      </c>
      <c r="J241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41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41" s="43">
        <f>LEFT(Tableau1[[#This Row],[2e TT]],SEARCH("-",Tableau1[[#This Row],[2e TT]])-1)*1</f>
        <v>2</v>
      </c>
      <c r="M241" s="43">
        <f>MID(Tableau1[[#This Row],[2e TT]],SEARCH("-",Tableau1[[#This Row],[2e TT]])+1,LEN(Tableau1[[#This Row],[2e TT]]))*1</f>
        <v>2</v>
      </c>
      <c r="N241" s="43">
        <f>Tableau1[[#This Row],[Buts Eq 1 2ème TT]]+Tableau1[[#This Row],[Buts Eq 2 2ème TT]]</f>
        <v>4</v>
      </c>
      <c r="O241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41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41" s="44">
        <f>LEFT(Tableau1[[#This Row],[3e TT]],SEARCH("-",Tableau1[[#This Row],[3e TT]])-1)*1</f>
        <v>1</v>
      </c>
      <c r="R241" s="44">
        <f>MID(Tableau1[[#This Row],[3e TT]],SEARCH("-",Tableau1[[#This Row],[3e TT]])+1,LEN(Tableau1[[#This Row],[3e TT]]))*1</f>
        <v>2</v>
      </c>
      <c r="S241" s="45">
        <f>Tableau1[[#This Row],[Buts Eq 1 3ème TT]]+Tableau1[[#This Row],[Buts Eq 2 3ème TT]]</f>
        <v>3</v>
      </c>
      <c r="T241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1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1" s="46" t="s">
        <v>51</v>
      </c>
    </row>
    <row r="242" spans="1:22" ht="15.75" customHeight="1">
      <c r="A242" s="37">
        <v>43806</v>
      </c>
      <c r="B242" s="38" t="s">
        <v>16</v>
      </c>
      <c r="C242" s="38" t="s">
        <v>25</v>
      </c>
      <c r="D242" s="39" t="s">
        <v>58</v>
      </c>
      <c r="E242" s="40" t="s">
        <v>58</v>
      </c>
      <c r="F242" s="41" t="s">
        <v>47</v>
      </c>
      <c r="G242" s="42">
        <f>LEFT(Tableau1[[#This Row],[1er TT]],SEARCH("-",Tableau1[[#This Row],[1er TT]])-1)*1</f>
        <v>0</v>
      </c>
      <c r="H242" s="42">
        <f>MID(Tableau1[[#This Row],[1er TT]],SEARCH("-",Tableau1[[#This Row],[1er TT]])+1,LEN(Tableau1[[#This Row],[1er TT]]))*1</f>
        <v>0</v>
      </c>
      <c r="I242" s="42">
        <f>Tableau1[[#This Row],[Buts Eq 1 1er TT]]+Tableau1[[#This Row],[Buts Eq 2 1er TT]]</f>
        <v>0</v>
      </c>
      <c r="J242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42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42" s="43">
        <f>LEFT(Tableau1[[#This Row],[2e TT]],SEARCH("-",Tableau1[[#This Row],[2e TT]])-1)*1</f>
        <v>0</v>
      </c>
      <c r="M242" s="43">
        <f>MID(Tableau1[[#This Row],[2e TT]],SEARCH("-",Tableau1[[#This Row],[2e TT]])+1,LEN(Tableau1[[#This Row],[2e TT]]))*1</f>
        <v>0</v>
      </c>
      <c r="N242" s="43">
        <f>Tableau1[[#This Row],[Buts Eq 1 2ème TT]]+Tableau1[[#This Row],[Buts Eq 2 2ème TT]]</f>
        <v>0</v>
      </c>
      <c r="O242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42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42" s="44">
        <f>LEFT(Tableau1[[#This Row],[3e TT]],SEARCH("-",Tableau1[[#This Row],[3e TT]])-1)*1</f>
        <v>0</v>
      </c>
      <c r="R242" s="44">
        <f>MID(Tableau1[[#This Row],[3e TT]],SEARCH("-",Tableau1[[#This Row],[3e TT]])+1,LEN(Tableau1[[#This Row],[3e TT]]))*1</f>
        <v>1</v>
      </c>
      <c r="S242" s="45">
        <f>Tableau1[[#This Row],[Buts Eq 1 3ème TT]]+Tableau1[[#This Row],[Buts Eq 2 3ème TT]]</f>
        <v>1</v>
      </c>
      <c r="T24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2" s="46" t="s">
        <v>51</v>
      </c>
    </row>
    <row r="243" spans="1:22" ht="15.75" customHeight="1">
      <c r="A243" s="37">
        <v>43806</v>
      </c>
      <c r="B243" s="38" t="s">
        <v>11</v>
      </c>
      <c r="C243" s="38" t="s">
        <v>9</v>
      </c>
      <c r="D243" s="39" t="s">
        <v>60</v>
      </c>
      <c r="E243" s="40" t="s">
        <v>4</v>
      </c>
      <c r="F243" s="41" t="s">
        <v>66</v>
      </c>
      <c r="G243" s="42">
        <f>LEFT(Tableau1[[#This Row],[1er TT]],SEARCH("-",Tableau1[[#This Row],[1er TT]])-1)*1</f>
        <v>2</v>
      </c>
      <c r="H243" s="42">
        <f>MID(Tableau1[[#This Row],[1er TT]],SEARCH("-",Tableau1[[#This Row],[1er TT]])+1,LEN(Tableau1[[#This Row],[1er TT]]))*1</f>
        <v>0</v>
      </c>
      <c r="I243" s="42">
        <f>Tableau1[[#This Row],[Buts Eq 1 1er TT]]+Tableau1[[#This Row],[Buts Eq 2 1er TT]]</f>
        <v>2</v>
      </c>
      <c r="J24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4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43" s="43">
        <f>LEFT(Tableau1[[#This Row],[2e TT]],SEARCH("-",Tableau1[[#This Row],[2e TT]])-1)*1</f>
        <v>1</v>
      </c>
      <c r="M243" s="43">
        <f>MID(Tableau1[[#This Row],[2e TT]],SEARCH("-",Tableau1[[#This Row],[2e TT]])+1,LEN(Tableau1[[#This Row],[2e TT]]))*1</f>
        <v>0</v>
      </c>
      <c r="N243" s="43">
        <f>Tableau1[[#This Row],[Buts Eq 1 2ème TT]]+Tableau1[[#This Row],[Buts Eq 2 2ème TT]]</f>
        <v>1</v>
      </c>
      <c r="O243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43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43" s="44">
        <f>LEFT(Tableau1[[#This Row],[3e TT]],SEARCH("-",Tableau1[[#This Row],[3e TT]])-1)*1</f>
        <v>2</v>
      </c>
      <c r="R243" s="44">
        <f>MID(Tableau1[[#This Row],[3e TT]],SEARCH("-",Tableau1[[#This Row],[3e TT]])+1,LEN(Tableau1[[#This Row],[3e TT]]))*1</f>
        <v>4</v>
      </c>
      <c r="S243" s="45">
        <f>Tableau1[[#This Row],[Buts Eq 1 3ème TT]]+Tableau1[[#This Row],[Buts Eq 2 3ème TT]]</f>
        <v>6</v>
      </c>
      <c r="T243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3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3" s="46" t="s">
        <v>51</v>
      </c>
    </row>
    <row r="244" spans="1:22" ht="15.75" customHeight="1">
      <c r="A244" s="37">
        <v>43806</v>
      </c>
      <c r="B244" s="38" t="s">
        <v>22</v>
      </c>
      <c r="C244" s="38" t="s">
        <v>5</v>
      </c>
      <c r="D244" s="39" t="s">
        <v>58</v>
      </c>
      <c r="E244" s="40" t="s">
        <v>59</v>
      </c>
      <c r="F244" s="41" t="s">
        <v>61</v>
      </c>
      <c r="G244" s="42">
        <f>LEFT(Tableau1[[#This Row],[1er TT]],SEARCH("-",Tableau1[[#This Row],[1er TT]])-1)*1</f>
        <v>0</v>
      </c>
      <c r="H244" s="42">
        <f>MID(Tableau1[[#This Row],[1er TT]],SEARCH("-",Tableau1[[#This Row],[1er TT]])+1,LEN(Tableau1[[#This Row],[1er TT]]))*1</f>
        <v>0</v>
      </c>
      <c r="I244" s="42">
        <f>Tableau1[[#This Row],[Buts Eq 1 1er TT]]+Tableau1[[#This Row],[Buts Eq 2 1er TT]]</f>
        <v>0</v>
      </c>
      <c r="J244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44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44" s="43">
        <f>LEFT(Tableau1[[#This Row],[2e TT]],SEARCH("-",Tableau1[[#This Row],[2e TT]])-1)*1</f>
        <v>1</v>
      </c>
      <c r="M244" s="43">
        <f>MID(Tableau1[[#This Row],[2e TT]],SEARCH("-",Tableau1[[#This Row],[2e TT]])+1,LEN(Tableau1[[#This Row],[2e TT]]))*1</f>
        <v>2</v>
      </c>
      <c r="N244" s="43">
        <f>Tableau1[[#This Row],[Buts Eq 1 2ème TT]]+Tableau1[[#This Row],[Buts Eq 2 2ème TT]]</f>
        <v>3</v>
      </c>
      <c r="O244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44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44" s="44">
        <f>LEFT(Tableau1[[#This Row],[3e TT]],SEARCH("-",Tableau1[[#This Row],[3e TT]])-1)*1</f>
        <v>0</v>
      </c>
      <c r="R244" s="44">
        <f>MID(Tableau1[[#This Row],[3e TT]],SEARCH("-",Tableau1[[#This Row],[3e TT]])+1,LEN(Tableau1[[#This Row],[3e TT]]))*1</f>
        <v>2</v>
      </c>
      <c r="S244" s="45">
        <f>Tableau1[[#This Row],[Buts Eq 1 3ème TT]]+Tableau1[[#This Row],[Buts Eq 2 3ème TT]]</f>
        <v>2</v>
      </c>
      <c r="T24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4" s="46" t="s">
        <v>51</v>
      </c>
    </row>
    <row r="245" spans="1:22" ht="15.75" customHeight="1">
      <c r="A245" s="37">
        <v>43807</v>
      </c>
      <c r="B245" s="38" t="s">
        <v>20</v>
      </c>
      <c r="C245" s="38" t="s">
        <v>13</v>
      </c>
      <c r="D245" s="39" t="s">
        <v>4</v>
      </c>
      <c r="E245" s="40" t="s">
        <v>4</v>
      </c>
      <c r="F245" s="41" t="s">
        <v>4</v>
      </c>
      <c r="G245" s="42">
        <f>LEFT(Tableau1[[#This Row],[1er TT]],SEARCH("-",Tableau1[[#This Row],[1er TT]])-1)*1</f>
        <v>1</v>
      </c>
      <c r="H245" s="42">
        <f>MID(Tableau1[[#This Row],[1er TT]],SEARCH("-",Tableau1[[#This Row],[1er TT]])+1,LEN(Tableau1[[#This Row],[1er TT]]))*1</f>
        <v>0</v>
      </c>
      <c r="I245" s="42">
        <f>Tableau1[[#This Row],[Buts Eq 1 1er TT]]+Tableau1[[#This Row],[Buts Eq 2 1er TT]]</f>
        <v>1</v>
      </c>
      <c r="J24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4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45" s="43">
        <f>LEFT(Tableau1[[#This Row],[2e TT]],SEARCH("-",Tableau1[[#This Row],[2e TT]])-1)*1</f>
        <v>1</v>
      </c>
      <c r="M245" s="43">
        <f>MID(Tableau1[[#This Row],[2e TT]],SEARCH("-",Tableau1[[#This Row],[2e TT]])+1,LEN(Tableau1[[#This Row],[2e TT]]))*1</f>
        <v>0</v>
      </c>
      <c r="N245" s="43">
        <f>Tableau1[[#This Row],[Buts Eq 1 2ème TT]]+Tableau1[[#This Row],[Buts Eq 2 2ème TT]]</f>
        <v>1</v>
      </c>
      <c r="O245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45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45" s="44">
        <f>LEFT(Tableau1[[#This Row],[3e TT]],SEARCH("-",Tableau1[[#This Row],[3e TT]])-1)*1</f>
        <v>1</v>
      </c>
      <c r="R245" s="44">
        <f>MID(Tableau1[[#This Row],[3e TT]],SEARCH("-",Tableau1[[#This Row],[3e TT]])+1,LEN(Tableau1[[#This Row],[3e TT]]))*1</f>
        <v>0</v>
      </c>
      <c r="S245" s="45">
        <f>Tableau1[[#This Row],[Buts Eq 1 3ème TT]]+Tableau1[[#This Row],[Buts Eq 2 3ème TT]]</f>
        <v>1</v>
      </c>
      <c r="T245" s="44" t="str">
        <f>IF(Tableau1[[#This Row],[Buts Eq 1 3ème TT]]&gt;Tableau1[[#This Row],[Buts Eq 2 3ème TT]],"Victoire",IF(Tableau1[[#This Row],[Buts Eq 1 3ème TT]]=Tableau1[[#This Row],[Buts Eq 2 3ème TT]],"Nul","Défaite"))</f>
        <v>Victoire</v>
      </c>
      <c r="U245" s="44" t="str">
        <f>IF(Tableau1[[#This Row],[Buts Eq 1 3ème TT]]&lt;Tableau1[[#This Row],[Buts Eq 2 3ème TT]],"Victoire",IF(Tableau1[[#This Row],[Buts Eq 1 3ème TT]]=Tableau1[[#This Row],[Buts Eq 2 3ème TT]],"Nul","Défaite"))</f>
        <v>Défaite</v>
      </c>
      <c r="V245" s="46" t="s">
        <v>51</v>
      </c>
    </row>
    <row r="246" spans="1:22" ht="15.75" customHeight="1">
      <c r="A246" s="37">
        <v>43807</v>
      </c>
      <c r="B246" s="38" t="s">
        <v>18</v>
      </c>
      <c r="C246" s="38" t="s">
        <v>26</v>
      </c>
      <c r="D246" s="39" t="s">
        <v>58</v>
      </c>
      <c r="E246" s="40" t="s">
        <v>58</v>
      </c>
      <c r="F246" s="41" t="s">
        <v>59</v>
      </c>
      <c r="G246" s="42">
        <f>LEFT(Tableau1[[#This Row],[1er TT]],SEARCH("-",Tableau1[[#This Row],[1er TT]])-1)*1</f>
        <v>0</v>
      </c>
      <c r="H246" s="42">
        <f>MID(Tableau1[[#This Row],[1er TT]],SEARCH("-",Tableau1[[#This Row],[1er TT]])+1,LEN(Tableau1[[#This Row],[1er TT]]))*1</f>
        <v>0</v>
      </c>
      <c r="I246" s="42">
        <f>Tableau1[[#This Row],[Buts Eq 1 1er TT]]+Tableau1[[#This Row],[Buts Eq 2 1er TT]]</f>
        <v>0</v>
      </c>
      <c r="J246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46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46" s="43">
        <f>LEFT(Tableau1[[#This Row],[2e TT]],SEARCH("-",Tableau1[[#This Row],[2e TT]])-1)*1</f>
        <v>0</v>
      </c>
      <c r="M246" s="43">
        <f>MID(Tableau1[[#This Row],[2e TT]],SEARCH("-",Tableau1[[#This Row],[2e TT]])+1,LEN(Tableau1[[#This Row],[2e TT]]))*1</f>
        <v>0</v>
      </c>
      <c r="N246" s="43">
        <f>Tableau1[[#This Row],[Buts Eq 1 2ème TT]]+Tableau1[[#This Row],[Buts Eq 2 2ème TT]]</f>
        <v>0</v>
      </c>
      <c r="O246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46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46" s="44">
        <f>LEFT(Tableau1[[#This Row],[3e TT]],SEARCH("-",Tableau1[[#This Row],[3e TT]])-1)*1</f>
        <v>1</v>
      </c>
      <c r="R246" s="44">
        <f>MID(Tableau1[[#This Row],[3e TT]],SEARCH("-",Tableau1[[#This Row],[3e TT]])+1,LEN(Tableau1[[#This Row],[3e TT]]))*1</f>
        <v>2</v>
      </c>
      <c r="S246" s="45">
        <f>Tableau1[[#This Row],[Buts Eq 1 3ème TT]]+Tableau1[[#This Row],[Buts Eq 2 3ème TT]]</f>
        <v>3</v>
      </c>
      <c r="T246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6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6" s="46" t="s">
        <v>51</v>
      </c>
    </row>
    <row r="247" spans="1:22" ht="15.75" customHeight="1">
      <c r="A247" s="37">
        <v>43807</v>
      </c>
      <c r="B247" s="38" t="s">
        <v>6</v>
      </c>
      <c r="C247" s="38" t="s">
        <v>28</v>
      </c>
      <c r="D247" s="39" t="s">
        <v>67</v>
      </c>
      <c r="E247" s="40" t="s">
        <v>58</v>
      </c>
      <c r="F247" s="41" t="s">
        <v>47</v>
      </c>
      <c r="G247" s="42">
        <f>LEFT(Tableau1[[#This Row],[1er TT]],SEARCH("-",Tableau1[[#This Row],[1er TT]])-1)*1</f>
        <v>2</v>
      </c>
      <c r="H247" s="42">
        <f>MID(Tableau1[[#This Row],[1er TT]],SEARCH("-",Tableau1[[#This Row],[1er TT]])+1,LEN(Tableau1[[#This Row],[1er TT]]))*1</f>
        <v>1</v>
      </c>
      <c r="I247" s="42">
        <f>Tableau1[[#This Row],[Buts Eq 1 1er TT]]+Tableau1[[#This Row],[Buts Eq 2 1er TT]]</f>
        <v>3</v>
      </c>
      <c r="J247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47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47" s="43">
        <f>LEFT(Tableau1[[#This Row],[2e TT]],SEARCH("-",Tableau1[[#This Row],[2e TT]])-1)*1</f>
        <v>0</v>
      </c>
      <c r="M247" s="43">
        <f>MID(Tableau1[[#This Row],[2e TT]],SEARCH("-",Tableau1[[#This Row],[2e TT]])+1,LEN(Tableau1[[#This Row],[2e TT]]))*1</f>
        <v>0</v>
      </c>
      <c r="N247" s="43">
        <f>Tableau1[[#This Row],[Buts Eq 1 2ème TT]]+Tableau1[[#This Row],[Buts Eq 2 2ème TT]]</f>
        <v>0</v>
      </c>
      <c r="O247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47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47" s="44">
        <f>LEFT(Tableau1[[#This Row],[3e TT]],SEARCH("-",Tableau1[[#This Row],[3e TT]])-1)*1</f>
        <v>0</v>
      </c>
      <c r="R247" s="44">
        <f>MID(Tableau1[[#This Row],[3e TT]],SEARCH("-",Tableau1[[#This Row],[3e TT]])+1,LEN(Tableau1[[#This Row],[3e TT]]))*1</f>
        <v>1</v>
      </c>
      <c r="S247" s="45">
        <f>Tableau1[[#This Row],[Buts Eq 1 3ème TT]]+Tableau1[[#This Row],[Buts Eq 2 3ème TT]]</f>
        <v>1</v>
      </c>
      <c r="T247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7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7" s="46" t="s">
        <v>51</v>
      </c>
    </row>
    <row r="248" spans="1:22" ht="15.75" customHeight="1">
      <c r="A248" s="37">
        <v>43807</v>
      </c>
      <c r="B248" s="38" t="s">
        <v>8</v>
      </c>
      <c r="C248" s="38" t="s">
        <v>7</v>
      </c>
      <c r="D248" s="39" t="s">
        <v>69</v>
      </c>
      <c r="E248" s="40" t="s">
        <v>61</v>
      </c>
      <c r="F248" s="41" t="s">
        <v>47</v>
      </c>
      <c r="G248" s="42">
        <f>LEFT(Tableau1[[#This Row],[1er TT]],SEARCH("-",Tableau1[[#This Row],[1er TT]])-1)*1</f>
        <v>2</v>
      </c>
      <c r="H248" s="42">
        <f>MID(Tableau1[[#This Row],[1er TT]],SEARCH("-",Tableau1[[#This Row],[1er TT]])+1,LEN(Tableau1[[#This Row],[1er TT]]))*1</f>
        <v>2</v>
      </c>
      <c r="I248" s="42">
        <f>Tableau1[[#This Row],[Buts Eq 1 1er TT]]+Tableau1[[#This Row],[Buts Eq 2 1er TT]]</f>
        <v>4</v>
      </c>
      <c r="J248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48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48" s="43">
        <f>LEFT(Tableau1[[#This Row],[2e TT]],SEARCH("-",Tableau1[[#This Row],[2e TT]])-1)*1</f>
        <v>0</v>
      </c>
      <c r="M248" s="43">
        <f>MID(Tableau1[[#This Row],[2e TT]],SEARCH("-",Tableau1[[#This Row],[2e TT]])+1,LEN(Tableau1[[#This Row],[2e TT]]))*1</f>
        <v>2</v>
      </c>
      <c r="N248" s="43">
        <f>Tableau1[[#This Row],[Buts Eq 1 2ème TT]]+Tableau1[[#This Row],[Buts Eq 2 2ème TT]]</f>
        <v>2</v>
      </c>
      <c r="O248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48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48" s="44">
        <f>LEFT(Tableau1[[#This Row],[3e TT]],SEARCH("-",Tableau1[[#This Row],[3e TT]])-1)*1</f>
        <v>0</v>
      </c>
      <c r="R248" s="44">
        <f>MID(Tableau1[[#This Row],[3e TT]],SEARCH("-",Tableau1[[#This Row],[3e TT]])+1,LEN(Tableau1[[#This Row],[3e TT]]))*1</f>
        <v>1</v>
      </c>
      <c r="S248" s="45">
        <f>Tableau1[[#This Row],[Buts Eq 1 3ème TT]]+Tableau1[[#This Row],[Buts Eq 2 3ème TT]]</f>
        <v>1</v>
      </c>
      <c r="T248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8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8" s="46" t="s">
        <v>51</v>
      </c>
    </row>
    <row r="249" spans="1:22" ht="15.75" customHeight="1">
      <c r="A249" s="37">
        <v>43808</v>
      </c>
      <c r="B249" s="38" t="s">
        <v>14</v>
      </c>
      <c r="C249" s="38" t="s">
        <v>15</v>
      </c>
      <c r="D249" s="39" t="s">
        <v>63</v>
      </c>
      <c r="E249" s="40" t="s">
        <v>63</v>
      </c>
      <c r="F249" s="41" t="s">
        <v>47</v>
      </c>
      <c r="G249" s="42">
        <f>LEFT(Tableau1[[#This Row],[1er TT]],SEARCH("-",Tableau1[[#This Row],[1er TT]])-1)*1</f>
        <v>1</v>
      </c>
      <c r="H249" s="42">
        <f>MID(Tableau1[[#This Row],[1er TT]],SEARCH("-",Tableau1[[#This Row],[1er TT]])+1,LEN(Tableau1[[#This Row],[1er TT]]))*1</f>
        <v>1</v>
      </c>
      <c r="I249" s="42">
        <f>Tableau1[[#This Row],[Buts Eq 1 1er TT]]+Tableau1[[#This Row],[Buts Eq 2 1er TT]]</f>
        <v>2</v>
      </c>
      <c r="J249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49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49" s="43">
        <f>LEFT(Tableau1[[#This Row],[2e TT]],SEARCH("-",Tableau1[[#This Row],[2e TT]])-1)*1</f>
        <v>1</v>
      </c>
      <c r="M249" s="43">
        <f>MID(Tableau1[[#This Row],[2e TT]],SEARCH("-",Tableau1[[#This Row],[2e TT]])+1,LEN(Tableau1[[#This Row],[2e TT]]))*1</f>
        <v>1</v>
      </c>
      <c r="N249" s="43">
        <f>Tableau1[[#This Row],[Buts Eq 1 2ème TT]]+Tableau1[[#This Row],[Buts Eq 2 2ème TT]]</f>
        <v>2</v>
      </c>
      <c r="O249" s="43" t="str">
        <f>IF(Tableau1[[#This Row],[Buts Eq 1 2ème TT]]&gt;Tableau1[[#This Row],[Buts Eq 2 2ème TT]],"Victoire",IF(Tableau1[[#This Row],[Buts Eq 1 2ème TT]]=Tableau1[[#This Row],[Buts Eq 2 2ème TT]],"Nul","Défaite"))</f>
        <v>Nul</v>
      </c>
      <c r="P249" s="43" t="str">
        <f>IF(Tableau1[[#This Row],[Buts Eq 1 2ème TT]]&lt;Tableau1[[#This Row],[Buts Eq 2 2ème TT]],"Victoire",IF(Tableau1[[#This Row],[Buts Eq 1 2ème TT]]=Tableau1[[#This Row],[Buts Eq 2 2ème TT]],"Nul","Défaite"))</f>
        <v>Nul</v>
      </c>
      <c r="Q249" s="44">
        <f>LEFT(Tableau1[[#This Row],[3e TT]],SEARCH("-",Tableau1[[#This Row],[3e TT]])-1)*1</f>
        <v>0</v>
      </c>
      <c r="R249" s="44">
        <f>MID(Tableau1[[#This Row],[3e TT]],SEARCH("-",Tableau1[[#This Row],[3e TT]])+1,LEN(Tableau1[[#This Row],[3e TT]]))*1</f>
        <v>1</v>
      </c>
      <c r="S249" s="45">
        <f>Tableau1[[#This Row],[Buts Eq 1 3ème TT]]+Tableau1[[#This Row],[Buts Eq 2 3ème TT]]</f>
        <v>1</v>
      </c>
      <c r="T249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49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49" s="46" t="s">
        <v>51</v>
      </c>
    </row>
    <row r="250" spans="1:22" ht="15.75" customHeight="1">
      <c r="A250" s="37">
        <v>43808</v>
      </c>
      <c r="B250" s="38" t="s">
        <v>25</v>
      </c>
      <c r="C250" s="38" t="s">
        <v>19</v>
      </c>
      <c r="D250" s="39" t="s">
        <v>58</v>
      </c>
      <c r="E250" s="40" t="s">
        <v>47</v>
      </c>
      <c r="F250" s="41" t="s">
        <v>63</v>
      </c>
      <c r="G250" s="42">
        <f>LEFT(Tableau1[[#This Row],[1er TT]],SEARCH("-",Tableau1[[#This Row],[1er TT]])-1)*1</f>
        <v>0</v>
      </c>
      <c r="H250" s="42">
        <f>MID(Tableau1[[#This Row],[1er TT]],SEARCH("-",Tableau1[[#This Row],[1er TT]])+1,LEN(Tableau1[[#This Row],[1er TT]]))*1</f>
        <v>0</v>
      </c>
      <c r="I250" s="42">
        <f>Tableau1[[#This Row],[Buts Eq 1 1er TT]]+Tableau1[[#This Row],[Buts Eq 2 1er TT]]</f>
        <v>0</v>
      </c>
      <c r="J250" s="42" t="str">
        <f>IF(Tableau1[[#This Row],[Buts Eq 1 1er TT]]&gt;Tableau1[[#This Row],[Buts Eq 2 1er TT]],"Victoire",IF(Tableau1[[#This Row],[Buts Eq 1 1er TT]]=Tableau1[[#This Row],[Buts Eq 2 1er TT]],"Nul","Défaite"))</f>
        <v>Nul</v>
      </c>
      <c r="K250" s="42" t="str">
        <f>IF(Tableau1[[#This Row],[Buts Eq 1 1er TT]]&lt;Tableau1[[#This Row],[Buts Eq 2 1er TT]],"Victoire",IF(Tableau1[[#This Row],[Buts Eq 1 1er TT]]=Tableau1[[#This Row],[Buts Eq 2 1er TT]],"Nul","Défaite"))</f>
        <v>Nul</v>
      </c>
      <c r="L250" s="43">
        <f>LEFT(Tableau1[[#This Row],[2e TT]],SEARCH("-",Tableau1[[#This Row],[2e TT]])-1)*1</f>
        <v>0</v>
      </c>
      <c r="M250" s="43">
        <f>MID(Tableau1[[#This Row],[2e TT]],SEARCH("-",Tableau1[[#This Row],[2e TT]])+1,LEN(Tableau1[[#This Row],[2e TT]]))*1</f>
        <v>1</v>
      </c>
      <c r="N250" s="43">
        <f>Tableau1[[#This Row],[Buts Eq 1 2ème TT]]+Tableau1[[#This Row],[Buts Eq 2 2ème TT]]</f>
        <v>1</v>
      </c>
      <c r="O250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50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50" s="44">
        <f>LEFT(Tableau1[[#This Row],[3e TT]],SEARCH("-",Tableau1[[#This Row],[3e TT]])-1)*1</f>
        <v>1</v>
      </c>
      <c r="R250" s="44">
        <f>MID(Tableau1[[#This Row],[3e TT]],SEARCH("-",Tableau1[[#This Row],[3e TT]])+1,LEN(Tableau1[[#This Row],[3e TT]]))*1</f>
        <v>1</v>
      </c>
      <c r="S250" s="45">
        <f>Tableau1[[#This Row],[Buts Eq 1 3ème TT]]+Tableau1[[#This Row],[Buts Eq 2 3ème TT]]</f>
        <v>2</v>
      </c>
      <c r="T250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50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50" s="46" t="s">
        <v>51</v>
      </c>
    </row>
    <row r="251" spans="1:22" ht="15.75" customHeight="1">
      <c r="A251" s="37">
        <v>43808</v>
      </c>
      <c r="B251" s="38" t="s">
        <v>16</v>
      </c>
      <c r="C251" s="38" t="s">
        <v>9</v>
      </c>
      <c r="D251" s="39" t="s">
        <v>60</v>
      </c>
      <c r="E251" s="40" t="s">
        <v>64</v>
      </c>
      <c r="F251" s="41" t="s">
        <v>47</v>
      </c>
      <c r="G251" s="42">
        <f>LEFT(Tableau1[[#This Row],[1er TT]],SEARCH("-",Tableau1[[#This Row],[1er TT]])-1)*1</f>
        <v>2</v>
      </c>
      <c r="H251" s="42">
        <f>MID(Tableau1[[#This Row],[1er TT]],SEARCH("-",Tableau1[[#This Row],[1er TT]])+1,LEN(Tableau1[[#This Row],[1er TT]]))*1</f>
        <v>0</v>
      </c>
      <c r="I251" s="42">
        <f>Tableau1[[#This Row],[Buts Eq 1 1er TT]]+Tableau1[[#This Row],[Buts Eq 2 1er TT]]</f>
        <v>2</v>
      </c>
      <c r="J251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51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51" s="43">
        <f>LEFT(Tableau1[[#This Row],[2e TT]],SEARCH("-",Tableau1[[#This Row],[2e TT]])-1)*1</f>
        <v>3</v>
      </c>
      <c r="M251" s="43">
        <f>MID(Tableau1[[#This Row],[2e TT]],SEARCH("-",Tableau1[[#This Row],[2e TT]])+1,LEN(Tableau1[[#This Row],[2e TT]]))*1</f>
        <v>0</v>
      </c>
      <c r="N251" s="43">
        <f>Tableau1[[#This Row],[Buts Eq 1 2ème TT]]+Tableau1[[#This Row],[Buts Eq 2 2ème TT]]</f>
        <v>3</v>
      </c>
      <c r="O251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51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51" s="44">
        <f>LEFT(Tableau1[[#This Row],[3e TT]],SEARCH("-",Tableau1[[#This Row],[3e TT]])-1)*1</f>
        <v>0</v>
      </c>
      <c r="R251" s="44">
        <f>MID(Tableau1[[#This Row],[3e TT]],SEARCH("-",Tableau1[[#This Row],[3e TT]])+1,LEN(Tableau1[[#This Row],[3e TT]]))*1</f>
        <v>1</v>
      </c>
      <c r="S251" s="45">
        <f>Tableau1[[#This Row],[Buts Eq 1 3ème TT]]+Tableau1[[#This Row],[Buts Eq 2 3ème TT]]</f>
        <v>1</v>
      </c>
      <c r="T251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51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51" s="46" t="s">
        <v>51</v>
      </c>
    </row>
    <row r="252" spans="1:22" ht="15.75" customHeight="1">
      <c r="A252" s="37">
        <v>43808</v>
      </c>
      <c r="B252" s="38" t="s">
        <v>21</v>
      </c>
      <c r="C252" s="38" t="s">
        <v>17</v>
      </c>
      <c r="D252" s="39" t="s">
        <v>4</v>
      </c>
      <c r="E252" s="40" t="s">
        <v>67</v>
      </c>
      <c r="F252" s="41" t="s">
        <v>47</v>
      </c>
      <c r="G252" s="42">
        <f>LEFT(Tableau1[[#This Row],[1er TT]],SEARCH("-",Tableau1[[#This Row],[1er TT]])-1)*1</f>
        <v>1</v>
      </c>
      <c r="H252" s="42">
        <f>MID(Tableau1[[#This Row],[1er TT]],SEARCH("-",Tableau1[[#This Row],[1er TT]])+1,LEN(Tableau1[[#This Row],[1er TT]]))*1</f>
        <v>0</v>
      </c>
      <c r="I252" s="42">
        <f>Tableau1[[#This Row],[Buts Eq 1 1er TT]]+Tableau1[[#This Row],[Buts Eq 2 1er TT]]</f>
        <v>1</v>
      </c>
      <c r="J252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52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52" s="43">
        <f>LEFT(Tableau1[[#This Row],[2e TT]],SEARCH("-",Tableau1[[#This Row],[2e TT]])-1)*1</f>
        <v>2</v>
      </c>
      <c r="M252" s="43">
        <f>MID(Tableau1[[#This Row],[2e TT]],SEARCH("-",Tableau1[[#This Row],[2e TT]])+1,LEN(Tableau1[[#This Row],[2e TT]]))*1</f>
        <v>1</v>
      </c>
      <c r="N252" s="43">
        <f>Tableau1[[#This Row],[Buts Eq 1 2ème TT]]+Tableau1[[#This Row],[Buts Eq 2 2ème TT]]</f>
        <v>3</v>
      </c>
      <c r="O252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52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52" s="44">
        <f>LEFT(Tableau1[[#This Row],[3e TT]],SEARCH("-",Tableau1[[#This Row],[3e TT]])-1)*1</f>
        <v>0</v>
      </c>
      <c r="R252" s="44">
        <f>MID(Tableau1[[#This Row],[3e TT]],SEARCH("-",Tableau1[[#This Row],[3e TT]])+1,LEN(Tableau1[[#This Row],[3e TT]]))*1</f>
        <v>1</v>
      </c>
      <c r="S252" s="45">
        <f>Tableau1[[#This Row],[Buts Eq 1 3ème TT]]+Tableau1[[#This Row],[Buts Eq 2 3ème TT]]</f>
        <v>1</v>
      </c>
      <c r="T252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52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52" s="46" t="s">
        <v>51</v>
      </c>
    </row>
    <row r="253" spans="1:22" ht="15.75" customHeight="1">
      <c r="A253" s="37">
        <v>43808</v>
      </c>
      <c r="B253" s="38" t="s">
        <v>20</v>
      </c>
      <c r="C253" s="38" t="s">
        <v>5</v>
      </c>
      <c r="D253" s="39" t="s">
        <v>60</v>
      </c>
      <c r="E253" s="40" t="s">
        <v>47</v>
      </c>
      <c r="F253" s="41" t="s">
        <v>61</v>
      </c>
      <c r="G253" s="42">
        <f>LEFT(Tableau1[[#This Row],[1er TT]],SEARCH("-",Tableau1[[#This Row],[1er TT]])-1)*1</f>
        <v>2</v>
      </c>
      <c r="H253" s="42">
        <f>MID(Tableau1[[#This Row],[1er TT]],SEARCH("-",Tableau1[[#This Row],[1er TT]])+1,LEN(Tableau1[[#This Row],[1er TT]]))*1</f>
        <v>0</v>
      </c>
      <c r="I253" s="42">
        <f>Tableau1[[#This Row],[Buts Eq 1 1er TT]]+Tableau1[[#This Row],[Buts Eq 2 1er TT]]</f>
        <v>2</v>
      </c>
      <c r="J253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53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53" s="43">
        <f>LEFT(Tableau1[[#This Row],[2e TT]],SEARCH("-",Tableau1[[#This Row],[2e TT]])-1)*1</f>
        <v>0</v>
      </c>
      <c r="M253" s="43">
        <f>MID(Tableau1[[#This Row],[2e TT]],SEARCH("-",Tableau1[[#This Row],[2e TT]])+1,LEN(Tableau1[[#This Row],[2e TT]]))*1</f>
        <v>1</v>
      </c>
      <c r="N253" s="43">
        <f>Tableau1[[#This Row],[Buts Eq 1 2ème TT]]+Tableau1[[#This Row],[Buts Eq 2 2ème TT]]</f>
        <v>1</v>
      </c>
      <c r="O253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53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53" s="44">
        <f>LEFT(Tableau1[[#This Row],[3e TT]],SEARCH("-",Tableau1[[#This Row],[3e TT]])-1)*1</f>
        <v>0</v>
      </c>
      <c r="R253" s="44">
        <f>MID(Tableau1[[#This Row],[3e TT]],SEARCH("-",Tableau1[[#This Row],[3e TT]])+1,LEN(Tableau1[[#This Row],[3e TT]]))*1</f>
        <v>2</v>
      </c>
      <c r="S253" s="45">
        <f>Tableau1[[#This Row],[Buts Eq 1 3ème TT]]+Tableau1[[#This Row],[Buts Eq 2 3ème TT]]</f>
        <v>2</v>
      </c>
      <c r="T253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53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53" s="46" t="s">
        <v>51</v>
      </c>
    </row>
    <row r="254" spans="1:22" ht="15.75" customHeight="1">
      <c r="A254" s="37">
        <v>43808</v>
      </c>
      <c r="B254" s="38" t="s">
        <v>12</v>
      </c>
      <c r="C254" s="38" t="s">
        <v>23</v>
      </c>
      <c r="D254" s="39" t="s">
        <v>67</v>
      </c>
      <c r="E254" s="40" t="s">
        <v>4</v>
      </c>
      <c r="F254" s="41" t="s">
        <v>47</v>
      </c>
      <c r="G254" s="42">
        <f>LEFT(Tableau1[[#This Row],[1er TT]],SEARCH("-",Tableau1[[#This Row],[1er TT]])-1)*1</f>
        <v>2</v>
      </c>
      <c r="H254" s="42">
        <f>MID(Tableau1[[#This Row],[1er TT]],SEARCH("-",Tableau1[[#This Row],[1er TT]])+1,LEN(Tableau1[[#This Row],[1er TT]]))*1</f>
        <v>1</v>
      </c>
      <c r="I254" s="42">
        <f>Tableau1[[#This Row],[Buts Eq 1 1er TT]]+Tableau1[[#This Row],[Buts Eq 2 1er TT]]</f>
        <v>3</v>
      </c>
      <c r="J254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54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54" s="43">
        <f>LEFT(Tableau1[[#This Row],[2e TT]],SEARCH("-",Tableau1[[#This Row],[2e TT]])-1)*1</f>
        <v>1</v>
      </c>
      <c r="M254" s="43">
        <f>MID(Tableau1[[#This Row],[2e TT]],SEARCH("-",Tableau1[[#This Row],[2e TT]])+1,LEN(Tableau1[[#This Row],[2e TT]]))*1</f>
        <v>0</v>
      </c>
      <c r="N254" s="43">
        <f>Tableau1[[#This Row],[Buts Eq 1 2ème TT]]+Tableau1[[#This Row],[Buts Eq 2 2ème TT]]</f>
        <v>1</v>
      </c>
      <c r="O254" s="43" t="str">
        <f>IF(Tableau1[[#This Row],[Buts Eq 1 2ème TT]]&gt;Tableau1[[#This Row],[Buts Eq 2 2ème TT]],"Victoire",IF(Tableau1[[#This Row],[Buts Eq 1 2ème TT]]=Tableau1[[#This Row],[Buts Eq 2 2ème TT]],"Nul","Défaite"))</f>
        <v>Victoire</v>
      </c>
      <c r="P254" s="43" t="str">
        <f>IF(Tableau1[[#This Row],[Buts Eq 1 2ème TT]]&lt;Tableau1[[#This Row],[Buts Eq 2 2ème TT]],"Victoire",IF(Tableau1[[#This Row],[Buts Eq 1 2ème TT]]=Tableau1[[#This Row],[Buts Eq 2 2ème TT]],"Nul","Défaite"))</f>
        <v>Défaite</v>
      </c>
      <c r="Q254" s="44">
        <f>LEFT(Tableau1[[#This Row],[3e TT]],SEARCH("-",Tableau1[[#This Row],[3e TT]])-1)*1</f>
        <v>0</v>
      </c>
      <c r="R254" s="44">
        <f>MID(Tableau1[[#This Row],[3e TT]],SEARCH("-",Tableau1[[#This Row],[3e TT]])+1,LEN(Tableau1[[#This Row],[3e TT]]))*1</f>
        <v>1</v>
      </c>
      <c r="S254" s="45">
        <f>Tableau1[[#This Row],[Buts Eq 1 3ème TT]]+Tableau1[[#This Row],[Buts Eq 2 3ème TT]]</f>
        <v>1</v>
      </c>
      <c r="T254" s="44" t="str">
        <f>IF(Tableau1[[#This Row],[Buts Eq 1 3ème TT]]&gt;Tableau1[[#This Row],[Buts Eq 2 3ème TT]],"Victoire",IF(Tableau1[[#This Row],[Buts Eq 1 3ème TT]]=Tableau1[[#This Row],[Buts Eq 2 3ème TT]],"Nul","Défaite"))</f>
        <v>Défaite</v>
      </c>
      <c r="U254" s="44" t="str">
        <f>IF(Tableau1[[#This Row],[Buts Eq 1 3ème TT]]&lt;Tableau1[[#This Row],[Buts Eq 2 3ème TT]],"Victoire",IF(Tableau1[[#This Row],[Buts Eq 1 3ème TT]]=Tableau1[[#This Row],[Buts Eq 2 3ème TT]],"Nul","Défaite"))</f>
        <v>Victoire</v>
      </c>
      <c r="V254" s="46" t="s">
        <v>51</v>
      </c>
    </row>
    <row r="255" spans="1:22" ht="15.75" customHeight="1">
      <c r="A255" s="37">
        <v>43808</v>
      </c>
      <c r="B255" s="38" t="s">
        <v>10</v>
      </c>
      <c r="C255" s="38" t="s">
        <v>24</v>
      </c>
      <c r="D255" s="39" t="s">
        <v>4</v>
      </c>
      <c r="E255" s="40" t="s">
        <v>47</v>
      </c>
      <c r="F255" s="41" t="s">
        <v>63</v>
      </c>
      <c r="G255" s="42">
        <f>LEFT(Tableau1[[#This Row],[1er TT]],SEARCH("-",Tableau1[[#This Row],[1er TT]])-1)*1</f>
        <v>1</v>
      </c>
      <c r="H255" s="42">
        <f>MID(Tableau1[[#This Row],[1er TT]],SEARCH("-",Tableau1[[#This Row],[1er TT]])+1,LEN(Tableau1[[#This Row],[1er TT]]))*1</f>
        <v>0</v>
      </c>
      <c r="I255" s="42">
        <f>Tableau1[[#This Row],[Buts Eq 1 1er TT]]+Tableau1[[#This Row],[Buts Eq 2 1er TT]]</f>
        <v>1</v>
      </c>
      <c r="J255" s="42" t="str">
        <f>IF(Tableau1[[#This Row],[Buts Eq 1 1er TT]]&gt;Tableau1[[#This Row],[Buts Eq 2 1er TT]],"Victoire",IF(Tableau1[[#This Row],[Buts Eq 1 1er TT]]=Tableau1[[#This Row],[Buts Eq 2 1er TT]],"Nul","Défaite"))</f>
        <v>Victoire</v>
      </c>
      <c r="K255" s="42" t="str">
        <f>IF(Tableau1[[#This Row],[Buts Eq 1 1er TT]]&lt;Tableau1[[#This Row],[Buts Eq 2 1er TT]],"Victoire",IF(Tableau1[[#This Row],[Buts Eq 1 1er TT]]=Tableau1[[#This Row],[Buts Eq 2 1er TT]],"Nul","Défaite"))</f>
        <v>Défaite</v>
      </c>
      <c r="L255" s="43">
        <f>LEFT(Tableau1[[#This Row],[2e TT]],SEARCH("-",Tableau1[[#This Row],[2e TT]])-1)*1</f>
        <v>0</v>
      </c>
      <c r="M255" s="43">
        <f>MID(Tableau1[[#This Row],[2e TT]],SEARCH("-",Tableau1[[#This Row],[2e TT]])+1,LEN(Tableau1[[#This Row],[2e TT]]))*1</f>
        <v>1</v>
      </c>
      <c r="N255" s="43">
        <f>Tableau1[[#This Row],[Buts Eq 1 2ème TT]]+Tableau1[[#This Row],[Buts Eq 2 2ème TT]]</f>
        <v>1</v>
      </c>
      <c r="O255" s="43" t="str">
        <f>IF(Tableau1[[#This Row],[Buts Eq 1 2ème TT]]&gt;Tableau1[[#This Row],[Buts Eq 2 2ème TT]],"Victoire",IF(Tableau1[[#This Row],[Buts Eq 1 2ème TT]]=Tableau1[[#This Row],[Buts Eq 2 2ème TT]],"Nul","Défaite"))</f>
        <v>Défaite</v>
      </c>
      <c r="P255" s="43" t="str">
        <f>IF(Tableau1[[#This Row],[Buts Eq 1 2ème TT]]&lt;Tableau1[[#This Row],[Buts Eq 2 2ème TT]],"Victoire",IF(Tableau1[[#This Row],[Buts Eq 1 2ème TT]]=Tableau1[[#This Row],[Buts Eq 2 2ème TT]],"Nul","Défaite"))</f>
        <v>Victoire</v>
      </c>
      <c r="Q255" s="44">
        <f>LEFT(Tableau1[[#This Row],[3e TT]],SEARCH("-",Tableau1[[#This Row],[3e TT]])-1)*1</f>
        <v>1</v>
      </c>
      <c r="R255" s="44">
        <f>MID(Tableau1[[#This Row],[3e TT]],SEARCH("-",Tableau1[[#This Row],[3e TT]])+1,LEN(Tableau1[[#This Row],[3e TT]]))*1</f>
        <v>1</v>
      </c>
      <c r="S255" s="45">
        <f>Tableau1[[#This Row],[Buts Eq 1 3ème TT]]+Tableau1[[#This Row],[Buts Eq 2 3ème TT]]</f>
        <v>2</v>
      </c>
      <c r="T255" s="44" t="str">
        <f>IF(Tableau1[[#This Row],[Buts Eq 1 3ème TT]]&gt;Tableau1[[#This Row],[Buts Eq 2 3ème TT]],"Victoire",IF(Tableau1[[#This Row],[Buts Eq 1 3ème TT]]=Tableau1[[#This Row],[Buts Eq 2 3ème TT]],"Nul","Défaite"))</f>
        <v>Nul</v>
      </c>
      <c r="U255" s="44" t="str">
        <f>IF(Tableau1[[#This Row],[Buts Eq 1 3ème TT]]&lt;Tableau1[[#This Row],[Buts Eq 2 3ème TT]],"Victoire",IF(Tableau1[[#This Row],[Buts Eq 1 3ème TT]]=Tableau1[[#This Row],[Buts Eq 2 3ème TT]],"Nul","Défaite"))</f>
        <v>Nul</v>
      </c>
      <c r="V255" s="46" t="s">
        <v>51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M26"/>
  <sheetViews>
    <sheetView showGridLines="0" workbookViewId="0">
      <selection activeCell="A6" sqref="A6"/>
    </sheetView>
  </sheetViews>
  <sheetFormatPr baseColWidth="10" defaultColWidth="11.42578125" defaultRowHeight="15.75" customHeight="1"/>
  <cols>
    <col min="1" max="1" width="23.42578125" style="5" customWidth="1"/>
    <col min="2" max="39" width="4" style="5" customWidth="1"/>
    <col min="40" max="16384" width="11.42578125" style="5"/>
  </cols>
  <sheetData>
    <row r="1" spans="1:39" ht="32.25" customHeight="1">
      <c r="A1" s="47" t="s">
        <v>48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</row>
    <row r="2" spans="1:39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>
      <c r="A3" s="16" t="s">
        <v>5</v>
      </c>
      <c r="B3" s="11">
        <v>0</v>
      </c>
      <c r="C3" s="4">
        <v>0</v>
      </c>
      <c r="D3" s="4">
        <v>0</v>
      </c>
      <c r="E3" s="4">
        <v>2</v>
      </c>
      <c r="F3" s="4">
        <v>0</v>
      </c>
      <c r="G3" s="4">
        <v>0</v>
      </c>
      <c r="H3" s="4">
        <v>2</v>
      </c>
      <c r="I3" s="4">
        <v>1</v>
      </c>
      <c r="J3" s="4">
        <v>1</v>
      </c>
      <c r="K3" s="4">
        <v>0</v>
      </c>
      <c r="L3" s="4">
        <v>1</v>
      </c>
      <c r="M3" s="4">
        <v>3</v>
      </c>
      <c r="N3" s="4">
        <v>1</v>
      </c>
      <c r="O3" s="4">
        <v>3</v>
      </c>
      <c r="P3" s="4">
        <v>1</v>
      </c>
      <c r="Q3" s="4">
        <v>1</v>
      </c>
      <c r="R3" s="4">
        <v>1</v>
      </c>
      <c r="S3" s="4">
        <v>0</v>
      </c>
      <c r="T3" s="4">
        <v>0</v>
      </c>
      <c r="U3" s="4">
        <v>0</v>
      </c>
      <c r="V3" s="4">
        <v>2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15.75" customHeight="1">
      <c r="A4" s="16" t="s">
        <v>6</v>
      </c>
      <c r="B4" s="11">
        <v>1</v>
      </c>
      <c r="C4" s="4">
        <v>0</v>
      </c>
      <c r="D4" s="4">
        <v>0</v>
      </c>
      <c r="E4" s="4">
        <v>2</v>
      </c>
      <c r="F4" s="4">
        <v>0</v>
      </c>
      <c r="G4" s="4">
        <v>0</v>
      </c>
      <c r="H4" s="4">
        <v>0</v>
      </c>
      <c r="I4" s="4">
        <v>0</v>
      </c>
      <c r="J4" s="4">
        <v>1</v>
      </c>
      <c r="K4" s="4">
        <v>0</v>
      </c>
      <c r="L4" s="4">
        <v>1</v>
      </c>
      <c r="M4" s="4">
        <v>2</v>
      </c>
      <c r="N4" s="4">
        <v>0</v>
      </c>
      <c r="O4" s="4">
        <v>2</v>
      </c>
      <c r="P4" s="4">
        <v>3</v>
      </c>
      <c r="Q4" s="4">
        <v>1</v>
      </c>
      <c r="R4" s="4">
        <v>0</v>
      </c>
      <c r="S4" s="4">
        <v>5</v>
      </c>
      <c r="T4" s="4">
        <v>0</v>
      </c>
      <c r="U4" s="4">
        <v>3</v>
      </c>
      <c r="V4" s="4">
        <v>3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ht="15.75" customHeight="1">
      <c r="A5" s="16" t="s">
        <v>7</v>
      </c>
      <c r="B5" s="11">
        <v>1</v>
      </c>
      <c r="C5" s="4">
        <v>0</v>
      </c>
      <c r="D5" s="4">
        <v>1</v>
      </c>
      <c r="E5" s="4">
        <v>0</v>
      </c>
      <c r="F5" s="4">
        <v>2</v>
      </c>
      <c r="G5" s="4">
        <v>0</v>
      </c>
      <c r="H5" s="4">
        <v>1</v>
      </c>
      <c r="I5" s="4">
        <v>2</v>
      </c>
      <c r="J5" s="4">
        <v>0</v>
      </c>
      <c r="K5" s="4">
        <v>2</v>
      </c>
      <c r="L5" s="4">
        <v>3</v>
      </c>
      <c r="M5" s="4">
        <v>4</v>
      </c>
      <c r="N5" s="4">
        <v>0</v>
      </c>
      <c r="O5" s="4">
        <v>3</v>
      </c>
      <c r="P5" s="4">
        <v>0</v>
      </c>
      <c r="Q5" s="4">
        <v>1</v>
      </c>
      <c r="R5" s="4">
        <v>2</v>
      </c>
      <c r="S5" s="4">
        <v>2</v>
      </c>
      <c r="T5" s="4">
        <v>2</v>
      </c>
      <c r="U5" s="4">
        <v>4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5.75" customHeight="1">
      <c r="A6" s="16" t="s">
        <v>8</v>
      </c>
      <c r="B6" s="11">
        <v>1</v>
      </c>
      <c r="C6" s="4">
        <v>0</v>
      </c>
      <c r="D6" s="4">
        <v>3</v>
      </c>
      <c r="E6" s="4">
        <v>0</v>
      </c>
      <c r="F6" s="4">
        <v>2</v>
      </c>
      <c r="G6" s="4">
        <v>1</v>
      </c>
      <c r="H6" s="4">
        <v>1</v>
      </c>
      <c r="I6" s="4">
        <v>3</v>
      </c>
      <c r="J6" s="4">
        <v>4</v>
      </c>
      <c r="K6" s="4">
        <v>2</v>
      </c>
      <c r="L6" s="4">
        <v>4</v>
      </c>
      <c r="M6" s="4">
        <v>0</v>
      </c>
      <c r="N6" s="4">
        <v>1</v>
      </c>
      <c r="O6" s="4">
        <v>4</v>
      </c>
      <c r="P6" s="4">
        <v>2</v>
      </c>
      <c r="Q6" s="4">
        <v>2</v>
      </c>
      <c r="R6" s="4">
        <v>3</v>
      </c>
      <c r="S6" s="4">
        <v>0</v>
      </c>
      <c r="T6" s="4">
        <v>2</v>
      </c>
      <c r="U6" s="4">
        <v>3</v>
      </c>
      <c r="V6" s="4">
        <v>4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.75" customHeight="1">
      <c r="A7" s="16" t="s">
        <v>9</v>
      </c>
      <c r="B7" s="11">
        <v>2</v>
      </c>
      <c r="C7" s="4">
        <v>1</v>
      </c>
      <c r="D7" s="4">
        <v>0</v>
      </c>
      <c r="E7" s="4">
        <v>1</v>
      </c>
      <c r="F7" s="4">
        <v>0</v>
      </c>
      <c r="G7" s="4">
        <v>2</v>
      </c>
      <c r="H7" s="4">
        <v>2</v>
      </c>
      <c r="I7" s="4">
        <v>3</v>
      </c>
      <c r="J7" s="4">
        <v>1</v>
      </c>
      <c r="K7" s="4">
        <v>1</v>
      </c>
      <c r="L7" s="4">
        <v>0</v>
      </c>
      <c r="M7" s="4">
        <v>1</v>
      </c>
      <c r="N7" s="4">
        <v>1</v>
      </c>
      <c r="O7" s="4">
        <v>1</v>
      </c>
      <c r="P7" s="4">
        <v>0</v>
      </c>
      <c r="Q7" s="4">
        <v>2</v>
      </c>
      <c r="R7" s="4">
        <v>2</v>
      </c>
      <c r="S7" s="4">
        <v>1</v>
      </c>
      <c r="T7" s="4">
        <v>1</v>
      </c>
      <c r="U7" s="4">
        <v>0</v>
      </c>
      <c r="V7" s="4">
        <v>2</v>
      </c>
      <c r="W7" s="4">
        <v>2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5.75" customHeight="1">
      <c r="A8" s="16" t="s">
        <v>10</v>
      </c>
      <c r="B8" s="11">
        <v>2</v>
      </c>
      <c r="C8" s="4">
        <v>3</v>
      </c>
      <c r="D8" s="4">
        <v>1</v>
      </c>
      <c r="E8" s="4">
        <v>2</v>
      </c>
      <c r="F8" s="4">
        <v>1</v>
      </c>
      <c r="G8" s="4">
        <v>1</v>
      </c>
      <c r="H8" s="4">
        <v>0</v>
      </c>
      <c r="I8" s="4">
        <v>1</v>
      </c>
      <c r="J8" s="4">
        <v>2</v>
      </c>
      <c r="K8" s="4">
        <v>1</v>
      </c>
      <c r="L8" s="4">
        <v>3</v>
      </c>
      <c r="M8" s="4">
        <v>2</v>
      </c>
      <c r="N8" s="4">
        <v>3</v>
      </c>
      <c r="O8" s="4">
        <v>0</v>
      </c>
      <c r="P8" s="4">
        <v>2</v>
      </c>
      <c r="Q8" s="4">
        <v>1</v>
      </c>
      <c r="R8" s="4">
        <v>1</v>
      </c>
      <c r="S8" s="4">
        <v>5</v>
      </c>
      <c r="T8" s="4">
        <v>2</v>
      </c>
      <c r="U8" s="4">
        <v>2</v>
      </c>
      <c r="V8" s="4">
        <v>1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5.75" customHeight="1">
      <c r="A9" s="16" t="s">
        <v>11</v>
      </c>
      <c r="B9" s="11">
        <v>0</v>
      </c>
      <c r="C9" s="4">
        <v>2</v>
      </c>
      <c r="D9" s="4">
        <v>1</v>
      </c>
      <c r="E9" s="4">
        <v>3</v>
      </c>
      <c r="F9" s="4">
        <v>2</v>
      </c>
      <c r="G9" s="4">
        <v>1</v>
      </c>
      <c r="H9" s="4">
        <v>1</v>
      </c>
      <c r="I9" s="4">
        <v>1</v>
      </c>
      <c r="J9" s="4">
        <v>2</v>
      </c>
      <c r="K9" s="4">
        <v>1</v>
      </c>
      <c r="L9" s="4">
        <v>1</v>
      </c>
      <c r="M9" s="4">
        <v>1</v>
      </c>
      <c r="N9" s="4">
        <v>1</v>
      </c>
      <c r="O9" s="4">
        <v>0</v>
      </c>
      <c r="P9" s="4">
        <v>2</v>
      </c>
      <c r="Q9" s="4">
        <v>1</v>
      </c>
      <c r="R9" s="4">
        <v>1</v>
      </c>
      <c r="S9" s="4">
        <v>1</v>
      </c>
      <c r="T9" s="4">
        <v>1</v>
      </c>
      <c r="U9" s="4">
        <v>2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15.75" customHeight="1">
      <c r="A10" s="16" t="s">
        <v>12</v>
      </c>
      <c r="B10" s="11">
        <v>1</v>
      </c>
      <c r="C10" s="4">
        <v>1</v>
      </c>
      <c r="D10" s="4">
        <v>2</v>
      </c>
      <c r="E10" s="4">
        <v>3</v>
      </c>
      <c r="F10" s="4">
        <v>1</v>
      </c>
      <c r="G10" s="4">
        <v>0</v>
      </c>
      <c r="H10" s="4">
        <v>0</v>
      </c>
      <c r="I10" s="4">
        <v>4</v>
      </c>
      <c r="J10" s="4">
        <v>1</v>
      </c>
      <c r="K10" s="4">
        <v>2</v>
      </c>
      <c r="L10" s="4">
        <v>1</v>
      </c>
      <c r="M10" s="4">
        <v>2</v>
      </c>
      <c r="N10" s="4">
        <v>1</v>
      </c>
      <c r="O10" s="4">
        <v>2</v>
      </c>
      <c r="P10" s="4">
        <v>2</v>
      </c>
      <c r="Q10" s="4">
        <v>2</v>
      </c>
      <c r="R10" s="4">
        <v>1</v>
      </c>
      <c r="S10" s="4">
        <v>2</v>
      </c>
      <c r="T10" s="4">
        <v>1</v>
      </c>
      <c r="U10" s="4">
        <v>0</v>
      </c>
      <c r="V10" s="4">
        <v>2</v>
      </c>
      <c r="W10" s="4">
        <v>3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15.75" customHeight="1">
      <c r="A11" s="16" t="s">
        <v>13</v>
      </c>
      <c r="B11" s="11">
        <v>1</v>
      </c>
      <c r="C11" s="4">
        <v>1</v>
      </c>
      <c r="D11" s="4">
        <v>2</v>
      </c>
      <c r="E11" s="4">
        <v>0</v>
      </c>
      <c r="F11" s="4">
        <v>2</v>
      </c>
      <c r="G11" s="4">
        <v>0</v>
      </c>
      <c r="H11" s="4">
        <v>2</v>
      </c>
      <c r="I11" s="4">
        <v>2</v>
      </c>
      <c r="J11" s="4">
        <v>0</v>
      </c>
      <c r="K11" s="4">
        <v>1</v>
      </c>
      <c r="L11" s="4">
        <v>0</v>
      </c>
      <c r="M11" s="4">
        <v>0</v>
      </c>
      <c r="N11" s="4">
        <v>2</v>
      </c>
      <c r="O11" s="4">
        <v>1</v>
      </c>
      <c r="P11" s="4">
        <v>3</v>
      </c>
      <c r="Q11" s="4">
        <v>2</v>
      </c>
      <c r="R11" s="4">
        <v>0</v>
      </c>
      <c r="S11" s="4">
        <v>0</v>
      </c>
      <c r="T11" s="4">
        <v>5</v>
      </c>
      <c r="U11" s="4">
        <v>0</v>
      </c>
      <c r="V11" s="4">
        <v>1</v>
      </c>
      <c r="W11" s="4">
        <v>1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15.75" customHeight="1">
      <c r="A12" s="16" t="s">
        <v>14</v>
      </c>
      <c r="B12" s="11">
        <v>0</v>
      </c>
      <c r="C12" s="4">
        <v>0</v>
      </c>
      <c r="D12" s="4">
        <v>1</v>
      </c>
      <c r="E12" s="4">
        <v>0</v>
      </c>
      <c r="F12" s="4">
        <v>1</v>
      </c>
      <c r="G12" s="4">
        <v>1</v>
      </c>
      <c r="H12" s="4">
        <v>2</v>
      </c>
      <c r="I12" s="4">
        <v>2</v>
      </c>
      <c r="J12" s="4">
        <v>2</v>
      </c>
      <c r="K12" s="4">
        <v>1</v>
      </c>
      <c r="L12" s="4">
        <v>1</v>
      </c>
      <c r="M12" s="4">
        <v>1</v>
      </c>
      <c r="N12" s="4">
        <v>2</v>
      </c>
      <c r="O12" s="4">
        <v>2</v>
      </c>
      <c r="P12" s="4">
        <v>1</v>
      </c>
      <c r="Q12" s="4">
        <v>1</v>
      </c>
      <c r="R12" s="4">
        <v>1</v>
      </c>
      <c r="S12" s="4">
        <v>1</v>
      </c>
      <c r="T12" s="4">
        <v>2</v>
      </c>
      <c r="U12" s="4">
        <v>2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15.75" customHeight="1">
      <c r="A13" s="16" t="s">
        <v>15</v>
      </c>
      <c r="B13" s="11">
        <v>1</v>
      </c>
      <c r="C13" s="4">
        <v>1</v>
      </c>
      <c r="D13" s="4">
        <v>0</v>
      </c>
      <c r="E13" s="4">
        <v>2</v>
      </c>
      <c r="F13" s="4">
        <v>3</v>
      </c>
      <c r="G13" s="4">
        <v>0</v>
      </c>
      <c r="H13" s="4">
        <v>2</v>
      </c>
      <c r="I13" s="4">
        <v>3</v>
      </c>
      <c r="J13" s="4">
        <v>1</v>
      </c>
      <c r="K13" s="4">
        <v>2</v>
      </c>
      <c r="L13" s="4">
        <v>1</v>
      </c>
      <c r="M13" s="4">
        <v>0</v>
      </c>
      <c r="N13" s="4">
        <v>0</v>
      </c>
      <c r="O13" s="4">
        <v>1</v>
      </c>
      <c r="P13" s="4">
        <v>0</v>
      </c>
      <c r="Q13" s="4">
        <v>2</v>
      </c>
      <c r="R13" s="4">
        <v>3</v>
      </c>
      <c r="S13" s="4">
        <v>0</v>
      </c>
      <c r="T13" s="4">
        <v>0</v>
      </c>
      <c r="U13" s="4">
        <v>2</v>
      </c>
      <c r="V13" s="4">
        <v>1</v>
      </c>
      <c r="W13" s="4">
        <v>2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5.75" customHeight="1">
      <c r="A14" s="16" t="s">
        <v>16</v>
      </c>
      <c r="B14" s="11">
        <v>3</v>
      </c>
      <c r="C14" s="4">
        <v>1</v>
      </c>
      <c r="D14" s="4">
        <v>3</v>
      </c>
      <c r="E14" s="4">
        <v>3</v>
      </c>
      <c r="F14" s="4">
        <v>2</v>
      </c>
      <c r="G14" s="4">
        <v>0</v>
      </c>
      <c r="H14" s="4">
        <v>1</v>
      </c>
      <c r="I14" s="4">
        <v>2</v>
      </c>
      <c r="J14" s="4">
        <v>1</v>
      </c>
      <c r="K14" s="4">
        <v>3</v>
      </c>
      <c r="L14" s="4">
        <v>1</v>
      </c>
      <c r="M14" s="4">
        <v>2</v>
      </c>
      <c r="N14" s="4">
        <v>0</v>
      </c>
      <c r="O14" s="4">
        <v>0</v>
      </c>
      <c r="P14" s="4">
        <v>2</v>
      </c>
      <c r="Q14" s="4">
        <v>1</v>
      </c>
      <c r="R14" s="4">
        <v>1</v>
      </c>
      <c r="S14" s="4">
        <v>2</v>
      </c>
      <c r="T14" s="4">
        <v>0</v>
      </c>
      <c r="U14" s="4">
        <v>0</v>
      </c>
      <c r="V14" s="4">
        <v>1</v>
      </c>
      <c r="W14" s="4">
        <v>0</v>
      </c>
      <c r="X14" s="4">
        <v>2</v>
      </c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5.75" customHeight="1">
      <c r="A15" s="16" t="s">
        <v>17</v>
      </c>
      <c r="B15" s="11">
        <v>1</v>
      </c>
      <c r="C15" s="4">
        <v>3</v>
      </c>
      <c r="D15" s="4">
        <v>3</v>
      </c>
      <c r="E15" s="4">
        <v>3</v>
      </c>
      <c r="F15" s="4">
        <v>2</v>
      </c>
      <c r="G15" s="4">
        <v>1</v>
      </c>
      <c r="H15" s="4">
        <v>0</v>
      </c>
      <c r="I15" s="4">
        <v>1</v>
      </c>
      <c r="J15" s="4">
        <v>2</v>
      </c>
      <c r="K15" s="4">
        <v>0</v>
      </c>
      <c r="L15" s="4">
        <v>2</v>
      </c>
      <c r="M15" s="4">
        <v>2</v>
      </c>
      <c r="N15" s="4">
        <v>1</v>
      </c>
      <c r="O15" s="4">
        <v>1</v>
      </c>
      <c r="P15" s="4">
        <v>0</v>
      </c>
      <c r="Q15" s="4">
        <v>2</v>
      </c>
      <c r="R15" s="4">
        <v>2</v>
      </c>
      <c r="S15" s="4">
        <v>1</v>
      </c>
      <c r="T15" s="4">
        <v>1</v>
      </c>
      <c r="U15" s="4">
        <v>1</v>
      </c>
      <c r="V15" s="4">
        <v>1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5.75" customHeight="1">
      <c r="A16" s="16" t="s">
        <v>18</v>
      </c>
      <c r="B16" s="11">
        <v>1</v>
      </c>
      <c r="C16" s="4">
        <v>0</v>
      </c>
      <c r="D16" s="4">
        <v>0</v>
      </c>
      <c r="E16" s="4">
        <v>1</v>
      </c>
      <c r="F16" s="4">
        <v>1</v>
      </c>
      <c r="G16" s="4">
        <v>0</v>
      </c>
      <c r="H16" s="4">
        <v>0</v>
      </c>
      <c r="I16" s="4">
        <v>2</v>
      </c>
      <c r="J16" s="4">
        <v>1</v>
      </c>
      <c r="K16" s="4">
        <v>2</v>
      </c>
      <c r="L16" s="4">
        <v>1</v>
      </c>
      <c r="M16" s="4">
        <v>3</v>
      </c>
      <c r="N16" s="4">
        <v>1</v>
      </c>
      <c r="O16" s="4">
        <v>3</v>
      </c>
      <c r="P16" s="4">
        <v>0</v>
      </c>
      <c r="Q16" s="4">
        <v>1</v>
      </c>
      <c r="R16" s="4">
        <v>2</v>
      </c>
      <c r="S16" s="4">
        <v>4</v>
      </c>
      <c r="T16" s="4">
        <v>2</v>
      </c>
      <c r="U16" s="4">
        <v>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15.75" customHeight="1">
      <c r="A17" s="16" t="s">
        <v>19</v>
      </c>
      <c r="B17" s="11">
        <v>0</v>
      </c>
      <c r="C17" s="4">
        <v>0</v>
      </c>
      <c r="D17" s="4">
        <v>0</v>
      </c>
      <c r="E17" s="4">
        <v>2</v>
      </c>
      <c r="F17" s="4">
        <v>0</v>
      </c>
      <c r="G17" s="4">
        <v>2</v>
      </c>
      <c r="H17" s="4">
        <v>1</v>
      </c>
      <c r="I17" s="4">
        <v>2</v>
      </c>
      <c r="J17" s="4">
        <v>1</v>
      </c>
      <c r="K17" s="4">
        <v>1</v>
      </c>
      <c r="L17" s="4">
        <v>2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2</v>
      </c>
      <c r="S17" s="4">
        <v>5</v>
      </c>
      <c r="T17" s="4">
        <v>3</v>
      </c>
      <c r="U17" s="4">
        <v>2</v>
      </c>
      <c r="V17" s="4">
        <v>0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15.75" customHeight="1">
      <c r="A18" s="16" t="s">
        <v>20</v>
      </c>
      <c r="B18" s="11">
        <v>0</v>
      </c>
      <c r="C18" s="4">
        <v>2</v>
      </c>
      <c r="D18" s="4">
        <v>3</v>
      </c>
      <c r="E18" s="4">
        <v>3</v>
      </c>
      <c r="F18" s="4">
        <v>2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2</v>
      </c>
      <c r="M18" s="4">
        <v>0</v>
      </c>
      <c r="N18" s="4">
        <v>2</v>
      </c>
      <c r="O18" s="4">
        <v>0</v>
      </c>
      <c r="P18" s="4">
        <v>1</v>
      </c>
      <c r="Q18" s="4">
        <v>1</v>
      </c>
      <c r="R18" s="4">
        <v>2</v>
      </c>
      <c r="S18" s="4">
        <v>1</v>
      </c>
      <c r="T18" s="4">
        <v>3</v>
      </c>
      <c r="U18" s="4">
        <v>0</v>
      </c>
      <c r="V18" s="4">
        <v>1</v>
      </c>
      <c r="W18" s="4">
        <v>3</v>
      </c>
      <c r="X18" s="4">
        <v>1</v>
      </c>
      <c r="Y18" s="4">
        <v>2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15.75" customHeight="1">
      <c r="A19" s="16" t="s">
        <v>21</v>
      </c>
      <c r="B19" s="11">
        <v>0</v>
      </c>
      <c r="C19" s="4">
        <v>0</v>
      </c>
      <c r="D19" s="4">
        <v>1</v>
      </c>
      <c r="E19" s="4">
        <v>2</v>
      </c>
      <c r="F19" s="4">
        <v>0</v>
      </c>
      <c r="G19" s="4">
        <v>1</v>
      </c>
      <c r="H19" s="4">
        <v>2</v>
      </c>
      <c r="I19" s="4">
        <v>2</v>
      </c>
      <c r="J19" s="4">
        <v>1</v>
      </c>
      <c r="K19" s="4">
        <v>0</v>
      </c>
      <c r="L19" s="4">
        <v>4</v>
      </c>
      <c r="M19" s="4">
        <v>1</v>
      </c>
      <c r="N19" s="4">
        <v>1</v>
      </c>
      <c r="O19" s="4">
        <v>3</v>
      </c>
      <c r="P19" s="4">
        <v>2</v>
      </c>
      <c r="Q19" s="4">
        <v>1</v>
      </c>
      <c r="R19" s="4">
        <v>2</v>
      </c>
      <c r="S19" s="4">
        <v>0</v>
      </c>
      <c r="T19" s="4">
        <v>2</v>
      </c>
      <c r="U19" s="4">
        <v>2</v>
      </c>
      <c r="V19" s="4">
        <v>1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39" ht="15.75" customHeight="1">
      <c r="A20" s="16" t="s">
        <v>22</v>
      </c>
      <c r="B20" s="11">
        <v>0</v>
      </c>
      <c r="C20" s="4">
        <v>0</v>
      </c>
      <c r="D20" s="4">
        <v>3</v>
      </c>
      <c r="E20" s="4">
        <v>2</v>
      </c>
      <c r="F20" s="4">
        <v>3</v>
      </c>
      <c r="G20" s="4">
        <v>1</v>
      </c>
      <c r="H20" s="4">
        <v>1</v>
      </c>
      <c r="I20" s="4">
        <v>1</v>
      </c>
      <c r="J20" s="4">
        <v>1</v>
      </c>
      <c r="K20" s="4">
        <v>2</v>
      </c>
      <c r="L20" s="4">
        <v>1</v>
      </c>
      <c r="M20" s="4">
        <v>0</v>
      </c>
      <c r="N20" s="4">
        <v>1</v>
      </c>
      <c r="O20" s="4">
        <v>2</v>
      </c>
      <c r="P20" s="4">
        <v>2</v>
      </c>
      <c r="Q20" s="4">
        <v>2</v>
      </c>
      <c r="R20" s="4">
        <v>1</v>
      </c>
      <c r="S20" s="4">
        <v>0</v>
      </c>
      <c r="T20" s="4">
        <v>4</v>
      </c>
      <c r="U20" s="4">
        <v>2</v>
      </c>
      <c r="V20" s="4">
        <v>1</v>
      </c>
      <c r="W20" s="4">
        <v>0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ht="15.75" customHeight="1">
      <c r="A21" s="16" t="s">
        <v>23</v>
      </c>
      <c r="B21" s="11">
        <v>0</v>
      </c>
      <c r="C21" s="4">
        <v>0</v>
      </c>
      <c r="D21" s="4">
        <v>3</v>
      </c>
      <c r="E21" s="4">
        <v>1</v>
      </c>
      <c r="F21" s="4">
        <v>1</v>
      </c>
      <c r="G21" s="4">
        <v>2</v>
      </c>
      <c r="H21" s="4">
        <v>4</v>
      </c>
      <c r="I21" s="4">
        <v>0</v>
      </c>
      <c r="J21" s="4">
        <v>2</v>
      </c>
      <c r="K21" s="4">
        <v>3</v>
      </c>
      <c r="L21" s="4">
        <v>1</v>
      </c>
      <c r="M21" s="4">
        <v>1</v>
      </c>
      <c r="N21" s="4">
        <v>1</v>
      </c>
      <c r="O21" s="4">
        <v>4</v>
      </c>
      <c r="P21" s="4">
        <v>1</v>
      </c>
      <c r="Q21" s="4">
        <v>1</v>
      </c>
      <c r="R21" s="4">
        <v>1</v>
      </c>
      <c r="S21" s="4">
        <v>2</v>
      </c>
      <c r="T21" s="4">
        <v>3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15.75" customHeight="1">
      <c r="A22" s="16" t="s">
        <v>24</v>
      </c>
      <c r="B22" s="11">
        <v>0</v>
      </c>
      <c r="C22" s="4">
        <v>3</v>
      </c>
      <c r="D22" s="4">
        <v>3</v>
      </c>
      <c r="E22" s="4">
        <v>0</v>
      </c>
      <c r="F22" s="4">
        <v>3</v>
      </c>
      <c r="G22" s="4">
        <v>1</v>
      </c>
      <c r="H22" s="4">
        <v>3</v>
      </c>
      <c r="I22" s="4">
        <v>0</v>
      </c>
      <c r="J22" s="4">
        <v>2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3</v>
      </c>
      <c r="Q22" s="4">
        <v>2</v>
      </c>
      <c r="R22" s="4">
        <v>1</v>
      </c>
      <c r="S22" s="4">
        <v>1</v>
      </c>
      <c r="T22" s="4">
        <v>2</v>
      </c>
      <c r="U22" s="4">
        <v>0</v>
      </c>
      <c r="V22" s="4">
        <v>1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 ht="15.75" customHeight="1">
      <c r="A23" s="16" t="s">
        <v>25</v>
      </c>
      <c r="B23" s="11">
        <v>2</v>
      </c>
      <c r="C23" s="4">
        <v>1</v>
      </c>
      <c r="D23" s="4">
        <v>1</v>
      </c>
      <c r="E23" s="4">
        <v>0</v>
      </c>
      <c r="F23" s="4">
        <v>0</v>
      </c>
      <c r="G23" s="4">
        <v>0</v>
      </c>
      <c r="H23" s="4">
        <v>2</v>
      </c>
      <c r="I23" s="4">
        <v>1</v>
      </c>
      <c r="J23" s="4">
        <v>2</v>
      </c>
      <c r="K23" s="4">
        <v>2</v>
      </c>
      <c r="L23" s="4">
        <v>2</v>
      </c>
      <c r="M23" s="4">
        <v>1</v>
      </c>
      <c r="N23" s="4">
        <v>2</v>
      </c>
      <c r="O23" s="4">
        <v>2</v>
      </c>
      <c r="P23" s="4">
        <v>1</v>
      </c>
      <c r="Q23" s="4">
        <v>2</v>
      </c>
      <c r="R23" s="4">
        <v>2</v>
      </c>
      <c r="S23" s="4">
        <v>0</v>
      </c>
      <c r="T23" s="4">
        <v>0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39" ht="15.75" customHeight="1">
      <c r="A24" s="16" t="s">
        <v>26</v>
      </c>
      <c r="B24" s="11">
        <v>1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1</v>
      </c>
      <c r="I24" s="4">
        <v>1</v>
      </c>
      <c r="J24" s="4">
        <v>1</v>
      </c>
      <c r="K24" s="4">
        <v>4</v>
      </c>
      <c r="L24" s="4">
        <v>0</v>
      </c>
      <c r="M24" s="4">
        <v>4</v>
      </c>
      <c r="N24" s="4">
        <v>2</v>
      </c>
      <c r="O24" s="4">
        <v>1</v>
      </c>
      <c r="P24" s="4">
        <v>1</v>
      </c>
      <c r="Q24" s="4">
        <v>2</v>
      </c>
      <c r="R24" s="4">
        <v>2</v>
      </c>
      <c r="S24" s="4">
        <v>2</v>
      </c>
      <c r="T24" s="4">
        <v>0</v>
      </c>
      <c r="U24" s="4">
        <v>1</v>
      </c>
      <c r="V24" s="4">
        <v>1</v>
      </c>
      <c r="W24" s="4">
        <v>0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39" ht="15.75" customHeight="1">
      <c r="A25" s="16" t="s">
        <v>27</v>
      </c>
      <c r="B25" s="11">
        <v>3</v>
      </c>
      <c r="C25" s="4">
        <v>2</v>
      </c>
      <c r="D25" s="4">
        <v>0</v>
      </c>
      <c r="E25" s="4">
        <v>1</v>
      </c>
      <c r="F25" s="4">
        <v>2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2</v>
      </c>
      <c r="M25" s="4">
        <v>2</v>
      </c>
      <c r="N25" s="4">
        <v>0</v>
      </c>
      <c r="O25" s="4">
        <v>1</v>
      </c>
      <c r="P25" s="4">
        <v>0</v>
      </c>
      <c r="Q25" s="4">
        <v>2</v>
      </c>
      <c r="R25" s="4">
        <v>0</v>
      </c>
      <c r="S25" s="4">
        <v>1</v>
      </c>
      <c r="T25" s="4">
        <v>2</v>
      </c>
      <c r="U25" s="4">
        <v>1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15.75" customHeight="1">
      <c r="A26" s="16" t="s">
        <v>28</v>
      </c>
      <c r="B26" s="11">
        <v>0</v>
      </c>
      <c r="C26" s="4">
        <v>1</v>
      </c>
      <c r="D26" s="4">
        <v>1</v>
      </c>
      <c r="E26" s="4">
        <v>1</v>
      </c>
      <c r="F26" s="4">
        <v>0</v>
      </c>
      <c r="G26" s="4">
        <v>0</v>
      </c>
      <c r="H26" s="4">
        <v>3</v>
      </c>
      <c r="I26" s="4">
        <v>0</v>
      </c>
      <c r="J26" s="4">
        <v>1</v>
      </c>
      <c r="K26" s="4">
        <v>0</v>
      </c>
      <c r="L26" s="4">
        <v>2</v>
      </c>
      <c r="M26" s="4">
        <v>1</v>
      </c>
      <c r="N26" s="4">
        <v>3</v>
      </c>
      <c r="O26" s="4">
        <v>2</v>
      </c>
      <c r="P26" s="4">
        <v>1</v>
      </c>
      <c r="Q26" s="4">
        <v>2</v>
      </c>
      <c r="R26" s="4">
        <v>2</v>
      </c>
      <c r="S26" s="4">
        <v>1</v>
      </c>
      <c r="T26" s="4">
        <v>3</v>
      </c>
      <c r="U26" s="4">
        <v>1</v>
      </c>
      <c r="V26" s="4">
        <v>0</v>
      </c>
      <c r="W26" s="4">
        <v>2</v>
      </c>
      <c r="X26" s="4">
        <v>3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</sheetData>
  <sortState ref="A3:A26">
    <sortCondition ref="A3"/>
  </sortState>
  <mergeCells count="1">
    <mergeCell ref="A1:AM1"/>
  </mergeCells>
  <conditionalFormatting sqref="B3:AM26">
    <cfRule type="containsBlanks" priority="1" stopIfTrue="1">
      <formula>LEN(TRIM(B3))=0</formula>
    </cfRule>
    <cfRule type="cellIs" dxfId="5" priority="2" operator="greaterThan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N26"/>
  <sheetViews>
    <sheetView showGridLines="0" workbookViewId="0">
      <selection activeCell="N30" sqref="N30"/>
    </sheetView>
  </sheetViews>
  <sheetFormatPr baseColWidth="10" defaultColWidth="11.42578125" defaultRowHeight="15.75" customHeight="1"/>
  <cols>
    <col min="1" max="1" width="21.570312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2.25" customHeight="1">
      <c r="A1" s="48" t="s">
        <v>49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</row>
    <row r="2" spans="1:40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40" ht="15.75" customHeight="1">
      <c r="A3" s="16" t="s">
        <v>5</v>
      </c>
      <c r="B3" s="4" t="s">
        <v>50</v>
      </c>
      <c r="C3" s="4" t="s">
        <v>50</v>
      </c>
      <c r="D3" s="4" t="s">
        <v>50</v>
      </c>
      <c r="E3" s="4" t="s">
        <v>50</v>
      </c>
      <c r="F3" s="4" t="s">
        <v>50</v>
      </c>
      <c r="G3" s="4" t="s">
        <v>50</v>
      </c>
      <c r="H3" s="4" t="s">
        <v>50</v>
      </c>
      <c r="I3" s="4" t="s">
        <v>55</v>
      </c>
      <c r="J3" s="4" t="s">
        <v>55</v>
      </c>
      <c r="K3" s="4" t="s">
        <v>50</v>
      </c>
      <c r="L3" s="4" t="s">
        <v>55</v>
      </c>
      <c r="M3" s="4" t="s">
        <v>54</v>
      </c>
      <c r="N3" s="4" t="s">
        <v>55</v>
      </c>
      <c r="O3" s="4" t="s">
        <v>55</v>
      </c>
      <c r="P3" s="4" t="s">
        <v>54</v>
      </c>
      <c r="Q3" s="4" t="s">
        <v>55</v>
      </c>
      <c r="R3" s="4" t="s">
        <v>54</v>
      </c>
      <c r="S3" s="4" t="s">
        <v>50</v>
      </c>
      <c r="T3" s="4" t="s">
        <v>50</v>
      </c>
      <c r="U3" s="4" t="s">
        <v>50</v>
      </c>
      <c r="V3" s="4" t="s">
        <v>55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5.75" customHeight="1">
      <c r="A4" s="16" t="s">
        <v>6</v>
      </c>
      <c r="B4" s="4" t="s">
        <v>55</v>
      </c>
      <c r="C4" s="4" t="s">
        <v>50</v>
      </c>
      <c r="D4" s="4" t="s">
        <v>50</v>
      </c>
      <c r="E4" s="4" t="s">
        <v>50</v>
      </c>
      <c r="F4" s="4" t="s">
        <v>50</v>
      </c>
      <c r="G4" s="4" t="s">
        <v>50</v>
      </c>
      <c r="H4" s="4" t="s">
        <v>50</v>
      </c>
      <c r="I4" s="4" t="s">
        <v>50</v>
      </c>
      <c r="J4" s="4" t="s">
        <v>55</v>
      </c>
      <c r="K4" s="4" t="s">
        <v>50</v>
      </c>
      <c r="L4" s="4" t="s">
        <v>54</v>
      </c>
      <c r="M4" s="4" t="s">
        <v>55</v>
      </c>
      <c r="N4" s="4" t="s">
        <v>50</v>
      </c>
      <c r="O4" s="4" t="s">
        <v>54</v>
      </c>
      <c r="P4" s="4" t="s">
        <v>55</v>
      </c>
      <c r="Q4" s="4" t="s">
        <v>54</v>
      </c>
      <c r="R4" s="4" t="s">
        <v>50</v>
      </c>
      <c r="S4" s="4" t="s">
        <v>55</v>
      </c>
      <c r="T4" s="4" t="s">
        <v>50</v>
      </c>
      <c r="U4" s="4" t="s">
        <v>54</v>
      </c>
      <c r="V4" s="4" t="s">
        <v>54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5.75" customHeight="1">
      <c r="A5" s="16" t="s">
        <v>7</v>
      </c>
      <c r="B5" s="4" t="s">
        <v>54</v>
      </c>
      <c r="C5" s="4" t="s">
        <v>50</v>
      </c>
      <c r="D5" s="4" t="s">
        <v>55</v>
      </c>
      <c r="E5" s="4" t="s">
        <v>50</v>
      </c>
      <c r="F5" s="4" t="s">
        <v>54</v>
      </c>
      <c r="G5" s="4" t="s">
        <v>50</v>
      </c>
      <c r="H5" s="4" t="s">
        <v>54</v>
      </c>
      <c r="I5" s="4" t="s">
        <v>50</v>
      </c>
      <c r="J5" s="4" t="s">
        <v>50</v>
      </c>
      <c r="K5" s="4" t="s">
        <v>55</v>
      </c>
      <c r="L5" s="4" t="s">
        <v>55</v>
      </c>
      <c r="M5" s="4" t="s">
        <v>50</v>
      </c>
      <c r="N5" s="4" t="s">
        <v>50</v>
      </c>
      <c r="O5" s="4" t="s">
        <v>54</v>
      </c>
      <c r="P5" s="4" t="s">
        <v>50</v>
      </c>
      <c r="Q5" s="4" t="s">
        <v>55</v>
      </c>
      <c r="R5" s="4" t="s">
        <v>54</v>
      </c>
      <c r="S5" s="4" t="s">
        <v>50</v>
      </c>
      <c r="T5" s="4" t="s">
        <v>50</v>
      </c>
      <c r="U5" s="4" t="s">
        <v>50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5.75" customHeight="1">
      <c r="A6" s="16" t="s">
        <v>8</v>
      </c>
      <c r="B6" s="4" t="s">
        <v>55</v>
      </c>
      <c r="C6" s="4" t="s">
        <v>50</v>
      </c>
      <c r="D6" s="4" t="s">
        <v>55</v>
      </c>
      <c r="E6" s="4" t="s">
        <v>50</v>
      </c>
      <c r="F6" s="4" t="s">
        <v>50</v>
      </c>
      <c r="G6" s="4" t="s">
        <v>54</v>
      </c>
      <c r="H6" s="4" t="s">
        <v>55</v>
      </c>
      <c r="I6" s="4" t="s">
        <v>55</v>
      </c>
      <c r="J6" s="4" t="s">
        <v>55</v>
      </c>
      <c r="K6" s="4" t="s">
        <v>54</v>
      </c>
      <c r="L6" s="4" t="s">
        <v>50</v>
      </c>
      <c r="M6" s="4" t="s">
        <v>50</v>
      </c>
      <c r="N6" s="4" t="s">
        <v>55</v>
      </c>
      <c r="O6" s="4" t="s">
        <v>50</v>
      </c>
      <c r="P6" s="4" t="s">
        <v>50</v>
      </c>
      <c r="Q6" s="4" t="s">
        <v>54</v>
      </c>
      <c r="R6" s="4" t="s">
        <v>55</v>
      </c>
      <c r="S6" s="4" t="s">
        <v>50</v>
      </c>
      <c r="T6" s="4" t="s">
        <v>55</v>
      </c>
      <c r="U6" s="4" t="s">
        <v>55</v>
      </c>
      <c r="V6" s="4" t="s">
        <v>50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5.75" customHeight="1">
      <c r="A7" s="16" t="s">
        <v>9</v>
      </c>
      <c r="B7" s="4" t="s">
        <v>50</v>
      </c>
      <c r="C7" s="4" t="s">
        <v>54</v>
      </c>
      <c r="D7" s="4" t="s">
        <v>50</v>
      </c>
      <c r="E7" s="4" t="s">
        <v>55</v>
      </c>
      <c r="F7" s="4" t="s">
        <v>50</v>
      </c>
      <c r="G7" s="4" t="s">
        <v>50</v>
      </c>
      <c r="H7" s="4" t="s">
        <v>55</v>
      </c>
      <c r="I7" s="4" t="s">
        <v>55</v>
      </c>
      <c r="J7" s="4" t="s">
        <v>54</v>
      </c>
      <c r="K7" s="4" t="s">
        <v>55</v>
      </c>
      <c r="L7" s="4" t="s">
        <v>50</v>
      </c>
      <c r="M7" s="4" t="s">
        <v>54</v>
      </c>
      <c r="N7" s="4" t="s">
        <v>54</v>
      </c>
      <c r="O7" s="4" t="s">
        <v>54</v>
      </c>
      <c r="P7" s="4" t="s">
        <v>50</v>
      </c>
      <c r="Q7" s="4" t="s">
        <v>55</v>
      </c>
      <c r="R7" s="4" t="s">
        <v>50</v>
      </c>
      <c r="S7" s="4" t="s">
        <v>55</v>
      </c>
      <c r="T7" s="4" t="s">
        <v>54</v>
      </c>
      <c r="U7" s="4" t="s">
        <v>50</v>
      </c>
      <c r="V7" s="4" t="s">
        <v>55</v>
      </c>
      <c r="W7" s="4" t="s">
        <v>55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5.75" customHeight="1">
      <c r="A8" s="16" t="s">
        <v>10</v>
      </c>
      <c r="B8" s="4" t="s">
        <v>55</v>
      </c>
      <c r="C8" s="4" t="s">
        <v>55</v>
      </c>
      <c r="D8" s="4" t="s">
        <v>54</v>
      </c>
      <c r="E8" s="4" t="s">
        <v>50</v>
      </c>
      <c r="F8" s="4" t="s">
        <v>54</v>
      </c>
      <c r="G8" s="4" t="s">
        <v>54</v>
      </c>
      <c r="H8" s="4" t="s">
        <v>50</v>
      </c>
      <c r="I8" s="4" t="s">
        <v>54</v>
      </c>
      <c r="J8" s="4" t="s">
        <v>50</v>
      </c>
      <c r="K8" s="4" t="s">
        <v>55</v>
      </c>
      <c r="L8" s="4" t="s">
        <v>55</v>
      </c>
      <c r="M8" s="4" t="s">
        <v>54</v>
      </c>
      <c r="N8" s="4" t="s">
        <v>54</v>
      </c>
      <c r="O8" s="4" t="s">
        <v>50</v>
      </c>
      <c r="P8" s="4" t="s">
        <v>50</v>
      </c>
      <c r="Q8" s="4" t="s">
        <v>54</v>
      </c>
      <c r="R8" s="4" t="s">
        <v>54</v>
      </c>
      <c r="S8" s="4" t="s">
        <v>55</v>
      </c>
      <c r="T8" s="4" t="s">
        <v>50</v>
      </c>
      <c r="U8" s="4" t="s">
        <v>54</v>
      </c>
      <c r="V8" s="4" t="s">
        <v>54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5.75" customHeight="1">
      <c r="A9" s="16" t="s">
        <v>11</v>
      </c>
      <c r="B9" s="4" t="s">
        <v>50</v>
      </c>
      <c r="C9" s="4" t="s">
        <v>54</v>
      </c>
      <c r="D9" s="4" t="s">
        <v>54</v>
      </c>
      <c r="E9" s="4" t="s">
        <v>55</v>
      </c>
      <c r="F9" s="4" t="s">
        <v>55</v>
      </c>
      <c r="G9" s="4" t="s">
        <v>55</v>
      </c>
      <c r="H9" s="4" t="s">
        <v>55</v>
      </c>
      <c r="I9" s="4" t="s">
        <v>54</v>
      </c>
      <c r="J9" s="4" t="s">
        <v>54</v>
      </c>
      <c r="K9" s="4" t="s">
        <v>54</v>
      </c>
      <c r="L9" s="4" t="s">
        <v>54</v>
      </c>
      <c r="M9" s="4" t="s">
        <v>54</v>
      </c>
      <c r="N9" s="4" t="s">
        <v>54</v>
      </c>
      <c r="O9" s="4" t="s">
        <v>50</v>
      </c>
      <c r="P9" s="4" t="s">
        <v>55</v>
      </c>
      <c r="Q9" s="4" t="s">
        <v>55</v>
      </c>
      <c r="R9" s="4" t="s">
        <v>54</v>
      </c>
      <c r="S9" s="4" t="s">
        <v>55</v>
      </c>
      <c r="T9" s="4" t="s">
        <v>55</v>
      </c>
      <c r="U9" s="4" t="s">
        <v>54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5.75" customHeight="1">
      <c r="A10" s="16" t="s">
        <v>12</v>
      </c>
      <c r="B10" s="4" t="s">
        <v>54</v>
      </c>
      <c r="C10" s="4" t="s">
        <v>55</v>
      </c>
      <c r="D10" s="4" t="s">
        <v>55</v>
      </c>
      <c r="E10" s="4" t="s">
        <v>54</v>
      </c>
      <c r="F10" s="4" t="s">
        <v>54</v>
      </c>
      <c r="G10" s="4" t="s">
        <v>50</v>
      </c>
      <c r="H10" s="4" t="s">
        <v>50</v>
      </c>
      <c r="I10" s="4" t="s">
        <v>50</v>
      </c>
      <c r="J10" s="4" t="s">
        <v>55</v>
      </c>
      <c r="K10" s="4" t="s">
        <v>50</v>
      </c>
      <c r="L10" s="4" t="s">
        <v>54</v>
      </c>
      <c r="M10" s="4" t="s">
        <v>50</v>
      </c>
      <c r="N10" s="4" t="s">
        <v>54</v>
      </c>
      <c r="O10" s="4" t="s">
        <v>54</v>
      </c>
      <c r="P10" s="4" t="s">
        <v>50</v>
      </c>
      <c r="Q10" s="4" t="s">
        <v>50</v>
      </c>
      <c r="R10" s="4" t="s">
        <v>54</v>
      </c>
      <c r="S10" s="4" t="s">
        <v>50</v>
      </c>
      <c r="T10" s="4" t="s">
        <v>54</v>
      </c>
      <c r="U10" s="4" t="s">
        <v>50</v>
      </c>
      <c r="V10" s="4" t="s">
        <v>54</v>
      </c>
      <c r="W10" s="4" t="s">
        <v>54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5.75" customHeight="1">
      <c r="A11" s="16" t="s">
        <v>13</v>
      </c>
      <c r="B11" s="4" t="s">
        <v>55</v>
      </c>
      <c r="C11" s="4" t="s">
        <v>55</v>
      </c>
      <c r="D11" s="4" t="s">
        <v>54</v>
      </c>
      <c r="E11" s="4" t="s">
        <v>50</v>
      </c>
      <c r="F11" s="4" t="s">
        <v>54</v>
      </c>
      <c r="G11" s="4" t="s">
        <v>50</v>
      </c>
      <c r="H11" s="4" t="s">
        <v>50</v>
      </c>
      <c r="I11" s="4" t="s">
        <v>54</v>
      </c>
      <c r="J11" s="4" t="s">
        <v>50</v>
      </c>
      <c r="K11" s="4" t="s">
        <v>55</v>
      </c>
      <c r="L11" s="4" t="s">
        <v>50</v>
      </c>
      <c r="M11" s="4" t="s">
        <v>50</v>
      </c>
      <c r="N11" s="4" t="s">
        <v>54</v>
      </c>
      <c r="O11" s="4" t="s">
        <v>54</v>
      </c>
      <c r="P11" s="4" t="s">
        <v>54</v>
      </c>
      <c r="Q11" s="4" t="s">
        <v>54</v>
      </c>
      <c r="R11" s="4" t="s">
        <v>50</v>
      </c>
      <c r="S11" s="4" t="s">
        <v>50</v>
      </c>
      <c r="T11" s="4" t="s">
        <v>54</v>
      </c>
      <c r="U11" s="4" t="s">
        <v>50</v>
      </c>
      <c r="V11" s="4" t="s">
        <v>55</v>
      </c>
      <c r="W11" s="4" t="s">
        <v>55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5.75" customHeight="1">
      <c r="A12" s="16" t="s">
        <v>14</v>
      </c>
      <c r="B12" s="4" t="s">
        <v>50</v>
      </c>
      <c r="C12" s="4" t="s">
        <v>50</v>
      </c>
      <c r="D12" s="4" t="s">
        <v>54</v>
      </c>
      <c r="E12" s="4" t="s">
        <v>50</v>
      </c>
      <c r="F12" s="4" t="s">
        <v>55</v>
      </c>
      <c r="G12" s="4" t="s">
        <v>54</v>
      </c>
      <c r="H12" s="4" t="s">
        <v>50</v>
      </c>
      <c r="I12" s="4" t="s">
        <v>55</v>
      </c>
      <c r="J12" s="4" t="s">
        <v>54</v>
      </c>
      <c r="K12" s="4" t="s">
        <v>54</v>
      </c>
      <c r="L12" s="4" t="s">
        <v>54</v>
      </c>
      <c r="M12" s="4" t="s">
        <v>55</v>
      </c>
      <c r="N12" s="4" t="s">
        <v>50</v>
      </c>
      <c r="O12" s="4" t="s">
        <v>50</v>
      </c>
      <c r="P12" s="4" t="s">
        <v>55</v>
      </c>
      <c r="Q12" s="4" t="s">
        <v>55</v>
      </c>
      <c r="R12" s="4" t="s">
        <v>54</v>
      </c>
      <c r="S12" s="4" t="s">
        <v>55</v>
      </c>
      <c r="T12" s="4" t="s">
        <v>50</v>
      </c>
      <c r="U12" s="4" t="s">
        <v>50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5.75" customHeight="1">
      <c r="A13" s="16" t="s">
        <v>15</v>
      </c>
      <c r="B13" s="4" t="s">
        <v>54</v>
      </c>
      <c r="C13" s="4" t="s">
        <v>55</v>
      </c>
      <c r="D13" s="4" t="s">
        <v>50</v>
      </c>
      <c r="E13" s="4" t="s">
        <v>50</v>
      </c>
      <c r="F13" s="4" t="s">
        <v>54</v>
      </c>
      <c r="G13" s="4" t="s">
        <v>50</v>
      </c>
      <c r="H13" s="4" t="s">
        <v>54</v>
      </c>
      <c r="I13" s="4" t="s">
        <v>54</v>
      </c>
      <c r="J13" s="4" t="s">
        <v>54</v>
      </c>
      <c r="K13" s="4" t="s">
        <v>55</v>
      </c>
      <c r="L13" s="4" t="s">
        <v>55</v>
      </c>
      <c r="M13" s="4" t="s">
        <v>50</v>
      </c>
      <c r="N13" s="4" t="s">
        <v>50</v>
      </c>
      <c r="O13" s="4" t="s">
        <v>55</v>
      </c>
      <c r="P13" s="4" t="s">
        <v>50</v>
      </c>
      <c r="Q13" s="4" t="s">
        <v>50</v>
      </c>
      <c r="R13" s="4" t="s">
        <v>55</v>
      </c>
      <c r="S13" s="4" t="s">
        <v>50</v>
      </c>
      <c r="T13" s="4" t="s">
        <v>50</v>
      </c>
      <c r="U13" s="4" t="s">
        <v>54</v>
      </c>
      <c r="V13" s="4" t="s">
        <v>55</v>
      </c>
      <c r="W13" s="4" t="s">
        <v>50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5.75" customHeight="1">
      <c r="A14" s="16" t="s">
        <v>16</v>
      </c>
      <c r="B14" s="4" t="s">
        <v>55</v>
      </c>
      <c r="C14" s="4" t="s">
        <v>54</v>
      </c>
      <c r="D14" s="4" t="s">
        <v>54</v>
      </c>
      <c r="E14" s="4" t="s">
        <v>54</v>
      </c>
      <c r="F14" s="4" t="s">
        <v>54</v>
      </c>
      <c r="G14" s="4" t="s">
        <v>50</v>
      </c>
      <c r="H14" s="4" t="s">
        <v>54</v>
      </c>
      <c r="I14" s="4" t="s">
        <v>54</v>
      </c>
      <c r="J14" s="4" t="s">
        <v>54</v>
      </c>
      <c r="K14" s="4" t="s">
        <v>54</v>
      </c>
      <c r="L14" s="4" t="s">
        <v>54</v>
      </c>
      <c r="M14" s="4" t="s">
        <v>50</v>
      </c>
      <c r="N14" s="4" t="s">
        <v>50</v>
      </c>
      <c r="O14" s="4" t="s">
        <v>50</v>
      </c>
      <c r="P14" s="4" t="s">
        <v>50</v>
      </c>
      <c r="Q14" s="4" t="s">
        <v>54</v>
      </c>
      <c r="R14" s="4" t="s">
        <v>54</v>
      </c>
      <c r="S14" s="4" t="s">
        <v>55</v>
      </c>
      <c r="T14" s="4" t="s">
        <v>50</v>
      </c>
      <c r="U14" s="4" t="s">
        <v>50</v>
      </c>
      <c r="V14" s="4" t="s">
        <v>55</v>
      </c>
      <c r="W14" s="4" t="s">
        <v>50</v>
      </c>
      <c r="X14" s="4" t="s">
        <v>54</v>
      </c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5.75" customHeight="1">
      <c r="A15" s="16" t="s">
        <v>17</v>
      </c>
      <c r="B15" s="4" t="s">
        <v>55</v>
      </c>
      <c r="C15" s="4" t="s">
        <v>55</v>
      </c>
      <c r="D15" s="4" t="s">
        <v>54</v>
      </c>
      <c r="E15" s="4" t="s">
        <v>55</v>
      </c>
      <c r="F15" s="4" t="s">
        <v>55</v>
      </c>
      <c r="G15" s="4" t="s">
        <v>54</v>
      </c>
      <c r="H15" s="4" t="s">
        <v>50</v>
      </c>
      <c r="I15" s="4" t="s">
        <v>55</v>
      </c>
      <c r="J15" s="4" t="s">
        <v>50</v>
      </c>
      <c r="K15" s="4" t="s">
        <v>50</v>
      </c>
      <c r="L15" s="4" t="s">
        <v>55</v>
      </c>
      <c r="M15" s="4" t="s">
        <v>50</v>
      </c>
      <c r="N15" s="4" t="s">
        <v>55</v>
      </c>
      <c r="O15" s="4" t="s">
        <v>54</v>
      </c>
      <c r="P15" s="4" t="s">
        <v>50</v>
      </c>
      <c r="Q15" s="4" t="s">
        <v>55</v>
      </c>
      <c r="R15" s="4" t="s">
        <v>54</v>
      </c>
      <c r="S15" s="4" t="s">
        <v>55</v>
      </c>
      <c r="T15" s="4" t="s">
        <v>54</v>
      </c>
      <c r="U15" s="4" t="s">
        <v>54</v>
      </c>
      <c r="V15" s="4" t="s">
        <v>55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5.75" customHeight="1">
      <c r="A16" s="16" t="s">
        <v>18</v>
      </c>
      <c r="B16" s="4" t="s">
        <v>55</v>
      </c>
      <c r="C16" s="4" t="s">
        <v>50</v>
      </c>
      <c r="D16" s="4" t="s">
        <v>50</v>
      </c>
      <c r="E16" s="4" t="s">
        <v>54</v>
      </c>
      <c r="F16" s="4" t="s">
        <v>54</v>
      </c>
      <c r="G16" s="4" t="s">
        <v>50</v>
      </c>
      <c r="H16" s="4" t="s">
        <v>50</v>
      </c>
      <c r="I16" s="4" t="s">
        <v>55</v>
      </c>
      <c r="J16" s="4" t="s">
        <v>54</v>
      </c>
      <c r="K16" s="4" t="s">
        <v>54</v>
      </c>
      <c r="L16" s="4" t="s">
        <v>54</v>
      </c>
      <c r="M16" s="4" t="s">
        <v>55</v>
      </c>
      <c r="N16" s="4" t="s">
        <v>55</v>
      </c>
      <c r="O16" s="4" t="s">
        <v>55</v>
      </c>
      <c r="P16" s="4" t="s">
        <v>50</v>
      </c>
      <c r="Q16" s="4" t="s">
        <v>55</v>
      </c>
      <c r="R16" s="4" t="s">
        <v>50</v>
      </c>
      <c r="S16" s="4" t="s">
        <v>54</v>
      </c>
      <c r="T16" s="4" t="s">
        <v>50</v>
      </c>
      <c r="U16" s="4" t="s">
        <v>50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5.75" customHeight="1">
      <c r="A17" s="16" t="s">
        <v>19</v>
      </c>
      <c r="B17" s="4" t="s">
        <v>50</v>
      </c>
      <c r="C17" s="4" t="s">
        <v>50</v>
      </c>
      <c r="D17" s="4" t="s">
        <v>50</v>
      </c>
      <c r="E17" s="4" t="s">
        <v>54</v>
      </c>
      <c r="F17" s="4" t="s">
        <v>50</v>
      </c>
      <c r="G17" s="4" t="s">
        <v>55</v>
      </c>
      <c r="H17" s="4" t="s">
        <v>54</v>
      </c>
      <c r="I17" s="4" t="s">
        <v>50</v>
      </c>
      <c r="J17" s="4" t="s">
        <v>55</v>
      </c>
      <c r="K17" s="4" t="s">
        <v>55</v>
      </c>
      <c r="L17" s="4" t="s">
        <v>50</v>
      </c>
      <c r="M17" s="4" t="s">
        <v>55</v>
      </c>
      <c r="N17" s="4" t="s">
        <v>55</v>
      </c>
      <c r="O17" s="4" t="s">
        <v>50</v>
      </c>
      <c r="P17" s="4" t="s">
        <v>50</v>
      </c>
      <c r="Q17" s="4" t="s">
        <v>50</v>
      </c>
      <c r="R17" s="4" t="s">
        <v>50</v>
      </c>
      <c r="S17" s="4" t="s">
        <v>54</v>
      </c>
      <c r="T17" s="4" t="s">
        <v>54</v>
      </c>
      <c r="U17" s="4" t="s">
        <v>55</v>
      </c>
      <c r="V17" s="4" t="s">
        <v>50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5.75" customHeight="1">
      <c r="A18" s="16" t="s">
        <v>20</v>
      </c>
      <c r="B18" s="4" t="s">
        <v>50</v>
      </c>
      <c r="C18" s="4" t="s">
        <v>50</v>
      </c>
      <c r="D18" s="4" t="s">
        <v>55</v>
      </c>
      <c r="E18" s="4" t="s">
        <v>54</v>
      </c>
      <c r="F18" s="4" t="s">
        <v>55</v>
      </c>
      <c r="G18" s="4" t="s">
        <v>54</v>
      </c>
      <c r="H18" s="4" t="s">
        <v>50</v>
      </c>
      <c r="I18" s="4" t="s">
        <v>55</v>
      </c>
      <c r="J18" s="4" t="s">
        <v>50</v>
      </c>
      <c r="K18" s="4" t="s">
        <v>55</v>
      </c>
      <c r="L18" s="4" t="s">
        <v>50</v>
      </c>
      <c r="M18" s="4" t="s">
        <v>50</v>
      </c>
      <c r="N18" s="4" t="s">
        <v>54</v>
      </c>
      <c r="O18" s="4" t="s">
        <v>50</v>
      </c>
      <c r="P18" s="4" t="s">
        <v>54</v>
      </c>
      <c r="Q18" s="4" t="s">
        <v>55</v>
      </c>
      <c r="R18" s="4" t="s">
        <v>50</v>
      </c>
      <c r="S18" s="4" t="s">
        <v>54</v>
      </c>
      <c r="T18" s="4" t="s">
        <v>54</v>
      </c>
      <c r="U18" s="4" t="s">
        <v>50</v>
      </c>
      <c r="V18" s="4" t="s">
        <v>54</v>
      </c>
      <c r="W18" s="4" t="s">
        <v>55</v>
      </c>
      <c r="X18" s="4" t="s">
        <v>54</v>
      </c>
      <c r="Y18" s="4" t="s">
        <v>54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5.75" customHeight="1">
      <c r="A19" s="16" t="s">
        <v>21</v>
      </c>
      <c r="B19" s="4" t="s">
        <v>50</v>
      </c>
      <c r="C19" s="4" t="s">
        <v>50</v>
      </c>
      <c r="D19" s="4" t="s">
        <v>54</v>
      </c>
      <c r="E19" s="4" t="s">
        <v>50</v>
      </c>
      <c r="F19" s="4" t="s">
        <v>50</v>
      </c>
      <c r="G19" s="4" t="s">
        <v>55</v>
      </c>
      <c r="H19" s="4" t="s">
        <v>55</v>
      </c>
      <c r="I19" s="4" t="s">
        <v>50</v>
      </c>
      <c r="J19" s="4" t="s">
        <v>54</v>
      </c>
      <c r="K19" s="4" t="s">
        <v>50</v>
      </c>
      <c r="L19" s="4" t="s">
        <v>50</v>
      </c>
      <c r="M19" s="4" t="s">
        <v>55</v>
      </c>
      <c r="N19" s="4" t="s">
        <v>54</v>
      </c>
      <c r="O19" s="4" t="s">
        <v>55</v>
      </c>
      <c r="P19" s="4" t="s">
        <v>54</v>
      </c>
      <c r="Q19" s="4" t="s">
        <v>55</v>
      </c>
      <c r="R19" s="4" t="s">
        <v>50</v>
      </c>
      <c r="S19" s="4" t="s">
        <v>50</v>
      </c>
      <c r="T19" s="4" t="s">
        <v>50</v>
      </c>
      <c r="U19" s="4" t="s">
        <v>55</v>
      </c>
      <c r="V19" s="4" t="s">
        <v>54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5.75" customHeight="1">
      <c r="A20" s="16" t="s">
        <v>22</v>
      </c>
      <c r="B20" s="4" t="s">
        <v>50</v>
      </c>
      <c r="C20" s="4" t="s">
        <v>50</v>
      </c>
      <c r="D20" s="4" t="s">
        <v>55</v>
      </c>
      <c r="E20" s="4" t="s">
        <v>55</v>
      </c>
      <c r="F20" s="4" t="s">
        <v>55</v>
      </c>
      <c r="G20" s="4" t="s">
        <v>55</v>
      </c>
      <c r="H20" s="4" t="s">
        <v>54</v>
      </c>
      <c r="I20" s="4" t="s">
        <v>55</v>
      </c>
      <c r="J20" s="4" t="s">
        <v>55</v>
      </c>
      <c r="K20" s="4" t="s">
        <v>54</v>
      </c>
      <c r="L20" s="4" t="s">
        <v>55</v>
      </c>
      <c r="M20" s="4" t="s">
        <v>50</v>
      </c>
      <c r="N20" s="4" t="s">
        <v>55</v>
      </c>
      <c r="O20" s="4" t="s">
        <v>55</v>
      </c>
      <c r="P20" s="4" t="s">
        <v>50</v>
      </c>
      <c r="Q20" s="4" t="s">
        <v>50</v>
      </c>
      <c r="R20" s="4" t="s">
        <v>55</v>
      </c>
      <c r="S20" s="4" t="s">
        <v>50</v>
      </c>
      <c r="T20" s="4" t="s">
        <v>55</v>
      </c>
      <c r="U20" s="4" t="s">
        <v>54</v>
      </c>
      <c r="V20" s="4" t="s">
        <v>54</v>
      </c>
      <c r="W20" s="4" t="s">
        <v>50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5.75" customHeight="1">
      <c r="A21" s="16" t="s">
        <v>23</v>
      </c>
      <c r="B21" s="4" t="s">
        <v>50</v>
      </c>
      <c r="C21" s="4" t="s">
        <v>50</v>
      </c>
      <c r="D21" s="4" t="s">
        <v>54</v>
      </c>
      <c r="E21" s="4" t="s">
        <v>55</v>
      </c>
      <c r="F21" s="4" t="s">
        <v>55</v>
      </c>
      <c r="G21" s="4" t="s">
        <v>54</v>
      </c>
      <c r="H21" s="4" t="s">
        <v>50</v>
      </c>
      <c r="I21" s="4" t="s">
        <v>50</v>
      </c>
      <c r="J21" s="4" t="s">
        <v>50</v>
      </c>
      <c r="K21" s="4" t="s">
        <v>54</v>
      </c>
      <c r="L21" s="4" t="s">
        <v>55</v>
      </c>
      <c r="M21" s="4" t="s">
        <v>54</v>
      </c>
      <c r="N21" s="4" t="s">
        <v>54</v>
      </c>
      <c r="O21" s="4" t="s">
        <v>50</v>
      </c>
      <c r="P21" s="4" t="s">
        <v>54</v>
      </c>
      <c r="Q21" s="4" t="s">
        <v>55</v>
      </c>
      <c r="R21" s="4" t="s">
        <v>54</v>
      </c>
      <c r="S21" s="4" t="s">
        <v>55</v>
      </c>
      <c r="T21" s="4" t="s">
        <v>55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5.75" customHeight="1">
      <c r="A22" s="16" t="s">
        <v>24</v>
      </c>
      <c r="B22" s="4" t="s">
        <v>50</v>
      </c>
      <c r="C22" s="4" t="s">
        <v>54</v>
      </c>
      <c r="D22" s="4" t="s">
        <v>54</v>
      </c>
      <c r="E22" s="4" t="s">
        <v>50</v>
      </c>
      <c r="F22" s="4" t="s">
        <v>55</v>
      </c>
      <c r="G22" s="4" t="s">
        <v>55</v>
      </c>
      <c r="H22" s="4" t="s">
        <v>54</v>
      </c>
      <c r="I22" s="4" t="s">
        <v>50</v>
      </c>
      <c r="J22" s="4" t="s">
        <v>50</v>
      </c>
      <c r="K22" s="4" t="s">
        <v>50</v>
      </c>
      <c r="L22" s="4" t="s">
        <v>54</v>
      </c>
      <c r="M22" s="4" t="s">
        <v>55</v>
      </c>
      <c r="N22" s="4" t="s">
        <v>50</v>
      </c>
      <c r="O22" s="4" t="s">
        <v>50</v>
      </c>
      <c r="P22" s="4" t="s">
        <v>54</v>
      </c>
      <c r="Q22" s="4" t="s">
        <v>50</v>
      </c>
      <c r="R22" s="4" t="s">
        <v>54</v>
      </c>
      <c r="S22" s="4" t="s">
        <v>55</v>
      </c>
      <c r="T22" s="4" t="s">
        <v>50</v>
      </c>
      <c r="U22" s="4" t="s">
        <v>50</v>
      </c>
      <c r="V22" s="4" t="s">
        <v>55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  <row r="23" spans="1:40" ht="15.75" customHeight="1">
      <c r="A23" s="16" t="s">
        <v>25</v>
      </c>
      <c r="B23" s="4" t="s">
        <v>55</v>
      </c>
      <c r="C23" s="4" t="s">
        <v>55</v>
      </c>
      <c r="D23" s="4" t="s">
        <v>55</v>
      </c>
      <c r="E23" s="4" t="s">
        <v>50</v>
      </c>
      <c r="F23" s="4" t="s">
        <v>50</v>
      </c>
      <c r="G23" s="4" t="s">
        <v>50</v>
      </c>
      <c r="H23" s="4" t="s">
        <v>50</v>
      </c>
      <c r="I23" s="4" t="s">
        <v>54</v>
      </c>
      <c r="J23" s="4" t="s">
        <v>55</v>
      </c>
      <c r="K23" s="4" t="s">
        <v>50</v>
      </c>
      <c r="L23" s="4" t="s">
        <v>55</v>
      </c>
      <c r="M23" s="4" t="s">
        <v>55</v>
      </c>
      <c r="N23" s="4" t="s">
        <v>55</v>
      </c>
      <c r="O23" s="4" t="s">
        <v>54</v>
      </c>
      <c r="P23" s="4" t="s">
        <v>54</v>
      </c>
      <c r="Q23" s="4" t="s">
        <v>54</v>
      </c>
      <c r="R23" s="4" t="s">
        <v>50</v>
      </c>
      <c r="S23" s="4" t="s">
        <v>50</v>
      </c>
      <c r="T23" s="4" t="s">
        <v>50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40" ht="15.75" customHeight="1">
      <c r="A24" s="16" t="s">
        <v>26</v>
      </c>
      <c r="B24" s="4" t="s">
        <v>54</v>
      </c>
      <c r="C24" s="4" t="s">
        <v>54</v>
      </c>
      <c r="D24" s="4" t="s">
        <v>50</v>
      </c>
      <c r="E24" s="4" t="s">
        <v>50</v>
      </c>
      <c r="F24" s="4" t="s">
        <v>55</v>
      </c>
      <c r="G24" s="4" t="s">
        <v>54</v>
      </c>
      <c r="H24" s="4" t="s">
        <v>55</v>
      </c>
      <c r="I24" s="4" t="s">
        <v>54</v>
      </c>
      <c r="J24" s="4" t="s">
        <v>55</v>
      </c>
      <c r="K24" s="4" t="s">
        <v>54</v>
      </c>
      <c r="L24" s="4" t="s">
        <v>50</v>
      </c>
      <c r="M24" s="4" t="s">
        <v>50</v>
      </c>
      <c r="N24" s="4" t="s">
        <v>55</v>
      </c>
      <c r="O24" s="4" t="s">
        <v>55</v>
      </c>
      <c r="P24" s="4" t="s">
        <v>54</v>
      </c>
      <c r="Q24" s="4" t="s">
        <v>50</v>
      </c>
      <c r="R24" s="4" t="s">
        <v>55</v>
      </c>
      <c r="S24" s="4" t="s">
        <v>55</v>
      </c>
      <c r="T24" s="4" t="s">
        <v>50</v>
      </c>
      <c r="U24" s="4" t="s">
        <v>55</v>
      </c>
      <c r="V24" s="4" t="s">
        <v>54</v>
      </c>
      <c r="W24" s="4" t="s">
        <v>50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40" ht="15.75" customHeight="1">
      <c r="A25" s="16" t="s">
        <v>27</v>
      </c>
      <c r="B25" s="4" t="s">
        <v>54</v>
      </c>
      <c r="C25" s="4" t="s">
        <v>54</v>
      </c>
      <c r="D25" s="4" t="s">
        <v>50</v>
      </c>
      <c r="E25" s="4" t="s">
        <v>54</v>
      </c>
      <c r="F25" s="4" t="s">
        <v>50</v>
      </c>
      <c r="G25" s="4" t="s">
        <v>55</v>
      </c>
      <c r="H25" s="4" t="s">
        <v>55</v>
      </c>
      <c r="I25" s="4" t="s">
        <v>50</v>
      </c>
      <c r="J25" s="4" t="s">
        <v>50</v>
      </c>
      <c r="K25" s="4" t="s">
        <v>50</v>
      </c>
      <c r="L25" s="4" t="s">
        <v>50</v>
      </c>
      <c r="M25" s="4" t="s">
        <v>50</v>
      </c>
      <c r="N25" s="4" t="s">
        <v>50</v>
      </c>
      <c r="O25" s="4" t="s">
        <v>55</v>
      </c>
      <c r="P25" s="4" t="s">
        <v>50</v>
      </c>
      <c r="Q25" s="4" t="s">
        <v>55</v>
      </c>
      <c r="R25" s="4" t="s">
        <v>50</v>
      </c>
      <c r="S25" s="4" t="s">
        <v>55</v>
      </c>
      <c r="T25" s="4" t="s">
        <v>54</v>
      </c>
      <c r="U25" s="4" t="s">
        <v>54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40" ht="15.75" customHeight="1">
      <c r="A26" s="16" t="s">
        <v>28</v>
      </c>
      <c r="B26" s="4" t="s">
        <v>50</v>
      </c>
      <c r="C26" s="4" t="s">
        <v>54</v>
      </c>
      <c r="D26" s="4" t="s">
        <v>55</v>
      </c>
      <c r="E26" s="4" t="s">
        <v>55</v>
      </c>
      <c r="F26" s="4" t="s">
        <v>50</v>
      </c>
      <c r="G26" s="4" t="s">
        <v>50</v>
      </c>
      <c r="H26" s="4" t="s">
        <v>55</v>
      </c>
      <c r="I26" s="4" t="s">
        <v>50</v>
      </c>
      <c r="J26" s="4" t="s">
        <v>54</v>
      </c>
      <c r="K26" s="4" t="s">
        <v>50</v>
      </c>
      <c r="L26" s="4" t="s">
        <v>50</v>
      </c>
      <c r="M26" s="4" t="s">
        <v>54</v>
      </c>
      <c r="N26" s="4" t="s">
        <v>54</v>
      </c>
      <c r="O26" s="4" t="s">
        <v>54</v>
      </c>
      <c r="P26" s="4" t="s">
        <v>55</v>
      </c>
      <c r="Q26" s="4" t="s">
        <v>50</v>
      </c>
      <c r="R26" s="4" t="s">
        <v>50</v>
      </c>
      <c r="S26" s="4" t="s">
        <v>55</v>
      </c>
      <c r="T26" s="4" t="s">
        <v>54</v>
      </c>
      <c r="U26" s="4" t="s">
        <v>55</v>
      </c>
      <c r="V26" s="4" t="s">
        <v>50</v>
      </c>
      <c r="W26" s="4" t="s">
        <v>55</v>
      </c>
      <c r="X26" s="4" t="s">
        <v>55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</sheetData>
  <mergeCells count="1">
    <mergeCell ref="A1:AM1"/>
  </mergeCells>
  <conditionalFormatting sqref="B3:AM26">
    <cfRule type="cellIs" dxfId="4" priority="1" operator="equal">
      <formula>"N"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AM26"/>
  <sheetViews>
    <sheetView showGridLines="0" workbookViewId="0">
      <selection activeCell="T32" sqref="T32"/>
    </sheetView>
  </sheetViews>
  <sheetFormatPr baseColWidth="10" defaultColWidth="11.42578125" defaultRowHeight="15.75" customHeight="1"/>
  <cols>
    <col min="1" max="1" width="23.42578125" style="5" customWidth="1"/>
    <col min="2" max="39" width="4" style="5" customWidth="1"/>
    <col min="40" max="16384" width="11.42578125" style="5"/>
  </cols>
  <sheetData>
    <row r="1" spans="1:39" ht="32.25" customHeight="1">
      <c r="A1" s="49" t="s">
        <v>52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</row>
    <row r="2" spans="1:39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>
      <c r="A3" s="16" t="s">
        <v>5</v>
      </c>
      <c r="B3" s="11">
        <v>1</v>
      </c>
      <c r="C3" s="4">
        <v>0</v>
      </c>
      <c r="D3" s="4">
        <v>3</v>
      </c>
      <c r="E3" s="4">
        <v>1</v>
      </c>
      <c r="F3" s="4">
        <v>2</v>
      </c>
      <c r="G3" s="4">
        <v>4</v>
      </c>
      <c r="H3" s="4">
        <v>1</v>
      </c>
      <c r="I3" s="4">
        <v>2</v>
      </c>
      <c r="J3" s="4">
        <v>2</v>
      </c>
      <c r="K3" s="4">
        <v>1</v>
      </c>
      <c r="L3" s="4">
        <v>0</v>
      </c>
      <c r="M3" s="4">
        <v>1</v>
      </c>
      <c r="N3" s="4">
        <v>1</v>
      </c>
      <c r="O3" s="4">
        <v>0</v>
      </c>
      <c r="P3" s="4">
        <v>2</v>
      </c>
      <c r="Q3" s="4">
        <v>1</v>
      </c>
      <c r="R3" s="4">
        <v>0</v>
      </c>
      <c r="S3" s="4">
        <v>4</v>
      </c>
      <c r="T3" s="4">
        <v>2</v>
      </c>
      <c r="U3" s="4">
        <v>3</v>
      </c>
      <c r="V3" s="4">
        <v>1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15.75" customHeight="1">
      <c r="A4" s="16" t="s">
        <v>6</v>
      </c>
      <c r="B4" s="11">
        <v>2</v>
      </c>
      <c r="C4" s="4">
        <v>1</v>
      </c>
      <c r="D4" s="4">
        <v>1</v>
      </c>
      <c r="E4" s="4">
        <v>3</v>
      </c>
      <c r="F4" s="4">
        <v>1</v>
      </c>
      <c r="G4" s="4">
        <v>1</v>
      </c>
      <c r="H4" s="4">
        <v>1</v>
      </c>
      <c r="I4" s="4">
        <v>2</v>
      </c>
      <c r="J4" s="4">
        <v>1</v>
      </c>
      <c r="K4" s="4">
        <v>2</v>
      </c>
      <c r="L4" s="4">
        <v>0</v>
      </c>
      <c r="M4" s="4">
        <v>3</v>
      </c>
      <c r="N4" s="4">
        <v>1</v>
      </c>
      <c r="O4" s="4">
        <v>1</v>
      </c>
      <c r="P4" s="4">
        <v>2</v>
      </c>
      <c r="Q4" s="4">
        <v>1</v>
      </c>
      <c r="R4" s="4">
        <v>1</v>
      </c>
      <c r="S4" s="4">
        <v>1</v>
      </c>
      <c r="T4" s="4">
        <v>0</v>
      </c>
      <c r="U4" s="4">
        <v>1</v>
      </c>
      <c r="V4" s="4">
        <v>0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ht="15.75" customHeight="1">
      <c r="A5" s="16" t="s">
        <v>7</v>
      </c>
      <c r="B5" s="11">
        <v>4</v>
      </c>
      <c r="C5" s="4">
        <v>2</v>
      </c>
      <c r="D5" s="4">
        <v>1</v>
      </c>
      <c r="E5" s="4">
        <v>1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1</v>
      </c>
      <c r="O5" s="4">
        <v>0</v>
      </c>
      <c r="P5" s="4">
        <v>1</v>
      </c>
      <c r="Q5" s="4">
        <v>3</v>
      </c>
      <c r="R5" s="4">
        <v>1</v>
      </c>
      <c r="S5" s="4">
        <v>1</v>
      </c>
      <c r="T5" s="4">
        <v>0</v>
      </c>
      <c r="U5" s="4">
        <v>2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5.75" customHeight="1">
      <c r="A6" s="16" t="s">
        <v>8</v>
      </c>
      <c r="B6" s="11">
        <v>2</v>
      </c>
      <c r="C6" s="4">
        <v>1</v>
      </c>
      <c r="D6" s="4">
        <v>1</v>
      </c>
      <c r="E6" s="4">
        <v>2</v>
      </c>
      <c r="F6" s="4">
        <v>1</v>
      </c>
      <c r="G6" s="4">
        <v>2</v>
      </c>
      <c r="H6" s="4">
        <v>2</v>
      </c>
      <c r="I6" s="4">
        <v>1</v>
      </c>
      <c r="J6" s="4">
        <v>4</v>
      </c>
      <c r="K6" s="4">
        <v>5</v>
      </c>
      <c r="L6" s="4">
        <v>3</v>
      </c>
      <c r="M6" s="4">
        <v>0</v>
      </c>
      <c r="N6" s="4">
        <v>1</v>
      </c>
      <c r="O6" s="4">
        <v>2</v>
      </c>
      <c r="P6" s="4">
        <v>1</v>
      </c>
      <c r="Q6" s="4">
        <v>2</v>
      </c>
      <c r="R6" s="4">
        <v>3</v>
      </c>
      <c r="S6" s="4">
        <v>4</v>
      </c>
      <c r="T6" s="4">
        <v>3</v>
      </c>
      <c r="U6" s="4">
        <v>1</v>
      </c>
      <c r="V6" s="4">
        <v>2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.75" customHeight="1">
      <c r="A7" s="16" t="s">
        <v>9</v>
      </c>
      <c r="B7" s="11">
        <v>3</v>
      </c>
      <c r="C7" s="4">
        <v>4</v>
      </c>
      <c r="D7" s="4">
        <v>3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5</v>
      </c>
      <c r="L7" s="4">
        <v>2</v>
      </c>
      <c r="M7" s="4">
        <v>0</v>
      </c>
      <c r="N7" s="4">
        <v>1</v>
      </c>
      <c r="O7" s="4">
        <v>0</v>
      </c>
      <c r="P7" s="4">
        <v>3</v>
      </c>
      <c r="Q7" s="4">
        <v>2</v>
      </c>
      <c r="R7" s="4">
        <v>2</v>
      </c>
      <c r="S7" s="4">
        <v>1</v>
      </c>
      <c r="T7" s="4">
        <v>3</v>
      </c>
      <c r="U7" s="4">
        <v>0</v>
      </c>
      <c r="V7" s="4">
        <v>1</v>
      </c>
      <c r="W7" s="4">
        <v>3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5.75" customHeight="1">
      <c r="A8" s="16" t="s">
        <v>10</v>
      </c>
      <c r="B8" s="11">
        <v>2</v>
      </c>
      <c r="C8" s="4">
        <v>2</v>
      </c>
      <c r="D8" s="4">
        <v>1</v>
      </c>
      <c r="E8" s="4">
        <v>0</v>
      </c>
      <c r="F8" s="4">
        <v>3</v>
      </c>
      <c r="G8" s="4">
        <v>2</v>
      </c>
      <c r="H8" s="4">
        <v>1</v>
      </c>
      <c r="I8" s="4">
        <v>3</v>
      </c>
      <c r="J8" s="4">
        <v>1</v>
      </c>
      <c r="K8" s="4">
        <v>2</v>
      </c>
      <c r="L8" s="4">
        <v>1</v>
      </c>
      <c r="M8" s="4">
        <v>0</v>
      </c>
      <c r="N8" s="4">
        <v>3</v>
      </c>
      <c r="O8" s="4">
        <v>3</v>
      </c>
      <c r="P8" s="4">
        <v>1</v>
      </c>
      <c r="Q8" s="4">
        <v>3</v>
      </c>
      <c r="R8" s="4">
        <v>0</v>
      </c>
      <c r="S8" s="4">
        <v>2</v>
      </c>
      <c r="T8" s="4">
        <v>0</v>
      </c>
      <c r="U8" s="4">
        <v>2</v>
      </c>
      <c r="V8" s="4">
        <v>1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5.75" customHeight="1">
      <c r="A9" s="16" t="s">
        <v>11</v>
      </c>
      <c r="B9" s="11">
        <v>1</v>
      </c>
      <c r="C9" s="4">
        <v>2</v>
      </c>
      <c r="D9" s="4">
        <v>2</v>
      </c>
      <c r="E9" s="4">
        <v>0</v>
      </c>
      <c r="F9" s="4">
        <v>2</v>
      </c>
      <c r="G9" s="4">
        <v>1</v>
      </c>
      <c r="H9" s="4">
        <v>1</v>
      </c>
      <c r="I9" s="4">
        <v>2</v>
      </c>
      <c r="J9" s="4">
        <v>4</v>
      </c>
      <c r="K9" s="4">
        <v>1</v>
      </c>
      <c r="L9" s="4">
        <v>1</v>
      </c>
      <c r="M9" s="4">
        <v>1</v>
      </c>
      <c r="N9" s="4">
        <v>0</v>
      </c>
      <c r="O9" s="4">
        <v>1</v>
      </c>
      <c r="P9" s="4">
        <v>3</v>
      </c>
      <c r="Q9" s="4">
        <v>0</v>
      </c>
      <c r="R9" s="4">
        <v>0</v>
      </c>
      <c r="S9" s="4">
        <v>2</v>
      </c>
      <c r="T9" s="4">
        <v>0</v>
      </c>
      <c r="U9" s="4">
        <v>1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15.75" customHeight="1">
      <c r="A10" s="16" t="s">
        <v>12</v>
      </c>
      <c r="B10" s="11">
        <v>2</v>
      </c>
      <c r="C10" s="4">
        <v>3</v>
      </c>
      <c r="D10" s="4">
        <v>3</v>
      </c>
      <c r="E10" s="4">
        <v>1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2</v>
      </c>
      <c r="M10" s="4">
        <v>2</v>
      </c>
      <c r="N10" s="4">
        <v>1</v>
      </c>
      <c r="O10" s="4">
        <v>4</v>
      </c>
      <c r="P10" s="4">
        <v>1</v>
      </c>
      <c r="Q10" s="4">
        <v>1</v>
      </c>
      <c r="R10" s="4">
        <v>2</v>
      </c>
      <c r="S10" s="4">
        <v>1</v>
      </c>
      <c r="T10" s="4">
        <v>2</v>
      </c>
      <c r="U10" s="4">
        <v>2</v>
      </c>
      <c r="V10" s="4">
        <v>4</v>
      </c>
      <c r="W10" s="4">
        <v>1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15.75" customHeight="1">
      <c r="A11" s="16" t="s">
        <v>13</v>
      </c>
      <c r="B11" s="11">
        <v>4</v>
      </c>
      <c r="C11" s="4">
        <v>2</v>
      </c>
      <c r="D11" s="4">
        <v>3</v>
      </c>
      <c r="E11" s="4">
        <v>3</v>
      </c>
      <c r="F11" s="4">
        <v>2</v>
      </c>
      <c r="G11" s="4">
        <v>0</v>
      </c>
      <c r="H11" s="4">
        <v>1</v>
      </c>
      <c r="I11" s="4">
        <v>2</v>
      </c>
      <c r="J11" s="4">
        <v>1</v>
      </c>
      <c r="K11" s="4">
        <v>3</v>
      </c>
      <c r="L11" s="4">
        <v>2</v>
      </c>
      <c r="M11" s="4">
        <v>1</v>
      </c>
      <c r="N11" s="4">
        <v>2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2</v>
      </c>
      <c r="U11" s="4">
        <v>0</v>
      </c>
      <c r="V11" s="4">
        <v>3</v>
      </c>
      <c r="W11" s="4">
        <v>1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15.75" customHeight="1">
      <c r="A12" s="16" t="s">
        <v>14</v>
      </c>
      <c r="B12" s="11">
        <v>1</v>
      </c>
      <c r="C12" s="4">
        <v>1</v>
      </c>
      <c r="D12" s="4">
        <v>1</v>
      </c>
      <c r="E12" s="4">
        <v>1</v>
      </c>
      <c r="F12" s="4">
        <v>3</v>
      </c>
      <c r="G12" s="4">
        <v>0</v>
      </c>
      <c r="H12" s="4">
        <v>1</v>
      </c>
      <c r="I12" s="4">
        <v>2</v>
      </c>
      <c r="J12" s="4">
        <v>2</v>
      </c>
      <c r="K12" s="4">
        <v>3</v>
      </c>
      <c r="L12" s="4">
        <v>1</v>
      </c>
      <c r="M12" s="4">
        <v>1</v>
      </c>
      <c r="N12" s="4">
        <v>3</v>
      </c>
      <c r="O12" s="4">
        <v>2</v>
      </c>
      <c r="P12" s="4">
        <v>2</v>
      </c>
      <c r="Q12" s="4">
        <v>2</v>
      </c>
      <c r="R12" s="4">
        <v>0</v>
      </c>
      <c r="S12" s="4">
        <v>1</v>
      </c>
      <c r="T12" s="4">
        <v>0</v>
      </c>
      <c r="U12" s="4">
        <v>2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15.75" customHeight="1">
      <c r="A13" s="16" t="s">
        <v>15</v>
      </c>
      <c r="B13" s="11">
        <v>0</v>
      </c>
      <c r="C13" s="4">
        <v>6</v>
      </c>
      <c r="D13" s="4">
        <v>1</v>
      </c>
      <c r="E13" s="4">
        <v>0</v>
      </c>
      <c r="F13" s="4">
        <v>1</v>
      </c>
      <c r="G13" s="4">
        <v>2</v>
      </c>
      <c r="H13" s="4">
        <v>3</v>
      </c>
      <c r="I13" s="4">
        <v>0</v>
      </c>
      <c r="J13" s="4">
        <v>1</v>
      </c>
      <c r="K13" s="4">
        <v>0</v>
      </c>
      <c r="L13" s="4">
        <v>2</v>
      </c>
      <c r="M13" s="4">
        <v>3</v>
      </c>
      <c r="N13" s="4">
        <v>2</v>
      </c>
      <c r="O13" s="4">
        <v>0</v>
      </c>
      <c r="P13" s="4">
        <v>0</v>
      </c>
      <c r="Q13" s="4">
        <v>2</v>
      </c>
      <c r="R13" s="4">
        <v>1</v>
      </c>
      <c r="S13" s="4">
        <v>4</v>
      </c>
      <c r="T13" s="4">
        <v>2</v>
      </c>
      <c r="U13" s="4">
        <v>3</v>
      </c>
      <c r="V13" s="4">
        <v>4</v>
      </c>
      <c r="W13" s="4">
        <v>2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5.75" customHeight="1">
      <c r="A14" s="16" t="s">
        <v>16</v>
      </c>
      <c r="B14" s="11">
        <v>2</v>
      </c>
      <c r="C14" s="4">
        <v>2</v>
      </c>
      <c r="D14" s="4">
        <v>2</v>
      </c>
      <c r="E14" s="4">
        <v>2</v>
      </c>
      <c r="F14" s="4">
        <v>0</v>
      </c>
      <c r="G14" s="4">
        <v>0</v>
      </c>
      <c r="H14" s="4">
        <v>1</v>
      </c>
      <c r="I14" s="4">
        <v>0</v>
      </c>
      <c r="J14" s="4">
        <v>2</v>
      </c>
      <c r="K14" s="4">
        <v>1</v>
      </c>
      <c r="L14" s="4">
        <v>2</v>
      </c>
      <c r="M14" s="4">
        <v>2</v>
      </c>
      <c r="N14" s="4">
        <v>1</v>
      </c>
      <c r="O14" s="4">
        <v>2</v>
      </c>
      <c r="P14" s="4">
        <v>3</v>
      </c>
      <c r="Q14" s="4">
        <v>3</v>
      </c>
      <c r="R14" s="4">
        <v>1</v>
      </c>
      <c r="S14" s="4">
        <v>1</v>
      </c>
      <c r="T14" s="4">
        <v>0</v>
      </c>
      <c r="U14" s="4">
        <v>1</v>
      </c>
      <c r="V14" s="4">
        <v>1</v>
      </c>
      <c r="W14" s="4">
        <v>0</v>
      </c>
      <c r="X14" s="4">
        <v>3</v>
      </c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5.75" customHeight="1">
      <c r="A15" s="16" t="s">
        <v>17</v>
      </c>
      <c r="B15" s="11">
        <v>0</v>
      </c>
      <c r="C15" s="4">
        <v>2</v>
      </c>
      <c r="D15" s="4">
        <v>1</v>
      </c>
      <c r="E15" s="4">
        <v>1</v>
      </c>
      <c r="F15" s="4">
        <v>1</v>
      </c>
      <c r="G15" s="4">
        <v>2</v>
      </c>
      <c r="H15" s="4">
        <v>2</v>
      </c>
      <c r="I15" s="4">
        <v>1</v>
      </c>
      <c r="J15" s="4">
        <v>1</v>
      </c>
      <c r="K15" s="4">
        <v>1</v>
      </c>
      <c r="L15" s="4">
        <v>5</v>
      </c>
      <c r="M15" s="4">
        <v>3</v>
      </c>
      <c r="N15" s="4">
        <v>6</v>
      </c>
      <c r="O15" s="4">
        <v>1</v>
      </c>
      <c r="P15" s="4">
        <v>1</v>
      </c>
      <c r="Q15" s="4">
        <v>1</v>
      </c>
      <c r="R15" s="4">
        <v>3</v>
      </c>
      <c r="S15" s="4">
        <v>0</v>
      </c>
      <c r="T15" s="4">
        <v>2</v>
      </c>
      <c r="U15" s="4">
        <v>3</v>
      </c>
      <c r="V15" s="4">
        <v>3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5.75" customHeight="1">
      <c r="A16" s="16" t="s">
        <v>18</v>
      </c>
      <c r="B16" s="11">
        <v>0</v>
      </c>
      <c r="C16" s="4">
        <v>1</v>
      </c>
      <c r="D16" s="4">
        <v>2</v>
      </c>
      <c r="E16" s="4">
        <v>2</v>
      </c>
      <c r="F16" s="4">
        <v>1</v>
      </c>
      <c r="G16" s="4">
        <v>1</v>
      </c>
      <c r="H16" s="4">
        <v>4</v>
      </c>
      <c r="I16" s="4">
        <v>2</v>
      </c>
      <c r="J16" s="4">
        <v>3</v>
      </c>
      <c r="K16" s="4">
        <v>0</v>
      </c>
      <c r="L16" s="4">
        <v>2</v>
      </c>
      <c r="M16" s="4">
        <v>3</v>
      </c>
      <c r="N16" s="4">
        <v>2</v>
      </c>
      <c r="O16" s="4">
        <v>3</v>
      </c>
      <c r="P16" s="4">
        <v>0</v>
      </c>
      <c r="Q16" s="4">
        <v>0</v>
      </c>
      <c r="R16" s="4">
        <v>0</v>
      </c>
      <c r="S16" s="4">
        <v>0</v>
      </c>
      <c r="T16" s="4">
        <v>4</v>
      </c>
      <c r="U16" s="4">
        <v>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15.75" customHeight="1">
      <c r="A17" s="16" t="s">
        <v>19</v>
      </c>
      <c r="B17" s="11">
        <v>1</v>
      </c>
      <c r="C17" s="4">
        <v>1</v>
      </c>
      <c r="D17" s="4">
        <v>1</v>
      </c>
      <c r="E17" s="4">
        <v>3</v>
      </c>
      <c r="F17" s="4">
        <v>4</v>
      </c>
      <c r="G17" s="4">
        <v>0</v>
      </c>
      <c r="H17" s="4">
        <v>1</v>
      </c>
      <c r="I17" s="4">
        <v>1</v>
      </c>
      <c r="J17" s="4">
        <v>2</v>
      </c>
      <c r="K17" s="4">
        <v>0</v>
      </c>
      <c r="L17" s="4">
        <v>3</v>
      </c>
      <c r="M17" s="4">
        <v>0</v>
      </c>
      <c r="N17" s="4">
        <v>1</v>
      </c>
      <c r="O17" s="4">
        <v>1</v>
      </c>
      <c r="P17" s="4">
        <v>3</v>
      </c>
      <c r="Q17" s="4">
        <v>1</v>
      </c>
      <c r="R17" s="4">
        <v>1</v>
      </c>
      <c r="S17" s="4">
        <v>1</v>
      </c>
      <c r="T17" s="4">
        <v>3</v>
      </c>
      <c r="U17" s="4">
        <v>4</v>
      </c>
      <c r="V17" s="4">
        <v>1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15.75" customHeight="1">
      <c r="A18" s="16" t="s">
        <v>20</v>
      </c>
      <c r="B18" s="11">
        <v>1</v>
      </c>
      <c r="C18" s="4">
        <v>3</v>
      </c>
      <c r="D18" s="4">
        <v>1</v>
      </c>
      <c r="E18" s="4">
        <v>0</v>
      </c>
      <c r="F18" s="4">
        <v>0</v>
      </c>
      <c r="G18" s="4">
        <v>0</v>
      </c>
      <c r="H18" s="4">
        <v>2</v>
      </c>
      <c r="I18" s="4">
        <v>0</v>
      </c>
      <c r="J18" s="4">
        <v>1</v>
      </c>
      <c r="K18" s="4">
        <v>3</v>
      </c>
      <c r="L18" s="4">
        <v>1</v>
      </c>
      <c r="M18" s="4">
        <v>1</v>
      </c>
      <c r="N18" s="4">
        <v>3</v>
      </c>
      <c r="O18" s="4">
        <v>0</v>
      </c>
      <c r="P18" s="4">
        <v>3</v>
      </c>
      <c r="Q18" s="4">
        <v>0</v>
      </c>
      <c r="R18" s="4">
        <v>1</v>
      </c>
      <c r="S18" s="4">
        <v>1</v>
      </c>
      <c r="T18" s="4">
        <v>1</v>
      </c>
      <c r="U18" s="4">
        <v>4</v>
      </c>
      <c r="V18" s="4">
        <v>1</v>
      </c>
      <c r="W18" s="4">
        <v>3</v>
      </c>
      <c r="X18" s="4">
        <v>1</v>
      </c>
      <c r="Y18" s="4">
        <v>1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15.75" customHeight="1">
      <c r="A19" s="16" t="s">
        <v>21</v>
      </c>
      <c r="B19" s="11">
        <v>1</v>
      </c>
      <c r="C19" s="4">
        <v>2</v>
      </c>
      <c r="D19" s="4">
        <v>2</v>
      </c>
      <c r="E19" s="4">
        <v>1</v>
      </c>
      <c r="F19" s="4">
        <v>4</v>
      </c>
      <c r="G19" s="4">
        <v>0</v>
      </c>
      <c r="H19" s="4">
        <v>3</v>
      </c>
      <c r="I19" s="4">
        <v>1</v>
      </c>
      <c r="J19" s="4">
        <v>1</v>
      </c>
      <c r="K19" s="4">
        <v>1</v>
      </c>
      <c r="L19" s="4">
        <v>3</v>
      </c>
      <c r="M19" s="4">
        <v>1</v>
      </c>
      <c r="N19" s="4">
        <v>6</v>
      </c>
      <c r="O19" s="4">
        <v>0</v>
      </c>
      <c r="P19" s="4">
        <v>2</v>
      </c>
      <c r="Q19" s="4">
        <v>1</v>
      </c>
      <c r="R19" s="4">
        <v>0</v>
      </c>
      <c r="S19" s="4">
        <v>2</v>
      </c>
      <c r="T19" s="4">
        <v>0</v>
      </c>
      <c r="U19" s="4">
        <v>0</v>
      </c>
      <c r="V19" s="4">
        <v>3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39" ht="15.75" customHeight="1">
      <c r="A20" s="16" t="s">
        <v>22</v>
      </c>
      <c r="B20" s="11">
        <v>0</v>
      </c>
      <c r="C20" s="4">
        <v>2</v>
      </c>
      <c r="D20" s="4">
        <v>2</v>
      </c>
      <c r="E20" s="4">
        <v>3</v>
      </c>
      <c r="F20" s="4">
        <v>1</v>
      </c>
      <c r="G20" s="4">
        <v>0</v>
      </c>
      <c r="H20" s="4">
        <v>2</v>
      </c>
      <c r="I20" s="4">
        <v>0</v>
      </c>
      <c r="J20" s="4">
        <v>1</v>
      </c>
      <c r="K20" s="4">
        <v>0</v>
      </c>
      <c r="L20" s="4">
        <v>1</v>
      </c>
      <c r="M20" s="4">
        <v>1</v>
      </c>
      <c r="N20" s="4">
        <v>0</v>
      </c>
      <c r="O20" s="4">
        <v>1</v>
      </c>
      <c r="P20" s="4">
        <v>2</v>
      </c>
      <c r="Q20" s="4">
        <v>2</v>
      </c>
      <c r="R20" s="4">
        <v>4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ht="15.75" customHeight="1">
      <c r="A21" s="16" t="s">
        <v>23</v>
      </c>
      <c r="B21" s="11">
        <v>1</v>
      </c>
      <c r="C21" s="4">
        <v>1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3</v>
      </c>
      <c r="K21" s="4">
        <v>0</v>
      </c>
      <c r="L21" s="4">
        <v>0</v>
      </c>
      <c r="M21" s="4">
        <v>2</v>
      </c>
      <c r="N21" s="4">
        <v>2</v>
      </c>
      <c r="O21" s="4">
        <v>2</v>
      </c>
      <c r="P21" s="4">
        <v>0</v>
      </c>
      <c r="Q21" s="4">
        <v>0</v>
      </c>
      <c r="R21" s="4">
        <v>1</v>
      </c>
      <c r="S21" s="4">
        <v>3</v>
      </c>
      <c r="T21" s="4">
        <v>1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15.75" customHeight="1">
      <c r="A22" s="16" t="s">
        <v>24</v>
      </c>
      <c r="B22" s="11">
        <v>1</v>
      </c>
      <c r="C22" s="4">
        <v>2</v>
      </c>
      <c r="D22" s="4">
        <v>1</v>
      </c>
      <c r="E22" s="4">
        <v>2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2</v>
      </c>
      <c r="L22" s="4">
        <v>5</v>
      </c>
      <c r="M22" s="4">
        <v>1</v>
      </c>
      <c r="N22" s="4">
        <v>3</v>
      </c>
      <c r="O22" s="4">
        <v>2</v>
      </c>
      <c r="P22" s="4">
        <v>2</v>
      </c>
      <c r="Q22" s="4">
        <v>2</v>
      </c>
      <c r="R22" s="4">
        <v>4</v>
      </c>
      <c r="S22" s="4">
        <v>3</v>
      </c>
      <c r="T22" s="4">
        <v>1</v>
      </c>
      <c r="U22" s="4">
        <v>0</v>
      </c>
      <c r="V22" s="4">
        <v>1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 ht="15.75" customHeight="1">
      <c r="A23" s="16" t="s">
        <v>25</v>
      </c>
      <c r="B23" s="11">
        <v>1</v>
      </c>
      <c r="C23" s="4">
        <v>4</v>
      </c>
      <c r="D23" s="4">
        <v>2</v>
      </c>
      <c r="E23" s="4">
        <v>1</v>
      </c>
      <c r="F23" s="4">
        <v>3</v>
      </c>
      <c r="G23" s="4">
        <v>1</v>
      </c>
      <c r="H23" s="4">
        <v>1</v>
      </c>
      <c r="I23" s="4">
        <v>2</v>
      </c>
      <c r="J23" s="4">
        <v>4</v>
      </c>
      <c r="K23" s="4">
        <v>2</v>
      </c>
      <c r="L23" s="4">
        <v>2</v>
      </c>
      <c r="M23" s="4">
        <v>1</v>
      </c>
      <c r="N23" s="4">
        <v>4</v>
      </c>
      <c r="O23" s="4">
        <v>1</v>
      </c>
      <c r="P23" s="4">
        <v>3</v>
      </c>
      <c r="Q23" s="4">
        <v>1</v>
      </c>
      <c r="R23" s="4">
        <v>4</v>
      </c>
      <c r="S23" s="4">
        <v>0</v>
      </c>
      <c r="T23" s="4">
        <v>1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39" ht="15.75" customHeight="1">
      <c r="A24" s="16" t="s">
        <v>26</v>
      </c>
      <c r="B24" s="11">
        <v>0</v>
      </c>
      <c r="C24" s="4">
        <v>3</v>
      </c>
      <c r="D24" s="4">
        <v>2</v>
      </c>
      <c r="E24" s="4">
        <v>3</v>
      </c>
      <c r="F24" s="4">
        <v>0</v>
      </c>
      <c r="G24" s="4">
        <v>0</v>
      </c>
      <c r="H24" s="4">
        <v>2</v>
      </c>
      <c r="I24" s="4">
        <v>0</v>
      </c>
      <c r="J24" s="4">
        <v>3</v>
      </c>
      <c r="K24" s="4">
        <v>4</v>
      </c>
      <c r="L24" s="4">
        <v>2</v>
      </c>
      <c r="M24" s="4">
        <v>0</v>
      </c>
      <c r="N24" s="4">
        <v>2</v>
      </c>
      <c r="O24" s="4">
        <v>3</v>
      </c>
      <c r="P24" s="4">
        <v>0</v>
      </c>
      <c r="Q24" s="4">
        <v>2</v>
      </c>
      <c r="R24" s="4">
        <v>1</v>
      </c>
      <c r="S24" s="4">
        <v>1</v>
      </c>
      <c r="T24" s="4">
        <v>0</v>
      </c>
      <c r="U24" s="4">
        <v>2</v>
      </c>
      <c r="V24" s="4">
        <v>1</v>
      </c>
      <c r="W24" s="4">
        <v>0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39" ht="15.75" customHeight="1">
      <c r="A25" s="16" t="s">
        <v>27</v>
      </c>
      <c r="B25" s="11">
        <v>2</v>
      </c>
      <c r="C25" s="4">
        <v>1</v>
      </c>
      <c r="D25" s="4">
        <v>0</v>
      </c>
      <c r="E25" s="4">
        <v>4</v>
      </c>
      <c r="F25" s="4">
        <v>3</v>
      </c>
      <c r="G25" s="4">
        <v>2</v>
      </c>
      <c r="H25" s="4">
        <v>2</v>
      </c>
      <c r="I25" s="4">
        <v>4</v>
      </c>
      <c r="J25" s="4">
        <v>1</v>
      </c>
      <c r="K25" s="4">
        <v>3</v>
      </c>
      <c r="L25" s="4">
        <v>3</v>
      </c>
      <c r="M25" s="4">
        <v>2</v>
      </c>
      <c r="N25" s="4">
        <v>2</v>
      </c>
      <c r="O25" s="4">
        <v>3</v>
      </c>
      <c r="P25" s="4">
        <v>3</v>
      </c>
      <c r="Q25" s="4">
        <v>2</v>
      </c>
      <c r="R25" s="4">
        <v>1</v>
      </c>
      <c r="S25" s="4">
        <v>1</v>
      </c>
      <c r="T25" s="4">
        <v>0</v>
      </c>
      <c r="U25" s="4">
        <v>4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15.75" customHeight="1">
      <c r="A26" s="16" t="s">
        <v>28</v>
      </c>
      <c r="B26" s="11">
        <v>0</v>
      </c>
      <c r="C26" s="4">
        <v>6</v>
      </c>
      <c r="D26" s="4">
        <v>1</v>
      </c>
      <c r="E26" s="4">
        <v>4</v>
      </c>
      <c r="F26" s="4">
        <v>3</v>
      </c>
      <c r="G26" s="4">
        <v>4</v>
      </c>
      <c r="H26" s="4">
        <v>1</v>
      </c>
      <c r="I26" s="4">
        <v>2</v>
      </c>
      <c r="J26" s="4">
        <v>1</v>
      </c>
      <c r="K26" s="4">
        <v>2</v>
      </c>
      <c r="L26" s="4">
        <v>3</v>
      </c>
      <c r="M26" s="4">
        <v>0</v>
      </c>
      <c r="N26" s="4">
        <v>3</v>
      </c>
      <c r="O26" s="4">
        <v>2</v>
      </c>
      <c r="P26" s="4">
        <v>2</v>
      </c>
      <c r="Q26" s="4">
        <v>2</v>
      </c>
      <c r="R26" s="4">
        <v>1</v>
      </c>
      <c r="S26" s="4">
        <v>3</v>
      </c>
      <c r="T26" s="4">
        <v>3</v>
      </c>
      <c r="U26" s="4">
        <v>0</v>
      </c>
      <c r="V26" s="4">
        <v>1</v>
      </c>
      <c r="W26" s="4">
        <v>2</v>
      </c>
      <c r="X26" s="4">
        <v>0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</sheetData>
  <mergeCells count="1">
    <mergeCell ref="A1:AM1"/>
  </mergeCells>
  <conditionalFormatting sqref="B3:AM26">
    <cfRule type="containsBlanks" priority="1" stopIfTrue="1">
      <formula>LEN(TRIM(B3))=0</formula>
    </cfRule>
    <cfRule type="cellIs" dxfId="3" priority="2" operator="greaterThan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AN26"/>
  <sheetViews>
    <sheetView showGridLines="0" workbookViewId="0">
      <selection activeCell="U23" sqref="U23"/>
    </sheetView>
  </sheetViews>
  <sheetFormatPr baseColWidth="10" defaultColWidth="11.42578125" defaultRowHeight="15.75" customHeight="1"/>
  <cols>
    <col min="1" max="1" width="21.570312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2.25" customHeight="1">
      <c r="A1" s="50" t="s">
        <v>53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</row>
    <row r="2" spans="1:40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40" ht="15.75" customHeight="1">
      <c r="A3" s="16" t="s">
        <v>5</v>
      </c>
      <c r="B3" s="4" t="s">
        <v>54</v>
      </c>
      <c r="C3" s="4" t="s">
        <v>50</v>
      </c>
      <c r="D3" s="4" t="s">
        <v>55</v>
      </c>
      <c r="E3" s="4" t="s">
        <v>54</v>
      </c>
      <c r="F3" s="4" t="s">
        <v>50</v>
      </c>
      <c r="G3" s="4" t="s">
        <v>50</v>
      </c>
      <c r="H3" s="4" t="s">
        <v>55</v>
      </c>
      <c r="I3" s="4" t="s">
        <v>50</v>
      </c>
      <c r="J3" s="4" t="s">
        <v>50</v>
      </c>
      <c r="K3" s="4" t="s">
        <v>55</v>
      </c>
      <c r="L3" s="4" t="s">
        <v>50</v>
      </c>
      <c r="M3" s="4" t="s">
        <v>55</v>
      </c>
      <c r="N3" s="4" t="s">
        <v>54</v>
      </c>
      <c r="O3" s="4" t="s">
        <v>50</v>
      </c>
      <c r="P3" s="4" t="s">
        <v>50</v>
      </c>
      <c r="Q3" s="4" t="s">
        <v>54</v>
      </c>
      <c r="R3" s="4" t="s">
        <v>50</v>
      </c>
      <c r="S3" s="4" t="s">
        <v>54</v>
      </c>
      <c r="T3" s="4" t="s">
        <v>55</v>
      </c>
      <c r="U3" s="4" t="s">
        <v>54</v>
      </c>
      <c r="V3" s="4" t="s">
        <v>54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5.75" customHeight="1">
      <c r="A4" s="16" t="s">
        <v>6</v>
      </c>
      <c r="B4" s="4" t="s">
        <v>50</v>
      </c>
      <c r="C4" s="4" t="s">
        <v>55</v>
      </c>
      <c r="D4" s="4" t="s">
        <v>55</v>
      </c>
      <c r="E4" s="4" t="s">
        <v>54</v>
      </c>
      <c r="F4" s="4" t="s">
        <v>54</v>
      </c>
      <c r="G4" s="4" t="s">
        <v>55</v>
      </c>
      <c r="H4" s="4" t="s">
        <v>55</v>
      </c>
      <c r="I4" s="4" t="s">
        <v>50</v>
      </c>
      <c r="J4" s="4" t="s">
        <v>55</v>
      </c>
      <c r="K4" s="4" t="s">
        <v>55</v>
      </c>
      <c r="L4" s="4" t="s">
        <v>50</v>
      </c>
      <c r="M4" s="4" t="s">
        <v>55</v>
      </c>
      <c r="N4" s="4" t="s">
        <v>54</v>
      </c>
      <c r="O4" s="4" t="s">
        <v>55</v>
      </c>
      <c r="P4" s="4" t="s">
        <v>55</v>
      </c>
      <c r="Q4" s="4" t="s">
        <v>55</v>
      </c>
      <c r="R4" s="4" t="s">
        <v>54</v>
      </c>
      <c r="S4" s="4" t="s">
        <v>54</v>
      </c>
      <c r="T4" s="4" t="s">
        <v>50</v>
      </c>
      <c r="U4" s="4" t="s">
        <v>55</v>
      </c>
      <c r="V4" s="4" t="s">
        <v>50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5.75" customHeight="1">
      <c r="A5" s="16" t="s">
        <v>7</v>
      </c>
      <c r="B5" s="4" t="s">
        <v>54</v>
      </c>
      <c r="C5" s="4" t="s">
        <v>54</v>
      </c>
      <c r="D5" s="4" t="s">
        <v>54</v>
      </c>
      <c r="E5" s="4" t="s">
        <v>54</v>
      </c>
      <c r="F5" s="4" t="s">
        <v>54</v>
      </c>
      <c r="G5" s="4" t="s">
        <v>55</v>
      </c>
      <c r="H5" s="4" t="s">
        <v>50</v>
      </c>
      <c r="I5" s="4" t="s">
        <v>55</v>
      </c>
      <c r="J5" s="4" t="s">
        <v>54</v>
      </c>
      <c r="K5" s="4" t="s">
        <v>50</v>
      </c>
      <c r="L5" s="4" t="s">
        <v>50</v>
      </c>
      <c r="M5" s="4" t="s">
        <v>50</v>
      </c>
      <c r="N5" s="4" t="s">
        <v>55</v>
      </c>
      <c r="O5" s="4" t="s">
        <v>50</v>
      </c>
      <c r="P5" s="4" t="s">
        <v>55</v>
      </c>
      <c r="Q5" s="4" t="s">
        <v>54</v>
      </c>
      <c r="R5" s="4" t="s">
        <v>54</v>
      </c>
      <c r="S5" s="4" t="s">
        <v>54</v>
      </c>
      <c r="T5" s="4" t="s">
        <v>50</v>
      </c>
      <c r="U5" s="4" t="s">
        <v>54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5.75" customHeight="1">
      <c r="A6" s="16" t="s">
        <v>8</v>
      </c>
      <c r="B6" s="4" t="s">
        <v>54</v>
      </c>
      <c r="C6" s="4" t="s">
        <v>55</v>
      </c>
      <c r="D6" s="4" t="s">
        <v>55</v>
      </c>
      <c r="E6" s="4" t="s">
        <v>50</v>
      </c>
      <c r="F6" s="4" t="s">
        <v>55</v>
      </c>
      <c r="G6" s="4" t="s">
        <v>50</v>
      </c>
      <c r="H6" s="4" t="s">
        <v>55</v>
      </c>
      <c r="I6" s="4" t="s">
        <v>54</v>
      </c>
      <c r="J6" s="4" t="s">
        <v>55</v>
      </c>
      <c r="K6" s="4" t="s">
        <v>55</v>
      </c>
      <c r="L6" s="4" t="s">
        <v>54</v>
      </c>
      <c r="M6" s="4" t="s">
        <v>50</v>
      </c>
      <c r="N6" s="4" t="s">
        <v>54</v>
      </c>
      <c r="O6" s="4" t="s">
        <v>55</v>
      </c>
      <c r="P6" s="4" t="s">
        <v>54</v>
      </c>
      <c r="Q6" s="4" t="s">
        <v>55</v>
      </c>
      <c r="R6" s="4" t="s">
        <v>55</v>
      </c>
      <c r="S6" s="4" t="s">
        <v>55</v>
      </c>
      <c r="T6" s="4" t="s">
        <v>55</v>
      </c>
      <c r="U6" s="4" t="s">
        <v>54</v>
      </c>
      <c r="V6" s="4" t="s">
        <v>55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5.75" customHeight="1">
      <c r="A7" s="16" t="s">
        <v>9</v>
      </c>
      <c r="B7" s="4" t="s">
        <v>55</v>
      </c>
      <c r="C7" s="4" t="s">
        <v>54</v>
      </c>
      <c r="D7" s="4" t="s">
        <v>54</v>
      </c>
      <c r="E7" s="4" t="s">
        <v>50</v>
      </c>
      <c r="F7" s="4" t="s">
        <v>54</v>
      </c>
      <c r="G7" s="4" t="s">
        <v>54</v>
      </c>
      <c r="H7" s="4" t="s">
        <v>55</v>
      </c>
      <c r="I7" s="4" t="s">
        <v>50</v>
      </c>
      <c r="J7" s="4" t="s">
        <v>55</v>
      </c>
      <c r="K7" s="4" t="s">
        <v>54</v>
      </c>
      <c r="L7" s="4" t="s">
        <v>50</v>
      </c>
      <c r="M7" s="4" t="s">
        <v>50</v>
      </c>
      <c r="N7" s="4" t="s">
        <v>54</v>
      </c>
      <c r="O7" s="4" t="s">
        <v>50</v>
      </c>
      <c r="P7" s="4" t="s">
        <v>55</v>
      </c>
      <c r="Q7" s="4" t="s">
        <v>50</v>
      </c>
      <c r="R7" s="4" t="s">
        <v>50</v>
      </c>
      <c r="S7" s="4" t="s">
        <v>54</v>
      </c>
      <c r="T7" s="4" t="s">
        <v>54</v>
      </c>
      <c r="U7" s="4" t="s">
        <v>50</v>
      </c>
      <c r="V7" s="4" t="s">
        <v>55</v>
      </c>
      <c r="W7" s="4" t="s">
        <v>55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5.75" customHeight="1">
      <c r="A8" s="16" t="s">
        <v>10</v>
      </c>
      <c r="B8" s="4" t="s">
        <v>54</v>
      </c>
      <c r="C8" s="4" t="s">
        <v>54</v>
      </c>
      <c r="D8" s="4" t="s">
        <v>55</v>
      </c>
      <c r="E8" s="4" t="s">
        <v>50</v>
      </c>
      <c r="F8" s="4" t="s">
        <v>54</v>
      </c>
      <c r="G8" s="4" t="s">
        <v>54</v>
      </c>
      <c r="H8" s="4" t="s">
        <v>54</v>
      </c>
      <c r="I8" s="4" t="s">
        <v>54</v>
      </c>
      <c r="J8" s="4" t="s">
        <v>55</v>
      </c>
      <c r="K8" s="4" t="s">
        <v>55</v>
      </c>
      <c r="L8" s="4" t="s">
        <v>54</v>
      </c>
      <c r="M8" s="4" t="s">
        <v>50</v>
      </c>
      <c r="N8" s="4" t="s">
        <v>54</v>
      </c>
      <c r="O8" s="4" t="s">
        <v>54</v>
      </c>
      <c r="P8" s="4" t="s">
        <v>55</v>
      </c>
      <c r="Q8" s="4" t="s">
        <v>54</v>
      </c>
      <c r="R8" s="4" t="s">
        <v>50</v>
      </c>
      <c r="S8" s="4" t="s">
        <v>50</v>
      </c>
      <c r="T8" s="4" t="s">
        <v>50</v>
      </c>
      <c r="U8" s="4" t="s">
        <v>54</v>
      </c>
      <c r="V8" s="4" t="s">
        <v>55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5.75" customHeight="1">
      <c r="A9" s="16" t="s">
        <v>11</v>
      </c>
      <c r="B9" s="4" t="s">
        <v>55</v>
      </c>
      <c r="C9" s="4" t="s">
        <v>55</v>
      </c>
      <c r="D9" s="4" t="s">
        <v>55</v>
      </c>
      <c r="E9" s="4" t="s">
        <v>50</v>
      </c>
      <c r="F9" s="4" t="s">
        <v>50</v>
      </c>
      <c r="G9" s="4" t="s">
        <v>55</v>
      </c>
      <c r="H9" s="4" t="s">
        <v>55</v>
      </c>
      <c r="I9" s="4" t="s">
        <v>50</v>
      </c>
      <c r="J9" s="4" t="s">
        <v>54</v>
      </c>
      <c r="K9" s="4" t="s">
        <v>55</v>
      </c>
      <c r="L9" s="4" t="s">
        <v>55</v>
      </c>
      <c r="M9" s="4" t="s">
        <v>55</v>
      </c>
      <c r="N9" s="4" t="s">
        <v>50</v>
      </c>
      <c r="O9" s="4" t="s">
        <v>54</v>
      </c>
      <c r="P9" s="4" t="s">
        <v>55</v>
      </c>
      <c r="Q9" s="4" t="s">
        <v>50</v>
      </c>
      <c r="R9" s="4" t="s">
        <v>50</v>
      </c>
      <c r="S9" s="4" t="s">
        <v>50</v>
      </c>
      <c r="T9" s="4" t="s">
        <v>50</v>
      </c>
      <c r="U9" s="4" t="s">
        <v>54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5.75" customHeight="1">
      <c r="A10" s="16" t="s">
        <v>12</v>
      </c>
      <c r="B10" s="4" t="s">
        <v>55</v>
      </c>
      <c r="C10" s="4" t="s">
        <v>54</v>
      </c>
      <c r="D10" s="4" t="s">
        <v>54</v>
      </c>
      <c r="E10" s="4" t="s">
        <v>54</v>
      </c>
      <c r="F10" s="4" t="s">
        <v>55</v>
      </c>
      <c r="G10" s="4" t="s">
        <v>54</v>
      </c>
      <c r="H10" s="4" t="s">
        <v>54</v>
      </c>
      <c r="I10" s="4" t="s">
        <v>55</v>
      </c>
      <c r="J10" s="4" t="s">
        <v>55</v>
      </c>
      <c r="K10" s="4" t="s">
        <v>54</v>
      </c>
      <c r="L10" s="4" t="s">
        <v>50</v>
      </c>
      <c r="M10" s="4" t="s">
        <v>50</v>
      </c>
      <c r="N10" s="4" t="s">
        <v>55</v>
      </c>
      <c r="O10" s="4" t="s">
        <v>54</v>
      </c>
      <c r="P10" s="4" t="s">
        <v>54</v>
      </c>
      <c r="Q10" s="4" t="s">
        <v>55</v>
      </c>
      <c r="R10" s="4" t="s">
        <v>50</v>
      </c>
      <c r="S10" s="4" t="s">
        <v>55</v>
      </c>
      <c r="T10" s="4" t="s">
        <v>50</v>
      </c>
      <c r="U10" s="4" t="s">
        <v>54</v>
      </c>
      <c r="V10" s="4" t="s">
        <v>55</v>
      </c>
      <c r="W10" s="4" t="s">
        <v>54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5.75" customHeight="1">
      <c r="A11" s="16" t="s">
        <v>13</v>
      </c>
      <c r="B11" s="4" t="s">
        <v>55</v>
      </c>
      <c r="C11" s="4" t="s">
        <v>54</v>
      </c>
      <c r="D11" s="4" t="s">
        <v>55</v>
      </c>
      <c r="E11" s="4" t="s">
        <v>55</v>
      </c>
      <c r="F11" s="4" t="s">
        <v>50</v>
      </c>
      <c r="G11" s="4" t="s">
        <v>50</v>
      </c>
      <c r="H11" s="4" t="s">
        <v>54</v>
      </c>
      <c r="I11" s="4" t="s">
        <v>50</v>
      </c>
      <c r="J11" s="4" t="s">
        <v>54</v>
      </c>
      <c r="K11" s="4" t="s">
        <v>55</v>
      </c>
      <c r="L11" s="4" t="s">
        <v>54</v>
      </c>
      <c r="M11" s="4" t="s">
        <v>54</v>
      </c>
      <c r="N11" s="4" t="s">
        <v>50</v>
      </c>
      <c r="O11" s="4" t="s">
        <v>54</v>
      </c>
      <c r="P11" s="4" t="s">
        <v>50</v>
      </c>
      <c r="Q11" s="4" t="s">
        <v>55</v>
      </c>
      <c r="R11" s="4" t="s">
        <v>55</v>
      </c>
      <c r="S11" s="4" t="s">
        <v>50</v>
      </c>
      <c r="T11" s="4" t="s">
        <v>50</v>
      </c>
      <c r="U11" s="4" t="s">
        <v>50</v>
      </c>
      <c r="V11" s="4" t="s">
        <v>54</v>
      </c>
      <c r="W11" s="4" t="s">
        <v>55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5.75" customHeight="1">
      <c r="A12" s="16" t="s">
        <v>14</v>
      </c>
      <c r="B12" s="4" t="s">
        <v>55</v>
      </c>
      <c r="C12" s="4" t="s">
        <v>54</v>
      </c>
      <c r="D12" s="4" t="s">
        <v>55</v>
      </c>
      <c r="E12" s="4" t="s">
        <v>54</v>
      </c>
      <c r="F12" s="4" t="s">
        <v>55</v>
      </c>
      <c r="G12" s="4" t="s">
        <v>50</v>
      </c>
      <c r="H12" s="4" t="s">
        <v>54</v>
      </c>
      <c r="I12" s="4" t="s">
        <v>50</v>
      </c>
      <c r="J12" s="4" t="s">
        <v>50</v>
      </c>
      <c r="K12" s="4" t="s">
        <v>55</v>
      </c>
      <c r="L12" s="4" t="s">
        <v>55</v>
      </c>
      <c r="M12" s="4" t="s">
        <v>54</v>
      </c>
      <c r="N12" s="4" t="s">
        <v>54</v>
      </c>
      <c r="O12" s="4" t="s">
        <v>50</v>
      </c>
      <c r="P12" s="4" t="s">
        <v>50</v>
      </c>
      <c r="Q12" s="4" t="s">
        <v>50</v>
      </c>
      <c r="R12" s="4" t="s">
        <v>50</v>
      </c>
      <c r="S12" s="4" t="s">
        <v>55</v>
      </c>
      <c r="T12" s="4" t="s">
        <v>50</v>
      </c>
      <c r="U12" s="4" t="s">
        <v>50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5.75" customHeight="1">
      <c r="A13" s="16" t="s">
        <v>15</v>
      </c>
      <c r="B13" s="4" t="s">
        <v>50</v>
      </c>
      <c r="C13" s="4" t="s">
        <v>55</v>
      </c>
      <c r="D13" s="4" t="s">
        <v>54</v>
      </c>
      <c r="E13" s="4" t="s">
        <v>50</v>
      </c>
      <c r="F13" s="4" t="s">
        <v>54</v>
      </c>
      <c r="G13" s="4" t="s">
        <v>54</v>
      </c>
      <c r="H13" s="4" t="s">
        <v>55</v>
      </c>
      <c r="I13" s="4" t="s">
        <v>50</v>
      </c>
      <c r="J13" s="4" t="s">
        <v>55</v>
      </c>
      <c r="K13" s="4" t="s">
        <v>50</v>
      </c>
      <c r="L13" s="4" t="s">
        <v>50</v>
      </c>
      <c r="M13" s="4" t="s">
        <v>55</v>
      </c>
      <c r="N13" s="4" t="s">
        <v>50</v>
      </c>
      <c r="O13" s="4" t="s">
        <v>50</v>
      </c>
      <c r="P13" s="4" t="s">
        <v>50</v>
      </c>
      <c r="Q13" s="4" t="s">
        <v>55</v>
      </c>
      <c r="R13" s="4" t="s">
        <v>54</v>
      </c>
      <c r="S13" s="4" t="s">
        <v>50</v>
      </c>
      <c r="T13" s="4" t="s">
        <v>50</v>
      </c>
      <c r="U13" s="4" t="s">
        <v>55</v>
      </c>
      <c r="V13" s="4" t="s">
        <v>50</v>
      </c>
      <c r="W13" s="4" t="s">
        <v>50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5.75" customHeight="1">
      <c r="A14" s="16" t="s">
        <v>16</v>
      </c>
      <c r="B14" s="4" t="s">
        <v>54</v>
      </c>
      <c r="C14" s="4" t="s">
        <v>50</v>
      </c>
      <c r="D14" s="4" t="s">
        <v>55</v>
      </c>
      <c r="E14" s="4" t="s">
        <v>50</v>
      </c>
      <c r="F14" s="4" t="s">
        <v>50</v>
      </c>
      <c r="G14" s="4" t="s">
        <v>50</v>
      </c>
      <c r="H14" s="4" t="s">
        <v>54</v>
      </c>
      <c r="I14" s="4" t="s">
        <v>50</v>
      </c>
      <c r="J14" s="4" t="s">
        <v>50</v>
      </c>
      <c r="K14" s="4" t="s">
        <v>55</v>
      </c>
      <c r="L14" s="4" t="s">
        <v>50</v>
      </c>
      <c r="M14" s="4" t="s">
        <v>54</v>
      </c>
      <c r="N14" s="4" t="s">
        <v>54</v>
      </c>
      <c r="O14" s="4" t="s">
        <v>50</v>
      </c>
      <c r="P14" s="4" t="s">
        <v>55</v>
      </c>
      <c r="Q14" s="4" t="s">
        <v>55</v>
      </c>
      <c r="R14" s="4" t="s">
        <v>55</v>
      </c>
      <c r="S14" s="4" t="s">
        <v>55</v>
      </c>
      <c r="T14" s="4" t="s">
        <v>50</v>
      </c>
      <c r="U14" s="4" t="s">
        <v>54</v>
      </c>
      <c r="V14" s="4" t="s">
        <v>54</v>
      </c>
      <c r="W14" s="4" t="s">
        <v>50</v>
      </c>
      <c r="X14" s="4" t="s">
        <v>54</v>
      </c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5.75" customHeight="1">
      <c r="A15" s="16" t="s">
        <v>17</v>
      </c>
      <c r="B15" s="4" t="s">
        <v>50</v>
      </c>
      <c r="C15" s="4" t="s">
        <v>55</v>
      </c>
      <c r="D15" s="4" t="s">
        <v>54</v>
      </c>
      <c r="E15" s="4" t="s">
        <v>55</v>
      </c>
      <c r="F15" s="4" t="s">
        <v>55</v>
      </c>
      <c r="G15" s="4" t="s">
        <v>55</v>
      </c>
      <c r="H15" s="4" t="s">
        <v>54</v>
      </c>
      <c r="I15" s="4" t="s">
        <v>54</v>
      </c>
      <c r="J15" s="4" t="s">
        <v>55</v>
      </c>
      <c r="K15" s="4" t="s">
        <v>55</v>
      </c>
      <c r="L15" s="4" t="s">
        <v>54</v>
      </c>
      <c r="M15" s="4" t="s">
        <v>54</v>
      </c>
      <c r="N15" s="4" t="s">
        <v>54</v>
      </c>
      <c r="O15" s="4" t="s">
        <v>55</v>
      </c>
      <c r="P15" s="4" t="s">
        <v>55</v>
      </c>
      <c r="Q15" s="4" t="s">
        <v>55</v>
      </c>
      <c r="R15" s="4" t="s">
        <v>54</v>
      </c>
      <c r="S15" s="4" t="s">
        <v>50</v>
      </c>
      <c r="T15" s="4" t="s">
        <v>50</v>
      </c>
      <c r="U15" s="4" t="s">
        <v>55</v>
      </c>
      <c r="V15" s="4" t="s">
        <v>55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5.75" customHeight="1">
      <c r="A16" s="16" t="s">
        <v>18</v>
      </c>
      <c r="B16" s="4" t="s">
        <v>50</v>
      </c>
      <c r="C16" s="4" t="s">
        <v>54</v>
      </c>
      <c r="D16" s="4" t="s">
        <v>54</v>
      </c>
      <c r="E16" s="4" t="s">
        <v>50</v>
      </c>
      <c r="F16" s="4" t="s">
        <v>55</v>
      </c>
      <c r="G16" s="4" t="s">
        <v>55</v>
      </c>
      <c r="H16" s="4" t="s">
        <v>55</v>
      </c>
      <c r="I16" s="4" t="s">
        <v>50</v>
      </c>
      <c r="J16" s="4" t="s">
        <v>54</v>
      </c>
      <c r="K16" s="4" t="s">
        <v>50</v>
      </c>
      <c r="L16" s="4" t="s">
        <v>54</v>
      </c>
      <c r="M16" s="4" t="s">
        <v>55</v>
      </c>
      <c r="N16" s="4" t="s">
        <v>55</v>
      </c>
      <c r="O16" s="4" t="s">
        <v>55</v>
      </c>
      <c r="P16" s="4" t="s">
        <v>50</v>
      </c>
      <c r="Q16" s="4" t="s">
        <v>50</v>
      </c>
      <c r="R16" s="4" t="s">
        <v>50</v>
      </c>
      <c r="S16" s="4" t="s">
        <v>50</v>
      </c>
      <c r="T16" s="4" t="s">
        <v>54</v>
      </c>
      <c r="U16" s="4" t="s">
        <v>50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5.75" customHeight="1">
      <c r="A17" s="16" t="s">
        <v>19</v>
      </c>
      <c r="B17" s="4" t="s">
        <v>55</v>
      </c>
      <c r="C17" s="4" t="s">
        <v>55</v>
      </c>
      <c r="D17" s="4" t="s">
        <v>55</v>
      </c>
      <c r="E17" s="4" t="s">
        <v>54</v>
      </c>
      <c r="F17" s="4" t="s">
        <v>54</v>
      </c>
      <c r="G17" s="4" t="s">
        <v>50</v>
      </c>
      <c r="H17" s="4" t="s">
        <v>54</v>
      </c>
      <c r="I17" s="4" t="s">
        <v>54</v>
      </c>
      <c r="J17" s="4" t="s">
        <v>50</v>
      </c>
      <c r="K17" s="4" t="s">
        <v>50</v>
      </c>
      <c r="L17" s="4" t="s">
        <v>55</v>
      </c>
      <c r="M17" s="4" t="s">
        <v>50</v>
      </c>
      <c r="N17" s="4" t="s">
        <v>55</v>
      </c>
      <c r="O17" s="4" t="s">
        <v>54</v>
      </c>
      <c r="P17" s="4" t="s">
        <v>55</v>
      </c>
      <c r="Q17" s="4" t="s">
        <v>54</v>
      </c>
      <c r="R17" s="4" t="s">
        <v>54</v>
      </c>
      <c r="S17" s="4" t="s">
        <v>55</v>
      </c>
      <c r="T17" s="4" t="s">
        <v>54</v>
      </c>
      <c r="U17" s="4" t="s">
        <v>54</v>
      </c>
      <c r="V17" s="4" t="s">
        <v>54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5.75" customHeight="1">
      <c r="A18" s="16" t="s">
        <v>20</v>
      </c>
      <c r="B18" s="4" t="s">
        <v>54</v>
      </c>
      <c r="C18" s="4" t="s">
        <v>54</v>
      </c>
      <c r="D18" s="4" t="s">
        <v>54</v>
      </c>
      <c r="E18" s="4" t="s">
        <v>50</v>
      </c>
      <c r="F18" s="4" t="s">
        <v>50</v>
      </c>
      <c r="G18" s="4" t="s">
        <v>50</v>
      </c>
      <c r="H18" s="4" t="s">
        <v>55</v>
      </c>
      <c r="I18" s="4" t="s">
        <v>50</v>
      </c>
      <c r="J18" s="4" t="s">
        <v>55</v>
      </c>
      <c r="K18" s="4" t="s">
        <v>54</v>
      </c>
      <c r="L18" s="4" t="s">
        <v>54</v>
      </c>
      <c r="M18" s="4" t="s">
        <v>55</v>
      </c>
      <c r="N18" s="4" t="s">
        <v>54</v>
      </c>
      <c r="O18" s="4" t="s">
        <v>50</v>
      </c>
      <c r="P18" s="4" t="s">
        <v>54</v>
      </c>
      <c r="Q18" s="4" t="s">
        <v>50</v>
      </c>
      <c r="R18" s="4" t="s">
        <v>55</v>
      </c>
      <c r="S18" s="4" t="s">
        <v>54</v>
      </c>
      <c r="T18" s="4" t="s">
        <v>55</v>
      </c>
      <c r="U18" s="4" t="s">
        <v>50</v>
      </c>
      <c r="V18" s="4" t="s">
        <v>54</v>
      </c>
      <c r="W18" s="4" t="s">
        <v>55</v>
      </c>
      <c r="X18" s="4" t="s">
        <v>54</v>
      </c>
      <c r="Y18" s="4" t="s">
        <v>55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5.75" customHeight="1">
      <c r="A19" s="16" t="s">
        <v>21</v>
      </c>
      <c r="B19" s="4" t="s">
        <v>54</v>
      </c>
      <c r="C19" s="4" t="s">
        <v>50</v>
      </c>
      <c r="D19" s="4" t="s">
        <v>54</v>
      </c>
      <c r="E19" s="4" t="s">
        <v>55</v>
      </c>
      <c r="F19" s="4" t="s">
        <v>55</v>
      </c>
      <c r="G19" s="4" t="s">
        <v>50</v>
      </c>
      <c r="H19" s="4" t="s">
        <v>54</v>
      </c>
      <c r="I19" s="4" t="s">
        <v>54</v>
      </c>
      <c r="J19" s="4" t="s">
        <v>54</v>
      </c>
      <c r="K19" s="4" t="s">
        <v>54</v>
      </c>
      <c r="L19" s="4" t="s">
        <v>55</v>
      </c>
      <c r="M19" s="4" t="s">
        <v>55</v>
      </c>
      <c r="N19" s="4" t="s">
        <v>55</v>
      </c>
      <c r="O19" s="4" t="s">
        <v>50</v>
      </c>
      <c r="P19" s="4" t="s">
        <v>50</v>
      </c>
      <c r="Q19" s="4" t="s">
        <v>55</v>
      </c>
      <c r="R19" s="4" t="s">
        <v>50</v>
      </c>
      <c r="S19" s="4" t="s">
        <v>50</v>
      </c>
      <c r="T19" s="4" t="s">
        <v>50</v>
      </c>
      <c r="U19" s="4" t="s">
        <v>50</v>
      </c>
      <c r="V19" s="4" t="s">
        <v>54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5.75" customHeight="1">
      <c r="A20" s="16" t="s">
        <v>22</v>
      </c>
      <c r="B20" s="4" t="s">
        <v>50</v>
      </c>
      <c r="C20" s="4" t="s">
        <v>55</v>
      </c>
      <c r="D20" s="4" t="s">
        <v>50</v>
      </c>
      <c r="E20" s="4" t="s">
        <v>55</v>
      </c>
      <c r="F20" s="4" t="s">
        <v>55</v>
      </c>
      <c r="G20" s="4" t="s">
        <v>50</v>
      </c>
      <c r="H20" s="4" t="s">
        <v>50</v>
      </c>
      <c r="I20" s="4" t="s">
        <v>50</v>
      </c>
      <c r="J20" s="4" t="s">
        <v>54</v>
      </c>
      <c r="K20" s="4" t="s">
        <v>50</v>
      </c>
      <c r="L20" s="4" t="s">
        <v>54</v>
      </c>
      <c r="M20" s="4" t="s">
        <v>55</v>
      </c>
      <c r="N20" s="4" t="s">
        <v>50</v>
      </c>
      <c r="O20" s="4" t="s">
        <v>54</v>
      </c>
      <c r="P20" s="4" t="s">
        <v>50</v>
      </c>
      <c r="Q20" s="4" t="s">
        <v>50</v>
      </c>
      <c r="R20" s="4" t="s">
        <v>50</v>
      </c>
      <c r="S20" s="4" t="s">
        <v>50</v>
      </c>
      <c r="T20" s="4" t="s">
        <v>50</v>
      </c>
      <c r="U20" s="4" t="s">
        <v>54</v>
      </c>
      <c r="V20" s="4" t="s">
        <v>50</v>
      </c>
      <c r="W20" s="4" t="s">
        <v>55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5.75" customHeight="1">
      <c r="A21" s="16" t="s">
        <v>23</v>
      </c>
      <c r="B21" s="4" t="s">
        <v>55</v>
      </c>
      <c r="C21" s="4" t="s">
        <v>54</v>
      </c>
      <c r="D21" s="4" t="s">
        <v>54</v>
      </c>
      <c r="E21" s="4" t="s">
        <v>54</v>
      </c>
      <c r="F21" s="4" t="s">
        <v>54</v>
      </c>
      <c r="G21" s="4" t="s">
        <v>54</v>
      </c>
      <c r="H21" s="4" t="s">
        <v>54</v>
      </c>
      <c r="I21" s="4" t="s">
        <v>50</v>
      </c>
      <c r="J21" s="4" t="s">
        <v>54</v>
      </c>
      <c r="K21" s="4" t="s">
        <v>50</v>
      </c>
      <c r="L21" s="4" t="s">
        <v>50</v>
      </c>
      <c r="M21" s="4" t="s">
        <v>54</v>
      </c>
      <c r="N21" s="4" t="s">
        <v>50</v>
      </c>
      <c r="O21" s="4" t="s">
        <v>54</v>
      </c>
      <c r="P21" s="4" t="s">
        <v>50</v>
      </c>
      <c r="Q21" s="4" t="s">
        <v>50</v>
      </c>
      <c r="R21" s="4" t="s">
        <v>54</v>
      </c>
      <c r="S21" s="4" t="s">
        <v>54</v>
      </c>
      <c r="T21" s="4" t="s">
        <v>55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5.75" customHeight="1">
      <c r="A22" s="16" t="s">
        <v>24</v>
      </c>
      <c r="B22" s="4" t="s">
        <v>54</v>
      </c>
      <c r="C22" s="4" t="s">
        <v>54</v>
      </c>
      <c r="D22" s="4" t="s">
        <v>55</v>
      </c>
      <c r="E22" s="4" t="s">
        <v>55</v>
      </c>
      <c r="F22" s="4" t="s">
        <v>55</v>
      </c>
      <c r="G22" s="4" t="s">
        <v>54</v>
      </c>
      <c r="H22" s="4" t="s">
        <v>55</v>
      </c>
      <c r="I22" s="4" t="s">
        <v>54</v>
      </c>
      <c r="J22" s="4" t="s">
        <v>55</v>
      </c>
      <c r="K22" s="4" t="s">
        <v>50</v>
      </c>
      <c r="L22" s="4" t="s">
        <v>55</v>
      </c>
      <c r="M22" s="4" t="s">
        <v>54</v>
      </c>
      <c r="N22" s="4" t="s">
        <v>54</v>
      </c>
      <c r="O22" s="4" t="s">
        <v>50</v>
      </c>
      <c r="P22" s="4" t="s">
        <v>54</v>
      </c>
      <c r="Q22" s="4" t="s">
        <v>54</v>
      </c>
      <c r="R22" s="4" t="s">
        <v>50</v>
      </c>
      <c r="S22" s="4" t="s">
        <v>55</v>
      </c>
      <c r="T22" s="4" t="s">
        <v>55</v>
      </c>
      <c r="U22" s="4" t="s">
        <v>50</v>
      </c>
      <c r="V22" s="4" t="s">
        <v>54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  <row r="23" spans="1:40" ht="15.75" customHeight="1">
      <c r="A23" s="16" t="s">
        <v>25</v>
      </c>
      <c r="B23" s="4" t="s">
        <v>54</v>
      </c>
      <c r="C23" s="4" t="s">
        <v>55</v>
      </c>
      <c r="D23" s="4" t="s">
        <v>55</v>
      </c>
      <c r="E23" s="4" t="s">
        <v>55</v>
      </c>
      <c r="F23" s="4" t="s">
        <v>54</v>
      </c>
      <c r="G23" s="4" t="s">
        <v>55</v>
      </c>
      <c r="H23" s="4" t="s">
        <v>55</v>
      </c>
      <c r="I23" s="4" t="s">
        <v>54</v>
      </c>
      <c r="J23" s="4" t="s">
        <v>55</v>
      </c>
      <c r="K23" s="4" t="s">
        <v>55</v>
      </c>
      <c r="L23" s="4" t="s">
        <v>50</v>
      </c>
      <c r="M23" s="4" t="s">
        <v>54</v>
      </c>
      <c r="N23" s="4" t="s">
        <v>55</v>
      </c>
      <c r="O23" s="4" t="s">
        <v>54</v>
      </c>
      <c r="P23" s="4" t="s">
        <v>55</v>
      </c>
      <c r="Q23" s="4" t="s">
        <v>55</v>
      </c>
      <c r="R23" s="4" t="s">
        <v>55</v>
      </c>
      <c r="S23" s="4" t="s">
        <v>50</v>
      </c>
      <c r="T23" s="4" t="s">
        <v>55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40" ht="15.75" customHeight="1">
      <c r="A24" s="16" t="s">
        <v>26</v>
      </c>
      <c r="B24" s="4" t="s">
        <v>50</v>
      </c>
      <c r="C24" s="4" t="s">
        <v>55</v>
      </c>
      <c r="D24" s="4" t="s">
        <v>50</v>
      </c>
      <c r="E24" s="4" t="s">
        <v>54</v>
      </c>
      <c r="F24" s="4" t="s">
        <v>50</v>
      </c>
      <c r="G24" s="4" t="s">
        <v>50</v>
      </c>
      <c r="H24" s="4" t="s">
        <v>50</v>
      </c>
      <c r="I24" s="4" t="s">
        <v>50</v>
      </c>
      <c r="J24" s="4" t="s">
        <v>55</v>
      </c>
      <c r="K24" s="4" t="s">
        <v>54</v>
      </c>
      <c r="L24" s="4" t="s">
        <v>50</v>
      </c>
      <c r="M24" s="4" t="s">
        <v>50</v>
      </c>
      <c r="N24" s="4" t="s">
        <v>50</v>
      </c>
      <c r="O24" s="4" t="s">
        <v>55</v>
      </c>
      <c r="P24" s="4" t="s">
        <v>50</v>
      </c>
      <c r="Q24" s="4" t="s">
        <v>50</v>
      </c>
      <c r="R24" s="4" t="s">
        <v>54</v>
      </c>
      <c r="S24" s="4" t="s">
        <v>54</v>
      </c>
      <c r="T24" s="4" t="s">
        <v>50</v>
      </c>
      <c r="U24" s="4" t="s">
        <v>50</v>
      </c>
      <c r="V24" s="4" t="s">
        <v>55</v>
      </c>
      <c r="W24" s="4" t="s">
        <v>50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40" ht="15.75" customHeight="1">
      <c r="A25" s="16" t="s">
        <v>27</v>
      </c>
      <c r="B25" s="4" t="s">
        <v>55</v>
      </c>
      <c r="C25" s="4" t="s">
        <v>55</v>
      </c>
      <c r="D25" s="4" t="s">
        <v>50</v>
      </c>
      <c r="E25" s="4" t="s">
        <v>50</v>
      </c>
      <c r="F25" s="4" t="s">
        <v>55</v>
      </c>
      <c r="G25" s="4" t="s">
        <v>55</v>
      </c>
      <c r="H25" s="4" t="s">
        <v>50</v>
      </c>
      <c r="I25" s="4" t="s">
        <v>54</v>
      </c>
      <c r="J25" s="4" t="s">
        <v>55</v>
      </c>
      <c r="K25" s="4" t="s">
        <v>55</v>
      </c>
      <c r="L25" s="4" t="s">
        <v>54</v>
      </c>
      <c r="M25" s="4" t="s">
        <v>50</v>
      </c>
      <c r="N25" s="4" t="s">
        <v>50</v>
      </c>
      <c r="O25" s="4" t="s">
        <v>54</v>
      </c>
      <c r="P25" s="4" t="s">
        <v>54</v>
      </c>
      <c r="Q25" s="4" t="s">
        <v>54</v>
      </c>
      <c r="R25" s="4" t="s">
        <v>55</v>
      </c>
      <c r="S25" s="4" t="s">
        <v>55</v>
      </c>
      <c r="T25" s="4" t="s">
        <v>50</v>
      </c>
      <c r="U25" s="4" t="s">
        <v>50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40" ht="15.75" customHeight="1">
      <c r="A26" s="16" t="s">
        <v>28</v>
      </c>
      <c r="B26" s="4" t="s">
        <v>50</v>
      </c>
      <c r="C26" s="4" t="s">
        <v>54</v>
      </c>
      <c r="D26" s="4" t="s">
        <v>54</v>
      </c>
      <c r="E26" s="4" t="s">
        <v>50</v>
      </c>
      <c r="F26" s="4" t="s">
        <v>55</v>
      </c>
      <c r="G26" s="4" t="s">
        <v>50</v>
      </c>
      <c r="H26" s="4" t="s">
        <v>54</v>
      </c>
      <c r="I26" s="4" t="s">
        <v>55</v>
      </c>
      <c r="J26" s="4" t="s">
        <v>54</v>
      </c>
      <c r="K26" s="4" t="s">
        <v>50</v>
      </c>
      <c r="L26" s="4" t="s">
        <v>55</v>
      </c>
      <c r="M26" s="4" t="s">
        <v>50</v>
      </c>
      <c r="N26" s="4" t="s">
        <v>54</v>
      </c>
      <c r="O26" s="4" t="s">
        <v>50</v>
      </c>
      <c r="P26" s="4" t="s">
        <v>50</v>
      </c>
      <c r="Q26" s="4" t="s">
        <v>50</v>
      </c>
      <c r="R26" s="4" t="s">
        <v>54</v>
      </c>
      <c r="S26" s="4" t="s">
        <v>55</v>
      </c>
      <c r="T26" s="4" t="s">
        <v>54</v>
      </c>
      <c r="U26" s="4" t="s">
        <v>50</v>
      </c>
      <c r="V26" s="4" t="s">
        <v>55</v>
      </c>
      <c r="W26" s="4" t="s">
        <v>55</v>
      </c>
      <c r="X26" s="4" t="s">
        <v>50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</sheetData>
  <mergeCells count="1">
    <mergeCell ref="A1:AM1"/>
  </mergeCells>
  <conditionalFormatting sqref="B3:AM26">
    <cfRule type="cellIs" dxfId="2" priority="1" operator="equal">
      <formula>"N"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AM26"/>
  <sheetViews>
    <sheetView showGridLines="0" workbookViewId="0">
      <selection activeCell="G21" sqref="G21"/>
    </sheetView>
  </sheetViews>
  <sheetFormatPr baseColWidth="10" defaultColWidth="11.42578125" defaultRowHeight="15.75" customHeight="1"/>
  <cols>
    <col min="1" max="1" width="23.42578125" style="5" customWidth="1"/>
    <col min="2" max="39" width="4" style="5" customWidth="1"/>
    <col min="40" max="16384" width="11.42578125" style="5"/>
  </cols>
  <sheetData>
    <row r="1" spans="1:39" ht="32.25" customHeight="1">
      <c r="A1" s="51" t="s">
        <v>56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</row>
    <row r="2" spans="1:39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>
      <c r="A3" s="16" t="s">
        <v>5</v>
      </c>
      <c r="B3" s="11">
        <v>1</v>
      </c>
      <c r="C3" s="4">
        <v>0</v>
      </c>
      <c r="D3" s="4">
        <v>3</v>
      </c>
      <c r="E3" s="4">
        <v>1</v>
      </c>
      <c r="F3" s="4">
        <v>0</v>
      </c>
      <c r="G3" s="4">
        <v>0</v>
      </c>
      <c r="H3" s="4">
        <v>2</v>
      </c>
      <c r="I3" s="4">
        <v>0</v>
      </c>
      <c r="J3" s="4">
        <v>3</v>
      </c>
      <c r="K3" s="4">
        <v>2</v>
      </c>
      <c r="L3" s="4">
        <v>1</v>
      </c>
      <c r="M3" s="4">
        <v>0</v>
      </c>
      <c r="N3" s="4">
        <v>2</v>
      </c>
      <c r="O3" s="4">
        <v>3</v>
      </c>
      <c r="P3" s="4">
        <v>1</v>
      </c>
      <c r="Q3" s="4">
        <v>0</v>
      </c>
      <c r="R3" s="4">
        <v>1</v>
      </c>
      <c r="S3" s="4">
        <v>2</v>
      </c>
      <c r="T3" s="4">
        <v>4</v>
      </c>
      <c r="U3" s="4">
        <v>2</v>
      </c>
      <c r="V3" s="4">
        <v>2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15.75" customHeight="1">
      <c r="A4" s="16" t="s">
        <v>6</v>
      </c>
      <c r="B4" s="11">
        <v>0</v>
      </c>
      <c r="C4" s="4">
        <v>1</v>
      </c>
      <c r="D4" s="4">
        <v>0</v>
      </c>
      <c r="E4" s="4">
        <v>3</v>
      </c>
      <c r="F4" s="4">
        <v>1</v>
      </c>
      <c r="G4" s="4">
        <v>1</v>
      </c>
      <c r="H4" s="4">
        <v>1</v>
      </c>
      <c r="I4" s="4">
        <v>2</v>
      </c>
      <c r="J4" s="4">
        <v>1</v>
      </c>
      <c r="K4" s="4">
        <v>0</v>
      </c>
      <c r="L4" s="4">
        <v>1</v>
      </c>
      <c r="M4" s="4">
        <v>1</v>
      </c>
      <c r="N4" s="4">
        <v>1</v>
      </c>
      <c r="O4" s="4">
        <v>3</v>
      </c>
      <c r="P4" s="4">
        <v>2</v>
      </c>
      <c r="Q4" s="4">
        <v>0</v>
      </c>
      <c r="R4" s="4">
        <v>0</v>
      </c>
      <c r="S4" s="4">
        <v>4</v>
      </c>
      <c r="T4" s="4">
        <v>1</v>
      </c>
      <c r="U4" s="4">
        <v>2</v>
      </c>
      <c r="V4" s="4">
        <v>1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ht="15.75" customHeight="1">
      <c r="A5" s="16" t="s">
        <v>7</v>
      </c>
      <c r="B5" s="11">
        <v>2</v>
      </c>
      <c r="C5" s="4">
        <v>0</v>
      </c>
      <c r="D5" s="4">
        <v>1</v>
      </c>
      <c r="E5" s="4">
        <v>2</v>
      </c>
      <c r="F5" s="4">
        <v>4</v>
      </c>
      <c r="G5" s="4">
        <v>2</v>
      </c>
      <c r="H5" s="4">
        <v>1</v>
      </c>
      <c r="I5" s="4">
        <v>0</v>
      </c>
      <c r="J5" s="4">
        <v>2</v>
      </c>
      <c r="K5" s="4">
        <v>3</v>
      </c>
      <c r="L5" s="4">
        <v>1</v>
      </c>
      <c r="M5" s="4">
        <v>3</v>
      </c>
      <c r="N5" s="4">
        <v>1</v>
      </c>
      <c r="O5" s="4">
        <v>1</v>
      </c>
      <c r="P5" s="4">
        <v>2</v>
      </c>
      <c r="Q5" s="4">
        <v>1</v>
      </c>
      <c r="R5" s="4">
        <v>1</v>
      </c>
      <c r="S5" s="4">
        <v>3</v>
      </c>
      <c r="T5" s="4">
        <v>1</v>
      </c>
      <c r="U5" s="4">
        <v>1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5.75" customHeight="1">
      <c r="A6" s="16" t="s">
        <v>8</v>
      </c>
      <c r="B6" s="11">
        <v>2</v>
      </c>
      <c r="C6" s="4">
        <v>2</v>
      </c>
      <c r="D6" s="4">
        <v>2</v>
      </c>
      <c r="E6" s="4">
        <v>0</v>
      </c>
      <c r="F6" s="4">
        <v>0</v>
      </c>
      <c r="G6" s="4">
        <v>1</v>
      </c>
      <c r="H6" s="4">
        <v>2</v>
      </c>
      <c r="I6" s="4">
        <v>0</v>
      </c>
      <c r="J6" s="4">
        <v>2</v>
      </c>
      <c r="K6" s="4">
        <v>3</v>
      </c>
      <c r="L6" s="4">
        <v>0</v>
      </c>
      <c r="M6" s="4">
        <v>2</v>
      </c>
      <c r="N6" s="4">
        <v>3</v>
      </c>
      <c r="O6" s="4">
        <v>3</v>
      </c>
      <c r="P6" s="4">
        <v>0</v>
      </c>
      <c r="Q6" s="4">
        <v>0</v>
      </c>
      <c r="R6" s="4">
        <v>3</v>
      </c>
      <c r="S6" s="4">
        <v>2</v>
      </c>
      <c r="T6" s="4">
        <v>0</v>
      </c>
      <c r="U6" s="4">
        <v>2</v>
      </c>
      <c r="V6" s="4">
        <v>1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.75" customHeight="1">
      <c r="A7" s="16" t="s">
        <v>9</v>
      </c>
      <c r="B7" s="11">
        <v>0</v>
      </c>
      <c r="C7" s="4">
        <v>2</v>
      </c>
      <c r="D7" s="4">
        <v>3</v>
      </c>
      <c r="E7" s="4">
        <v>0</v>
      </c>
      <c r="F7" s="4">
        <v>1</v>
      </c>
      <c r="G7" s="4">
        <v>0</v>
      </c>
      <c r="H7" s="4">
        <v>2</v>
      </c>
      <c r="I7" s="4">
        <v>1</v>
      </c>
      <c r="J7" s="4">
        <v>3</v>
      </c>
      <c r="K7" s="4">
        <v>0</v>
      </c>
      <c r="L7" s="4">
        <v>0</v>
      </c>
      <c r="M7" s="4">
        <v>3</v>
      </c>
      <c r="N7" s="4">
        <v>2</v>
      </c>
      <c r="O7" s="4">
        <v>2</v>
      </c>
      <c r="P7" s="4">
        <v>3</v>
      </c>
      <c r="Q7" s="4">
        <v>1</v>
      </c>
      <c r="R7" s="4">
        <v>0</v>
      </c>
      <c r="S7" s="4">
        <v>0</v>
      </c>
      <c r="T7" s="4">
        <v>4</v>
      </c>
      <c r="U7" s="4">
        <v>1</v>
      </c>
      <c r="V7" s="4">
        <v>6</v>
      </c>
      <c r="W7" s="4">
        <v>1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5.75" customHeight="1">
      <c r="A8" s="16" t="s">
        <v>10</v>
      </c>
      <c r="B8" s="11">
        <v>5</v>
      </c>
      <c r="C8" s="4">
        <v>4</v>
      </c>
      <c r="D8" s="4">
        <v>1</v>
      </c>
      <c r="E8" s="4">
        <v>1</v>
      </c>
      <c r="F8" s="4">
        <v>2</v>
      </c>
      <c r="G8" s="4">
        <v>2</v>
      </c>
      <c r="H8" s="4">
        <v>0</v>
      </c>
      <c r="I8" s="4">
        <v>1</v>
      </c>
      <c r="J8" s="4">
        <v>4</v>
      </c>
      <c r="K8" s="4">
        <v>6</v>
      </c>
      <c r="L8" s="4">
        <v>0</v>
      </c>
      <c r="M8" s="4">
        <v>4</v>
      </c>
      <c r="N8" s="4">
        <v>4</v>
      </c>
      <c r="O8" s="4">
        <v>3</v>
      </c>
      <c r="P8" s="4">
        <v>1</v>
      </c>
      <c r="Q8" s="4">
        <v>1</v>
      </c>
      <c r="R8" s="4">
        <v>1</v>
      </c>
      <c r="S8" s="4">
        <v>0</v>
      </c>
      <c r="T8" s="4">
        <v>1</v>
      </c>
      <c r="U8" s="4">
        <v>0</v>
      </c>
      <c r="V8" s="4">
        <v>2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5.75" customHeight="1">
      <c r="A9" s="16" t="s">
        <v>11</v>
      </c>
      <c r="B9" s="11">
        <v>1</v>
      </c>
      <c r="C9" s="4">
        <v>5</v>
      </c>
      <c r="D9" s="4">
        <v>1</v>
      </c>
      <c r="E9" s="4">
        <v>1</v>
      </c>
      <c r="F9" s="4">
        <v>3</v>
      </c>
      <c r="G9" s="4">
        <v>1</v>
      </c>
      <c r="H9" s="4">
        <v>1</v>
      </c>
      <c r="I9" s="4">
        <v>3</v>
      </c>
      <c r="J9" s="4">
        <v>2</v>
      </c>
      <c r="K9" s="4">
        <v>4</v>
      </c>
      <c r="L9" s="4">
        <v>4</v>
      </c>
      <c r="M9" s="4">
        <v>2</v>
      </c>
      <c r="N9" s="4">
        <v>1</v>
      </c>
      <c r="O9" s="4">
        <v>2</v>
      </c>
      <c r="P9" s="4">
        <v>2</v>
      </c>
      <c r="Q9" s="4">
        <v>1</v>
      </c>
      <c r="R9" s="4">
        <v>0</v>
      </c>
      <c r="S9" s="4">
        <v>1</v>
      </c>
      <c r="T9" s="4">
        <v>1</v>
      </c>
      <c r="U9" s="4">
        <v>6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15.75" customHeight="1">
      <c r="A10" s="16" t="s">
        <v>12</v>
      </c>
      <c r="B10" s="11">
        <v>2</v>
      </c>
      <c r="C10" s="4">
        <v>0</v>
      </c>
      <c r="D10" s="4">
        <v>1</v>
      </c>
      <c r="E10" s="4">
        <v>2</v>
      </c>
      <c r="F10" s="4">
        <v>3</v>
      </c>
      <c r="G10" s="4">
        <v>2</v>
      </c>
      <c r="H10" s="4">
        <v>1</v>
      </c>
      <c r="I10" s="4">
        <v>1</v>
      </c>
      <c r="J10" s="4">
        <v>3</v>
      </c>
      <c r="K10" s="4">
        <v>1</v>
      </c>
      <c r="L10" s="4">
        <v>2</v>
      </c>
      <c r="M10" s="4">
        <v>0</v>
      </c>
      <c r="N10" s="4">
        <v>3</v>
      </c>
      <c r="O10" s="4">
        <v>1</v>
      </c>
      <c r="P10" s="4">
        <v>1</v>
      </c>
      <c r="Q10" s="4">
        <v>1</v>
      </c>
      <c r="R10" s="4">
        <v>2</v>
      </c>
      <c r="S10" s="4">
        <v>2</v>
      </c>
      <c r="T10" s="4">
        <v>2</v>
      </c>
      <c r="U10" s="4">
        <v>4</v>
      </c>
      <c r="V10" s="4">
        <v>1</v>
      </c>
      <c r="W10" s="4">
        <v>1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15.75" customHeight="1">
      <c r="A11" s="16" t="s">
        <v>13</v>
      </c>
      <c r="B11" s="11">
        <v>2</v>
      </c>
      <c r="C11" s="4">
        <v>1</v>
      </c>
      <c r="D11" s="4">
        <v>1</v>
      </c>
      <c r="E11" s="4">
        <v>1</v>
      </c>
      <c r="F11" s="4">
        <v>3</v>
      </c>
      <c r="G11" s="4">
        <v>0</v>
      </c>
      <c r="H11" s="4">
        <v>2</v>
      </c>
      <c r="I11" s="4">
        <v>0</v>
      </c>
      <c r="J11" s="4">
        <v>1</v>
      </c>
      <c r="K11" s="4">
        <v>2</v>
      </c>
      <c r="L11" s="4">
        <v>0</v>
      </c>
      <c r="M11" s="4">
        <v>2</v>
      </c>
      <c r="N11" s="4">
        <v>1</v>
      </c>
      <c r="O11" s="4">
        <v>3</v>
      </c>
      <c r="P11" s="4">
        <v>3</v>
      </c>
      <c r="Q11" s="4">
        <v>3</v>
      </c>
      <c r="R11" s="4">
        <v>1</v>
      </c>
      <c r="S11" s="4">
        <v>1</v>
      </c>
      <c r="T11" s="4">
        <v>0</v>
      </c>
      <c r="U11" s="4">
        <v>2</v>
      </c>
      <c r="V11" s="4">
        <v>3</v>
      </c>
      <c r="W11" s="4">
        <v>1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15.75" customHeight="1">
      <c r="A12" s="16" t="s">
        <v>14</v>
      </c>
      <c r="B12" s="11">
        <v>0</v>
      </c>
      <c r="C12" s="4">
        <v>1</v>
      </c>
      <c r="D12" s="4">
        <v>1</v>
      </c>
      <c r="E12" s="4">
        <v>0</v>
      </c>
      <c r="F12" s="4">
        <v>2</v>
      </c>
      <c r="G12" s="4">
        <v>2</v>
      </c>
      <c r="H12" s="4">
        <v>0</v>
      </c>
      <c r="I12" s="4">
        <v>0</v>
      </c>
      <c r="J12" s="4">
        <v>2</v>
      </c>
      <c r="K12" s="4">
        <v>1</v>
      </c>
      <c r="L12" s="4">
        <v>2</v>
      </c>
      <c r="M12" s="4">
        <v>3</v>
      </c>
      <c r="N12" s="4">
        <v>0</v>
      </c>
      <c r="O12" s="4">
        <v>4</v>
      </c>
      <c r="P12" s="4">
        <v>1</v>
      </c>
      <c r="Q12" s="4">
        <v>2</v>
      </c>
      <c r="R12" s="4">
        <v>4</v>
      </c>
      <c r="S12" s="4">
        <v>1</v>
      </c>
      <c r="T12" s="4">
        <v>2</v>
      </c>
      <c r="U12" s="4">
        <v>1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15.75" customHeight="1">
      <c r="A13" s="16" t="s">
        <v>15</v>
      </c>
      <c r="B13" s="11">
        <v>1</v>
      </c>
      <c r="C13" s="4">
        <v>2</v>
      </c>
      <c r="D13" s="4">
        <v>1</v>
      </c>
      <c r="E13" s="4">
        <v>1</v>
      </c>
      <c r="F13" s="4">
        <v>1</v>
      </c>
      <c r="G13" s="4">
        <v>1</v>
      </c>
      <c r="H13" s="4">
        <v>1</v>
      </c>
      <c r="I13" s="4">
        <v>1</v>
      </c>
      <c r="J13" s="4">
        <v>1</v>
      </c>
      <c r="K13" s="4">
        <v>0</v>
      </c>
      <c r="L13" s="4">
        <v>2</v>
      </c>
      <c r="M13" s="4">
        <v>1</v>
      </c>
      <c r="N13" s="4">
        <v>2</v>
      </c>
      <c r="O13" s="4">
        <v>0</v>
      </c>
      <c r="P13" s="4">
        <v>2</v>
      </c>
      <c r="Q13" s="4">
        <v>1</v>
      </c>
      <c r="R13" s="4">
        <v>0</v>
      </c>
      <c r="S13" s="4">
        <v>0</v>
      </c>
      <c r="T13" s="4">
        <v>0</v>
      </c>
      <c r="U13" s="4">
        <v>1</v>
      </c>
      <c r="V13" s="4">
        <v>3</v>
      </c>
      <c r="W13" s="4">
        <v>1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5.75" customHeight="1">
      <c r="A14" s="16" t="s">
        <v>16</v>
      </c>
      <c r="B14" s="11">
        <v>1</v>
      </c>
      <c r="C14" s="4">
        <v>0</v>
      </c>
      <c r="D14" s="4">
        <v>4</v>
      </c>
      <c r="E14" s="4">
        <v>1</v>
      </c>
      <c r="F14" s="4">
        <v>1</v>
      </c>
      <c r="G14" s="4">
        <v>0</v>
      </c>
      <c r="H14" s="4">
        <v>1</v>
      </c>
      <c r="I14" s="4">
        <v>2</v>
      </c>
      <c r="J14" s="4">
        <v>0</v>
      </c>
      <c r="K14" s="4">
        <v>0</v>
      </c>
      <c r="L14" s="4">
        <v>2</v>
      </c>
      <c r="M14" s="4">
        <v>3</v>
      </c>
      <c r="N14" s="4">
        <v>0</v>
      </c>
      <c r="O14" s="4">
        <v>2</v>
      </c>
      <c r="P14" s="4">
        <v>0</v>
      </c>
      <c r="Q14" s="4">
        <v>5</v>
      </c>
      <c r="R14" s="4">
        <v>0</v>
      </c>
      <c r="S14" s="4">
        <v>1</v>
      </c>
      <c r="T14" s="4">
        <v>1</v>
      </c>
      <c r="U14" s="4">
        <v>3</v>
      </c>
      <c r="V14" s="4">
        <v>0</v>
      </c>
      <c r="W14" s="4">
        <v>1</v>
      </c>
      <c r="X14" s="4">
        <v>1</v>
      </c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5.75" customHeight="1">
      <c r="A15" s="16" t="s">
        <v>17</v>
      </c>
      <c r="B15" s="11">
        <v>1</v>
      </c>
      <c r="C15" s="4">
        <v>0</v>
      </c>
      <c r="D15" s="4">
        <v>2</v>
      </c>
      <c r="E15" s="4">
        <v>2</v>
      </c>
      <c r="F15" s="4">
        <v>4</v>
      </c>
      <c r="G15" s="4">
        <v>1</v>
      </c>
      <c r="H15" s="4">
        <v>1</v>
      </c>
      <c r="I15" s="4">
        <v>1</v>
      </c>
      <c r="J15" s="4">
        <v>1</v>
      </c>
      <c r="K15" s="4">
        <v>5</v>
      </c>
      <c r="L15" s="4">
        <v>3</v>
      </c>
      <c r="M15" s="4">
        <v>3</v>
      </c>
      <c r="N15" s="4">
        <v>1</v>
      </c>
      <c r="O15" s="4">
        <v>3</v>
      </c>
      <c r="P15" s="4">
        <v>4</v>
      </c>
      <c r="Q15" s="4">
        <v>1</v>
      </c>
      <c r="R15" s="4">
        <v>2</v>
      </c>
      <c r="S15" s="4">
        <v>1</v>
      </c>
      <c r="T15" s="4">
        <v>1</v>
      </c>
      <c r="U15" s="4">
        <v>3</v>
      </c>
      <c r="V15" s="4">
        <v>1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5.75" customHeight="1">
      <c r="A16" s="16" t="s">
        <v>18</v>
      </c>
      <c r="B16" s="11">
        <v>1</v>
      </c>
      <c r="C16" s="4">
        <v>1</v>
      </c>
      <c r="D16" s="4">
        <v>1</v>
      </c>
      <c r="E16" s="4">
        <v>0</v>
      </c>
      <c r="F16" s="4">
        <v>2</v>
      </c>
      <c r="G16" s="4">
        <v>1</v>
      </c>
      <c r="H16" s="4">
        <v>3</v>
      </c>
      <c r="I16" s="4">
        <v>2</v>
      </c>
      <c r="J16" s="4">
        <v>2</v>
      </c>
      <c r="K16" s="4">
        <v>3</v>
      </c>
      <c r="L16" s="4">
        <v>6</v>
      </c>
      <c r="M16" s="4">
        <v>3</v>
      </c>
      <c r="N16" s="4">
        <v>2</v>
      </c>
      <c r="O16" s="4">
        <v>4</v>
      </c>
      <c r="P16" s="4">
        <v>2</v>
      </c>
      <c r="Q16" s="4">
        <v>0</v>
      </c>
      <c r="R16" s="4">
        <v>0</v>
      </c>
      <c r="S16" s="4">
        <v>1</v>
      </c>
      <c r="T16" s="4">
        <v>4</v>
      </c>
      <c r="U16" s="4">
        <v>3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15.75" customHeight="1">
      <c r="A17" s="16" t="s">
        <v>19</v>
      </c>
      <c r="B17" s="11">
        <v>1</v>
      </c>
      <c r="C17" s="4">
        <v>1</v>
      </c>
      <c r="D17" s="4">
        <v>2</v>
      </c>
      <c r="E17" s="4">
        <v>0</v>
      </c>
      <c r="F17" s="4">
        <v>1</v>
      </c>
      <c r="G17" s="4">
        <v>2</v>
      </c>
      <c r="H17" s="4">
        <v>1</v>
      </c>
      <c r="I17" s="4">
        <v>0</v>
      </c>
      <c r="J17" s="4">
        <v>2</v>
      </c>
      <c r="K17" s="4">
        <v>1</v>
      </c>
      <c r="L17" s="4">
        <v>3</v>
      </c>
      <c r="M17" s="4">
        <v>4</v>
      </c>
      <c r="N17" s="4">
        <v>3</v>
      </c>
      <c r="O17" s="4">
        <v>4</v>
      </c>
      <c r="P17" s="4">
        <v>0</v>
      </c>
      <c r="Q17" s="4">
        <v>1</v>
      </c>
      <c r="R17" s="4">
        <v>2</v>
      </c>
      <c r="S17" s="4">
        <v>4</v>
      </c>
      <c r="T17" s="4">
        <v>1</v>
      </c>
      <c r="U17" s="4">
        <v>1</v>
      </c>
      <c r="V17" s="4">
        <v>2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15.75" customHeight="1">
      <c r="A18" s="16" t="s">
        <v>20</v>
      </c>
      <c r="B18" s="11">
        <v>0</v>
      </c>
      <c r="C18" s="4">
        <v>0</v>
      </c>
      <c r="D18" s="4">
        <v>1</v>
      </c>
      <c r="E18" s="4">
        <v>1</v>
      </c>
      <c r="F18" s="4">
        <v>1</v>
      </c>
      <c r="G18" s="4">
        <v>1</v>
      </c>
      <c r="H18" s="4">
        <v>1</v>
      </c>
      <c r="I18" s="4">
        <v>1</v>
      </c>
      <c r="J18" s="4">
        <v>0</v>
      </c>
      <c r="K18" s="4">
        <v>1</v>
      </c>
      <c r="L18" s="4">
        <v>4</v>
      </c>
      <c r="M18" s="4">
        <v>2</v>
      </c>
      <c r="N18" s="4">
        <v>1</v>
      </c>
      <c r="O18" s="4">
        <v>2</v>
      </c>
      <c r="P18" s="4">
        <v>1</v>
      </c>
      <c r="Q18" s="4">
        <v>1</v>
      </c>
      <c r="R18" s="4">
        <v>0</v>
      </c>
      <c r="S18" s="4">
        <v>1</v>
      </c>
      <c r="T18" s="4">
        <v>0</v>
      </c>
      <c r="U18" s="4">
        <v>0</v>
      </c>
      <c r="V18" s="4">
        <v>1</v>
      </c>
      <c r="W18" s="4">
        <v>1</v>
      </c>
      <c r="X18" s="4">
        <v>1</v>
      </c>
      <c r="Y18" s="4">
        <v>2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15.75" customHeight="1">
      <c r="A19" s="16" t="s">
        <v>21</v>
      </c>
      <c r="B19" s="11">
        <v>2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1</v>
      </c>
      <c r="I19" s="4">
        <v>1</v>
      </c>
      <c r="J19" s="4">
        <v>1</v>
      </c>
      <c r="K19" s="4">
        <v>5</v>
      </c>
      <c r="L19" s="4">
        <v>0</v>
      </c>
      <c r="M19" s="4">
        <v>2</v>
      </c>
      <c r="N19" s="4">
        <v>1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2</v>
      </c>
      <c r="U19" s="4">
        <v>2</v>
      </c>
      <c r="V19" s="4">
        <v>1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39" ht="15.75" customHeight="1">
      <c r="A20" s="16" t="s">
        <v>22</v>
      </c>
      <c r="B20" s="11">
        <v>1</v>
      </c>
      <c r="C20" s="4">
        <v>0</v>
      </c>
      <c r="D20" s="4">
        <v>1</v>
      </c>
      <c r="E20" s="4">
        <v>0</v>
      </c>
      <c r="F20" s="4">
        <v>1</v>
      </c>
      <c r="G20" s="4">
        <v>2</v>
      </c>
      <c r="H20" s="4">
        <v>1</v>
      </c>
      <c r="I20" s="4">
        <v>3</v>
      </c>
      <c r="J20" s="4">
        <v>3</v>
      </c>
      <c r="K20" s="4">
        <v>0</v>
      </c>
      <c r="L20" s="4">
        <v>4</v>
      </c>
      <c r="M20" s="4">
        <v>0</v>
      </c>
      <c r="N20" s="4">
        <v>2</v>
      </c>
      <c r="O20" s="4">
        <v>3</v>
      </c>
      <c r="P20" s="4">
        <v>3</v>
      </c>
      <c r="Q20" s="4">
        <v>0</v>
      </c>
      <c r="R20" s="4">
        <v>1</v>
      </c>
      <c r="S20" s="4">
        <v>1</v>
      </c>
      <c r="T20" s="4">
        <v>1</v>
      </c>
      <c r="U20" s="4">
        <v>0</v>
      </c>
      <c r="V20" s="4">
        <v>1</v>
      </c>
      <c r="W20" s="4">
        <v>2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ht="15.75" customHeight="1">
      <c r="A21" s="16" t="s">
        <v>23</v>
      </c>
      <c r="B21" s="11">
        <v>1</v>
      </c>
      <c r="C21" s="4">
        <v>2</v>
      </c>
      <c r="D21" s="4">
        <v>1</v>
      </c>
      <c r="E21" s="4">
        <v>3</v>
      </c>
      <c r="F21" s="4">
        <v>1</v>
      </c>
      <c r="G21" s="4">
        <v>2</v>
      </c>
      <c r="H21" s="4">
        <v>1</v>
      </c>
      <c r="I21" s="4">
        <v>2</v>
      </c>
      <c r="J21" s="4">
        <v>2</v>
      </c>
      <c r="K21" s="4">
        <v>1</v>
      </c>
      <c r="L21" s="4">
        <v>3</v>
      </c>
      <c r="M21" s="4">
        <v>2</v>
      </c>
      <c r="N21" s="4">
        <v>3</v>
      </c>
      <c r="O21" s="4">
        <v>3</v>
      </c>
      <c r="P21" s="4">
        <v>0</v>
      </c>
      <c r="Q21" s="4">
        <v>4</v>
      </c>
      <c r="R21" s="4">
        <v>0</v>
      </c>
      <c r="S21" s="4">
        <v>1</v>
      </c>
      <c r="T21" s="4">
        <v>1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15.75" customHeight="1">
      <c r="A22" s="16" t="s">
        <v>24</v>
      </c>
      <c r="B22" s="11">
        <v>1</v>
      </c>
      <c r="C22" s="4">
        <v>0</v>
      </c>
      <c r="D22" s="4">
        <v>1</v>
      </c>
      <c r="E22" s="4">
        <v>1</v>
      </c>
      <c r="F22" s="4">
        <v>1</v>
      </c>
      <c r="G22" s="4">
        <v>2</v>
      </c>
      <c r="H22" s="4">
        <v>2</v>
      </c>
      <c r="I22" s="4">
        <v>1</v>
      </c>
      <c r="J22" s="4">
        <v>1</v>
      </c>
      <c r="K22" s="4">
        <v>1</v>
      </c>
      <c r="L22" s="4">
        <v>0</v>
      </c>
      <c r="M22" s="4">
        <v>2</v>
      </c>
      <c r="N22" s="4">
        <v>1</v>
      </c>
      <c r="O22" s="4">
        <v>0</v>
      </c>
      <c r="P22" s="4">
        <v>2</v>
      </c>
      <c r="Q22" s="4">
        <v>1</v>
      </c>
      <c r="R22" s="4">
        <v>1</v>
      </c>
      <c r="S22" s="4">
        <v>4</v>
      </c>
      <c r="T22" s="4">
        <v>3</v>
      </c>
      <c r="U22" s="4">
        <v>2</v>
      </c>
      <c r="V22" s="4">
        <v>2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 ht="15.75" customHeight="1">
      <c r="A23" s="16" t="s">
        <v>25</v>
      </c>
      <c r="B23" s="11">
        <v>1</v>
      </c>
      <c r="C23" s="4">
        <v>2</v>
      </c>
      <c r="D23" s="4">
        <v>1</v>
      </c>
      <c r="E23" s="4">
        <v>2</v>
      </c>
      <c r="F23" s="4">
        <v>0</v>
      </c>
      <c r="G23" s="4">
        <v>1</v>
      </c>
      <c r="H23" s="4">
        <v>0</v>
      </c>
      <c r="I23" s="4">
        <v>2</v>
      </c>
      <c r="J23" s="4">
        <v>2</v>
      </c>
      <c r="K23" s="4">
        <v>3</v>
      </c>
      <c r="L23" s="4">
        <v>1</v>
      </c>
      <c r="M23" s="4">
        <v>4</v>
      </c>
      <c r="N23" s="4">
        <v>1</v>
      </c>
      <c r="O23" s="4">
        <v>1</v>
      </c>
      <c r="P23" s="4">
        <v>1</v>
      </c>
      <c r="Q23" s="4">
        <v>3</v>
      </c>
      <c r="R23" s="4">
        <v>4</v>
      </c>
      <c r="S23" s="4">
        <v>1</v>
      </c>
      <c r="T23" s="4">
        <v>2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39" ht="15.75" customHeight="1">
      <c r="A24" s="16" t="s">
        <v>26</v>
      </c>
      <c r="B24" s="11">
        <v>1</v>
      </c>
      <c r="C24" s="4">
        <v>0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3</v>
      </c>
      <c r="J24" s="4">
        <v>1</v>
      </c>
      <c r="K24" s="4">
        <v>2</v>
      </c>
      <c r="L24" s="4">
        <v>0</v>
      </c>
      <c r="M24" s="4">
        <v>3</v>
      </c>
      <c r="N24" s="4">
        <v>2</v>
      </c>
      <c r="O24" s="4">
        <v>1</v>
      </c>
      <c r="P24" s="4">
        <v>0</v>
      </c>
      <c r="Q24" s="4">
        <v>4</v>
      </c>
      <c r="R24" s="4">
        <v>3</v>
      </c>
      <c r="S24" s="4">
        <v>3</v>
      </c>
      <c r="T24" s="4">
        <v>1</v>
      </c>
      <c r="U24" s="4">
        <v>2</v>
      </c>
      <c r="V24" s="4">
        <v>0</v>
      </c>
      <c r="W24" s="4">
        <v>3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39" ht="15.75" customHeight="1">
      <c r="A25" s="16" t="s">
        <v>27</v>
      </c>
      <c r="B25" s="11">
        <v>1</v>
      </c>
      <c r="C25" s="4">
        <v>1</v>
      </c>
      <c r="D25" s="4">
        <v>0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1</v>
      </c>
      <c r="K25" s="4">
        <v>2</v>
      </c>
      <c r="L25" s="4">
        <v>2</v>
      </c>
      <c r="M25" s="4">
        <v>0</v>
      </c>
      <c r="N25" s="4">
        <v>0</v>
      </c>
      <c r="O25" s="4">
        <v>5</v>
      </c>
      <c r="P25" s="4">
        <v>0</v>
      </c>
      <c r="Q25" s="4">
        <v>0</v>
      </c>
      <c r="R25" s="4">
        <v>0</v>
      </c>
      <c r="S25" s="4">
        <v>0</v>
      </c>
      <c r="T25" s="4">
        <v>2</v>
      </c>
      <c r="U25" s="4">
        <v>3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15.75" customHeight="1">
      <c r="A26" s="16" t="s">
        <v>28</v>
      </c>
      <c r="B26" s="11">
        <v>1</v>
      </c>
      <c r="C26" s="4">
        <v>2</v>
      </c>
      <c r="D26" s="4">
        <v>1</v>
      </c>
      <c r="E26" s="4">
        <v>1</v>
      </c>
      <c r="F26" s="4">
        <v>0</v>
      </c>
      <c r="G26" s="4">
        <v>0</v>
      </c>
      <c r="H26" s="4">
        <v>2</v>
      </c>
      <c r="I26" s="4">
        <v>1</v>
      </c>
      <c r="J26" s="4">
        <v>3</v>
      </c>
      <c r="K26" s="4">
        <v>1</v>
      </c>
      <c r="L26" s="4">
        <v>2</v>
      </c>
      <c r="M26" s="4">
        <v>1</v>
      </c>
      <c r="N26" s="4">
        <v>3</v>
      </c>
      <c r="O26" s="4">
        <v>2</v>
      </c>
      <c r="P26" s="4">
        <v>3</v>
      </c>
      <c r="Q26" s="4">
        <v>3</v>
      </c>
      <c r="R26" s="4">
        <v>1</v>
      </c>
      <c r="S26" s="4">
        <v>1</v>
      </c>
      <c r="T26" s="4">
        <v>3</v>
      </c>
      <c r="U26" s="4">
        <v>0</v>
      </c>
      <c r="V26" s="4">
        <v>3</v>
      </c>
      <c r="W26" s="4">
        <v>0</v>
      </c>
      <c r="X26" s="4">
        <v>1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</sheetData>
  <mergeCells count="1">
    <mergeCell ref="A1:AM1"/>
  </mergeCells>
  <conditionalFormatting sqref="B3:AM26">
    <cfRule type="containsBlanks" priority="1" stopIfTrue="1">
      <formula>LEN(TRIM(B3))=0</formula>
    </cfRule>
    <cfRule type="cellIs" dxfId="1" priority="2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:AN26"/>
  <sheetViews>
    <sheetView showGridLines="0" workbookViewId="0">
      <selection activeCell="S32" sqref="S32"/>
    </sheetView>
  </sheetViews>
  <sheetFormatPr baseColWidth="10" defaultColWidth="11.42578125" defaultRowHeight="15.75" customHeight="1"/>
  <cols>
    <col min="1" max="1" width="21.570312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2.25" customHeight="1">
      <c r="A1" s="52" t="s">
        <v>57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</row>
    <row r="2" spans="1:40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40" ht="15.75" customHeight="1">
      <c r="A3" s="16" t="s">
        <v>5</v>
      </c>
      <c r="B3" s="4" t="s">
        <v>54</v>
      </c>
      <c r="C3" s="4" t="s">
        <v>50</v>
      </c>
      <c r="D3" s="4" t="s">
        <v>54</v>
      </c>
      <c r="E3" s="4" t="s">
        <v>55</v>
      </c>
      <c r="F3" s="4" t="s">
        <v>50</v>
      </c>
      <c r="G3" s="4" t="s">
        <v>50</v>
      </c>
      <c r="H3" s="4" t="s">
        <v>50</v>
      </c>
      <c r="I3" s="4" t="s">
        <v>50</v>
      </c>
      <c r="J3" s="4" t="s">
        <v>54</v>
      </c>
      <c r="K3" s="4" t="s">
        <v>55</v>
      </c>
      <c r="L3" s="4" t="s">
        <v>54</v>
      </c>
      <c r="M3" s="4" t="s">
        <v>50</v>
      </c>
      <c r="N3" s="4" t="s">
        <v>50</v>
      </c>
      <c r="O3" s="4" t="s">
        <v>55</v>
      </c>
      <c r="P3" s="4" t="s">
        <v>55</v>
      </c>
      <c r="Q3" s="4" t="s">
        <v>50</v>
      </c>
      <c r="R3" s="4" t="s">
        <v>55</v>
      </c>
      <c r="S3" s="4" t="s">
        <v>54</v>
      </c>
      <c r="T3" s="4" t="s">
        <v>50</v>
      </c>
      <c r="U3" s="4" t="s">
        <v>54</v>
      </c>
      <c r="V3" s="4" t="s">
        <v>54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5.75" customHeight="1">
      <c r="A4" s="16" t="s">
        <v>6</v>
      </c>
      <c r="B4" s="4" t="s">
        <v>50</v>
      </c>
      <c r="C4" s="4" t="s">
        <v>54</v>
      </c>
      <c r="D4" s="4" t="s">
        <v>50</v>
      </c>
      <c r="E4" s="4" t="s">
        <v>55</v>
      </c>
      <c r="F4" s="4" t="s">
        <v>55</v>
      </c>
      <c r="G4" s="4" t="s">
        <v>54</v>
      </c>
      <c r="H4" s="4" t="s">
        <v>54</v>
      </c>
      <c r="I4" s="4" t="s">
        <v>50</v>
      </c>
      <c r="J4" s="4" t="s">
        <v>54</v>
      </c>
      <c r="K4" s="4" t="s">
        <v>50</v>
      </c>
      <c r="L4" s="4" t="s">
        <v>55</v>
      </c>
      <c r="M4" s="4" t="s">
        <v>55</v>
      </c>
      <c r="N4" s="4" t="s">
        <v>55</v>
      </c>
      <c r="O4" s="4" t="s">
        <v>55</v>
      </c>
      <c r="P4" s="4" t="s">
        <v>50</v>
      </c>
      <c r="Q4" s="4" t="s">
        <v>50</v>
      </c>
      <c r="R4" s="4" t="s">
        <v>50</v>
      </c>
      <c r="S4" s="4" t="s">
        <v>50</v>
      </c>
      <c r="T4" s="4" t="s">
        <v>54</v>
      </c>
      <c r="U4" s="4" t="s">
        <v>55</v>
      </c>
      <c r="V4" s="4" t="s">
        <v>55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5.75" customHeight="1">
      <c r="A5" s="16" t="s">
        <v>7</v>
      </c>
      <c r="B5" s="4" t="s">
        <v>50</v>
      </c>
      <c r="C5" s="4" t="s">
        <v>50</v>
      </c>
      <c r="D5" s="4" t="s">
        <v>54</v>
      </c>
      <c r="E5" s="4" t="s">
        <v>54</v>
      </c>
      <c r="F5" s="4" t="s">
        <v>50</v>
      </c>
      <c r="G5" s="4" t="s">
        <v>55</v>
      </c>
      <c r="H5" s="4" t="s">
        <v>55</v>
      </c>
      <c r="I5" s="4" t="s">
        <v>50</v>
      </c>
      <c r="J5" s="4" t="s">
        <v>54</v>
      </c>
      <c r="K5" s="4" t="s">
        <v>55</v>
      </c>
      <c r="L5" s="4" t="s">
        <v>54</v>
      </c>
      <c r="M5" s="4" t="s">
        <v>55</v>
      </c>
      <c r="N5" s="4" t="s">
        <v>54</v>
      </c>
      <c r="O5" s="4" t="s">
        <v>55</v>
      </c>
      <c r="P5" s="4" t="s">
        <v>50</v>
      </c>
      <c r="Q5" s="4" t="s">
        <v>55</v>
      </c>
      <c r="R5" s="4" t="s">
        <v>55</v>
      </c>
      <c r="S5" s="4" t="s">
        <v>55</v>
      </c>
      <c r="T5" s="4" t="s">
        <v>54</v>
      </c>
      <c r="U5" s="4" t="s">
        <v>54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5.75" customHeight="1">
      <c r="A6" s="16" t="s">
        <v>8</v>
      </c>
      <c r="B6" s="4" t="s">
        <v>55</v>
      </c>
      <c r="C6" s="4" t="s">
        <v>55</v>
      </c>
      <c r="D6" s="4" t="s">
        <v>55</v>
      </c>
      <c r="E6" s="4" t="s">
        <v>50</v>
      </c>
      <c r="F6" s="4" t="s">
        <v>50</v>
      </c>
      <c r="G6" s="4" t="s">
        <v>55</v>
      </c>
      <c r="H6" s="4" t="s">
        <v>50</v>
      </c>
      <c r="I6" s="4" t="s">
        <v>50</v>
      </c>
      <c r="J6" s="4" t="s">
        <v>55</v>
      </c>
      <c r="K6" s="4" t="s">
        <v>55</v>
      </c>
      <c r="L6" s="4" t="s">
        <v>50</v>
      </c>
      <c r="M6" s="4" t="s">
        <v>50</v>
      </c>
      <c r="N6" s="4" t="s">
        <v>55</v>
      </c>
      <c r="O6" s="4" t="s">
        <v>55</v>
      </c>
      <c r="P6" s="4" t="s">
        <v>50</v>
      </c>
      <c r="Q6" s="4" t="s">
        <v>50</v>
      </c>
      <c r="R6" s="4" t="s">
        <v>55</v>
      </c>
      <c r="S6" s="4" t="s">
        <v>55</v>
      </c>
      <c r="T6" s="4" t="s">
        <v>50</v>
      </c>
      <c r="U6" s="4" t="s">
        <v>54</v>
      </c>
      <c r="V6" s="4" t="s">
        <v>55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5.75" customHeight="1">
      <c r="A7" s="16" t="s">
        <v>9</v>
      </c>
      <c r="B7" s="4" t="s">
        <v>50</v>
      </c>
      <c r="C7" s="4" t="s">
        <v>55</v>
      </c>
      <c r="D7" s="4" t="s">
        <v>55</v>
      </c>
      <c r="E7" s="4" t="s">
        <v>50</v>
      </c>
      <c r="F7" s="4" t="s">
        <v>54</v>
      </c>
      <c r="G7" s="4" t="s">
        <v>50</v>
      </c>
      <c r="H7" s="4" t="s">
        <v>54</v>
      </c>
      <c r="I7" s="4" t="s">
        <v>55</v>
      </c>
      <c r="J7" s="4" t="s">
        <v>55</v>
      </c>
      <c r="K7" s="4" t="s">
        <v>50</v>
      </c>
      <c r="L7" s="4" t="s">
        <v>50</v>
      </c>
      <c r="M7" s="4" t="s">
        <v>54</v>
      </c>
      <c r="N7" s="4" t="s">
        <v>54</v>
      </c>
      <c r="O7" s="4" t="s">
        <v>55</v>
      </c>
      <c r="P7" s="4" t="s">
        <v>54</v>
      </c>
      <c r="Q7" s="4" t="s">
        <v>55</v>
      </c>
      <c r="R7" s="4" t="s">
        <v>50</v>
      </c>
      <c r="S7" s="4" t="s">
        <v>50</v>
      </c>
      <c r="T7" s="4" t="s">
        <v>55</v>
      </c>
      <c r="U7" s="4" t="s">
        <v>55</v>
      </c>
      <c r="V7" s="4" t="s">
        <v>54</v>
      </c>
      <c r="W7" s="4" t="s">
        <v>54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5.75" customHeight="1">
      <c r="A8" s="16" t="s">
        <v>10</v>
      </c>
      <c r="B8" s="4" t="s">
        <v>54</v>
      </c>
      <c r="C8" s="4" t="s">
        <v>54</v>
      </c>
      <c r="D8" s="4" t="s">
        <v>55</v>
      </c>
      <c r="E8" s="4" t="s">
        <v>54</v>
      </c>
      <c r="F8" s="4" t="s">
        <v>50</v>
      </c>
      <c r="G8" s="4" t="s">
        <v>50</v>
      </c>
      <c r="H8" s="4" t="s">
        <v>50</v>
      </c>
      <c r="I8" s="4" t="s">
        <v>55</v>
      </c>
      <c r="J8" s="4" t="s">
        <v>50</v>
      </c>
      <c r="K8" s="4" t="s">
        <v>50</v>
      </c>
      <c r="L8" s="4" t="s">
        <v>50</v>
      </c>
      <c r="M8" s="4" t="s">
        <v>50</v>
      </c>
      <c r="N8" s="4" t="s">
        <v>55</v>
      </c>
      <c r="O8" s="4" t="s">
        <v>55</v>
      </c>
      <c r="P8" s="4" t="s">
        <v>55</v>
      </c>
      <c r="Q8" s="4" t="s">
        <v>54</v>
      </c>
      <c r="R8" s="4" t="s">
        <v>55</v>
      </c>
      <c r="S8" s="4" t="s">
        <v>50</v>
      </c>
      <c r="T8" s="4" t="s">
        <v>55</v>
      </c>
      <c r="U8" s="4" t="s">
        <v>50</v>
      </c>
      <c r="V8" s="4" t="s">
        <v>50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5.75" customHeight="1">
      <c r="A9" s="16" t="s">
        <v>11</v>
      </c>
      <c r="B9" s="4" t="s">
        <v>54</v>
      </c>
      <c r="C9" s="4" t="s">
        <v>55</v>
      </c>
      <c r="D9" s="4" t="s">
        <v>55</v>
      </c>
      <c r="E9" s="4" t="s">
        <v>55</v>
      </c>
      <c r="F9" s="4" t="s">
        <v>55</v>
      </c>
      <c r="G9" s="4" t="s">
        <v>55</v>
      </c>
      <c r="H9" s="4" t="s">
        <v>55</v>
      </c>
      <c r="I9" s="4" t="s">
        <v>55</v>
      </c>
      <c r="J9" s="4" t="s">
        <v>55</v>
      </c>
      <c r="K9" s="4" t="s">
        <v>54</v>
      </c>
      <c r="L9" s="4" t="s">
        <v>54</v>
      </c>
      <c r="M9" s="4" t="s">
        <v>50</v>
      </c>
      <c r="N9" s="4" t="s">
        <v>55</v>
      </c>
      <c r="O9" s="4" t="s">
        <v>50</v>
      </c>
      <c r="P9" s="4" t="s">
        <v>54</v>
      </c>
      <c r="Q9" s="4" t="s">
        <v>54</v>
      </c>
      <c r="R9" s="4" t="s">
        <v>50</v>
      </c>
      <c r="S9" s="4" t="s">
        <v>54</v>
      </c>
      <c r="T9" s="4" t="s">
        <v>54</v>
      </c>
      <c r="U9" s="4" t="s">
        <v>55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5.75" customHeight="1">
      <c r="A10" s="16" t="s">
        <v>12</v>
      </c>
      <c r="B10" s="4" t="s">
        <v>54</v>
      </c>
      <c r="C10" s="4" t="s">
        <v>50</v>
      </c>
      <c r="D10" s="4" t="s">
        <v>54</v>
      </c>
      <c r="E10" s="4" t="s">
        <v>55</v>
      </c>
      <c r="F10" s="4" t="s">
        <v>55</v>
      </c>
      <c r="G10" s="4" t="s">
        <v>54</v>
      </c>
      <c r="H10" s="4" t="s">
        <v>55</v>
      </c>
      <c r="I10" s="4" t="s">
        <v>55</v>
      </c>
      <c r="J10" s="4" t="s">
        <v>55</v>
      </c>
      <c r="K10" s="4" t="s">
        <v>54</v>
      </c>
      <c r="L10" s="4" t="s">
        <v>50</v>
      </c>
      <c r="M10" s="4" t="s">
        <v>50</v>
      </c>
      <c r="N10" s="4" t="s">
        <v>55</v>
      </c>
      <c r="O10" s="4" t="s">
        <v>55</v>
      </c>
      <c r="P10" s="4" t="s">
        <v>54</v>
      </c>
      <c r="Q10" s="4" t="s">
        <v>54</v>
      </c>
      <c r="R10" s="4" t="s">
        <v>54</v>
      </c>
      <c r="S10" s="4" t="s">
        <v>55</v>
      </c>
      <c r="T10" s="4" t="s">
        <v>50</v>
      </c>
      <c r="U10" s="4" t="s">
        <v>50</v>
      </c>
      <c r="V10" s="4" t="s">
        <v>54</v>
      </c>
      <c r="W10" s="4" t="s">
        <v>55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5.75" customHeight="1">
      <c r="A11" s="16" t="s">
        <v>13</v>
      </c>
      <c r="B11" s="4" t="s">
        <v>50</v>
      </c>
      <c r="C11" s="4" t="s">
        <v>54</v>
      </c>
      <c r="D11" s="4" t="s">
        <v>55</v>
      </c>
      <c r="E11" s="4" t="s">
        <v>55</v>
      </c>
      <c r="F11" s="4" t="s">
        <v>54</v>
      </c>
      <c r="G11" s="4" t="s">
        <v>50</v>
      </c>
      <c r="H11" s="4" t="s">
        <v>50</v>
      </c>
      <c r="I11" s="4" t="s">
        <v>50</v>
      </c>
      <c r="J11" s="4" t="s">
        <v>54</v>
      </c>
      <c r="K11" s="4" t="s">
        <v>54</v>
      </c>
      <c r="L11" s="4" t="s">
        <v>50</v>
      </c>
      <c r="M11" s="4" t="s">
        <v>54</v>
      </c>
      <c r="N11" s="4" t="s">
        <v>54</v>
      </c>
      <c r="O11" s="4" t="s">
        <v>54</v>
      </c>
      <c r="P11" s="4" t="s">
        <v>54</v>
      </c>
      <c r="Q11" s="4" t="s">
        <v>55</v>
      </c>
      <c r="R11" s="4" t="s">
        <v>54</v>
      </c>
      <c r="S11" s="4" t="s">
        <v>55</v>
      </c>
      <c r="T11" s="4" t="s">
        <v>50</v>
      </c>
      <c r="U11" s="4" t="s">
        <v>50</v>
      </c>
      <c r="V11" s="4" t="s">
        <v>54</v>
      </c>
      <c r="W11" s="4" t="s">
        <v>55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5.75" customHeight="1">
      <c r="A12" s="16" t="s">
        <v>14</v>
      </c>
      <c r="B12" s="4" t="s">
        <v>50</v>
      </c>
      <c r="C12" s="4" t="s">
        <v>55</v>
      </c>
      <c r="D12" s="4" t="s">
        <v>54</v>
      </c>
      <c r="E12" s="4" t="s">
        <v>50</v>
      </c>
      <c r="F12" s="4" t="s">
        <v>50</v>
      </c>
      <c r="G12" s="4" t="s">
        <v>50</v>
      </c>
      <c r="H12" s="4" t="s">
        <v>50</v>
      </c>
      <c r="I12" s="4" t="s">
        <v>50</v>
      </c>
      <c r="J12" s="4" t="s">
        <v>55</v>
      </c>
      <c r="K12" s="4" t="s">
        <v>55</v>
      </c>
      <c r="L12" s="4" t="s">
        <v>55</v>
      </c>
      <c r="M12" s="4" t="s">
        <v>54</v>
      </c>
      <c r="N12" s="4" t="s">
        <v>50</v>
      </c>
      <c r="O12" s="4" t="s">
        <v>55</v>
      </c>
      <c r="P12" s="4" t="s">
        <v>54</v>
      </c>
      <c r="Q12" s="4" t="s">
        <v>55</v>
      </c>
      <c r="R12" s="4" t="s">
        <v>54</v>
      </c>
      <c r="S12" s="4" t="s">
        <v>54</v>
      </c>
      <c r="T12" s="4" t="s">
        <v>50</v>
      </c>
      <c r="U12" s="4" t="s">
        <v>55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5.75" customHeight="1">
      <c r="A13" s="16" t="s">
        <v>15</v>
      </c>
      <c r="B13" s="4" t="s">
        <v>55</v>
      </c>
      <c r="C13" s="4" t="s">
        <v>50</v>
      </c>
      <c r="D13" s="4" t="s">
        <v>55</v>
      </c>
      <c r="E13" s="4" t="s">
        <v>55</v>
      </c>
      <c r="F13" s="4" t="s">
        <v>55</v>
      </c>
      <c r="G13" s="4" t="s">
        <v>54</v>
      </c>
      <c r="H13" s="4" t="s">
        <v>54</v>
      </c>
      <c r="I13" s="4" t="s">
        <v>54</v>
      </c>
      <c r="J13" s="4" t="s">
        <v>54</v>
      </c>
      <c r="K13" s="4" t="s">
        <v>50</v>
      </c>
      <c r="L13" s="4" t="s">
        <v>50</v>
      </c>
      <c r="M13" s="4" t="s">
        <v>54</v>
      </c>
      <c r="N13" s="4" t="s">
        <v>54</v>
      </c>
      <c r="O13" s="4" t="s">
        <v>50</v>
      </c>
      <c r="P13" s="4" t="s">
        <v>54</v>
      </c>
      <c r="Q13" s="4" t="s">
        <v>55</v>
      </c>
      <c r="R13" s="4" t="s">
        <v>50</v>
      </c>
      <c r="S13" s="4" t="s">
        <v>50</v>
      </c>
      <c r="T13" s="4" t="s">
        <v>50</v>
      </c>
      <c r="U13" s="4" t="s">
        <v>54</v>
      </c>
      <c r="V13" s="4" t="s">
        <v>54</v>
      </c>
      <c r="W13" s="4" t="s">
        <v>54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5.75" customHeight="1">
      <c r="A14" s="16" t="s">
        <v>16</v>
      </c>
      <c r="B14" s="4" t="s">
        <v>55</v>
      </c>
      <c r="C14" s="4" t="s">
        <v>50</v>
      </c>
      <c r="D14" s="4" t="s">
        <v>55</v>
      </c>
      <c r="E14" s="4" t="s">
        <v>55</v>
      </c>
      <c r="F14" s="4" t="s">
        <v>54</v>
      </c>
      <c r="G14" s="4" t="s">
        <v>50</v>
      </c>
      <c r="H14" s="4" t="s">
        <v>54</v>
      </c>
      <c r="I14" s="4" t="s">
        <v>55</v>
      </c>
      <c r="J14" s="4" t="s">
        <v>50</v>
      </c>
      <c r="K14" s="4" t="s">
        <v>50</v>
      </c>
      <c r="L14" s="4" t="s">
        <v>54</v>
      </c>
      <c r="M14" s="4" t="s">
        <v>54</v>
      </c>
      <c r="N14" s="4" t="s">
        <v>50</v>
      </c>
      <c r="O14" s="4" t="s">
        <v>55</v>
      </c>
      <c r="P14" s="4" t="s">
        <v>50</v>
      </c>
      <c r="Q14" s="4" t="s">
        <v>55</v>
      </c>
      <c r="R14" s="4" t="s">
        <v>50</v>
      </c>
      <c r="S14" s="4" t="s">
        <v>54</v>
      </c>
      <c r="T14" s="4" t="s">
        <v>54</v>
      </c>
      <c r="U14" s="4" t="s">
        <v>55</v>
      </c>
      <c r="V14" s="4" t="s">
        <v>50</v>
      </c>
      <c r="W14" s="4" t="s">
        <v>55</v>
      </c>
      <c r="X14" s="4" t="s">
        <v>55</v>
      </c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5.75" customHeight="1">
      <c r="A15" s="16" t="s">
        <v>17</v>
      </c>
      <c r="B15" s="4" t="s">
        <v>54</v>
      </c>
      <c r="C15" s="4" t="s">
        <v>50</v>
      </c>
      <c r="D15" s="4" t="s">
        <v>54</v>
      </c>
      <c r="E15" s="4" t="s">
        <v>54</v>
      </c>
      <c r="F15" s="4" t="s">
        <v>50</v>
      </c>
      <c r="G15" s="4" t="s">
        <v>55</v>
      </c>
      <c r="H15" s="4" t="s">
        <v>55</v>
      </c>
      <c r="I15" s="4" t="s">
        <v>55</v>
      </c>
      <c r="J15" s="4" t="s">
        <v>55</v>
      </c>
      <c r="K15" s="4" t="s">
        <v>54</v>
      </c>
      <c r="L15" s="4" t="s">
        <v>54</v>
      </c>
      <c r="M15" s="4" t="s">
        <v>54</v>
      </c>
      <c r="N15" s="4" t="s">
        <v>54</v>
      </c>
      <c r="O15" s="4" t="s">
        <v>54</v>
      </c>
      <c r="P15" s="4" t="s">
        <v>54</v>
      </c>
      <c r="Q15" s="4" t="s">
        <v>55</v>
      </c>
      <c r="R15" s="4" t="s">
        <v>55</v>
      </c>
      <c r="S15" s="4" t="s">
        <v>54</v>
      </c>
      <c r="T15" s="4" t="s">
        <v>55</v>
      </c>
      <c r="U15" s="4" t="s">
        <v>55</v>
      </c>
      <c r="V15" s="4" t="s">
        <v>54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5.75" customHeight="1">
      <c r="A16" s="16" t="s">
        <v>18</v>
      </c>
      <c r="B16" s="4" t="s">
        <v>54</v>
      </c>
      <c r="C16" s="4" t="s">
        <v>55</v>
      </c>
      <c r="D16" s="4" t="s">
        <v>55</v>
      </c>
      <c r="E16" s="4" t="s">
        <v>50</v>
      </c>
      <c r="F16" s="4" t="s">
        <v>50</v>
      </c>
      <c r="G16" s="4" t="s">
        <v>54</v>
      </c>
      <c r="H16" s="4" t="s">
        <v>54</v>
      </c>
      <c r="I16" s="4" t="s">
        <v>54</v>
      </c>
      <c r="J16" s="4" t="s">
        <v>55</v>
      </c>
      <c r="K16" s="4" t="s">
        <v>54</v>
      </c>
      <c r="L16" s="4" t="s">
        <v>50</v>
      </c>
      <c r="M16" s="4" t="s">
        <v>54</v>
      </c>
      <c r="N16" s="4" t="s">
        <v>50</v>
      </c>
      <c r="O16" s="4" t="s">
        <v>54</v>
      </c>
      <c r="P16" s="4" t="s">
        <v>55</v>
      </c>
      <c r="Q16" s="4" t="s">
        <v>50</v>
      </c>
      <c r="R16" s="4" t="s">
        <v>50</v>
      </c>
      <c r="S16" s="4" t="s">
        <v>54</v>
      </c>
      <c r="T16" s="4" t="s">
        <v>50</v>
      </c>
      <c r="U16" s="4" t="s">
        <v>55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5.75" customHeight="1">
      <c r="A17" s="16" t="s">
        <v>19</v>
      </c>
      <c r="B17" s="4" t="s">
        <v>55</v>
      </c>
      <c r="C17" s="4" t="s">
        <v>54</v>
      </c>
      <c r="D17" s="4" t="s">
        <v>54</v>
      </c>
      <c r="E17" s="4" t="s">
        <v>50</v>
      </c>
      <c r="F17" s="4" t="s">
        <v>54</v>
      </c>
      <c r="G17" s="4" t="s">
        <v>54</v>
      </c>
      <c r="H17" s="4" t="s">
        <v>54</v>
      </c>
      <c r="I17" s="4" t="s">
        <v>50</v>
      </c>
      <c r="J17" s="4" t="s">
        <v>55</v>
      </c>
      <c r="K17" s="4" t="s">
        <v>55</v>
      </c>
      <c r="L17" s="4" t="s">
        <v>55</v>
      </c>
      <c r="M17" s="4" t="s">
        <v>50</v>
      </c>
      <c r="N17" s="4" t="s">
        <v>55</v>
      </c>
      <c r="O17" s="4" t="s">
        <v>55</v>
      </c>
      <c r="P17" s="4" t="s">
        <v>50</v>
      </c>
      <c r="Q17" s="4" t="s">
        <v>55</v>
      </c>
      <c r="R17" s="4" t="s">
        <v>54</v>
      </c>
      <c r="S17" s="4" t="s">
        <v>50</v>
      </c>
      <c r="T17" s="4" t="s">
        <v>54</v>
      </c>
      <c r="U17" s="4" t="s">
        <v>55</v>
      </c>
      <c r="V17" s="4" t="s">
        <v>50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5.75" customHeight="1">
      <c r="A18" s="16" t="s">
        <v>20</v>
      </c>
      <c r="B18" s="4" t="s">
        <v>50</v>
      </c>
      <c r="C18" s="4" t="s">
        <v>50</v>
      </c>
      <c r="D18" s="4" t="s">
        <v>54</v>
      </c>
      <c r="E18" s="4" t="s">
        <v>54</v>
      </c>
      <c r="F18" s="4" t="s">
        <v>55</v>
      </c>
      <c r="G18" s="4" t="s">
        <v>55</v>
      </c>
      <c r="H18" s="4" t="s">
        <v>55</v>
      </c>
      <c r="I18" s="4" t="s">
        <v>54</v>
      </c>
      <c r="J18" s="4" t="s">
        <v>50</v>
      </c>
      <c r="K18" s="4" t="s">
        <v>54</v>
      </c>
      <c r="L18" s="4" t="s">
        <v>50</v>
      </c>
      <c r="M18" s="4" t="s">
        <v>55</v>
      </c>
      <c r="N18" s="4" t="s">
        <v>54</v>
      </c>
      <c r="O18" s="4" t="s">
        <v>50</v>
      </c>
      <c r="P18" s="4" t="s">
        <v>54</v>
      </c>
      <c r="Q18" s="4" t="s">
        <v>54</v>
      </c>
      <c r="R18" s="4" t="s">
        <v>50</v>
      </c>
      <c r="S18" s="4" t="s">
        <v>54</v>
      </c>
      <c r="T18" s="4" t="s">
        <v>50</v>
      </c>
      <c r="U18" s="4" t="s">
        <v>50</v>
      </c>
      <c r="V18" s="4" t="s">
        <v>55</v>
      </c>
      <c r="W18" s="4" t="s">
        <v>55</v>
      </c>
      <c r="X18" s="4" t="s">
        <v>54</v>
      </c>
      <c r="Y18" s="4" t="s">
        <v>55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5.75" customHeight="1">
      <c r="A19" s="16" t="s">
        <v>21</v>
      </c>
      <c r="B19" s="4" t="s">
        <v>54</v>
      </c>
      <c r="C19" s="4" t="s">
        <v>55</v>
      </c>
      <c r="D19" s="4" t="s">
        <v>55</v>
      </c>
      <c r="E19" s="4" t="s">
        <v>54</v>
      </c>
      <c r="F19" s="4" t="s">
        <v>55</v>
      </c>
      <c r="G19" s="4" t="s">
        <v>54</v>
      </c>
      <c r="H19" s="4" t="s">
        <v>55</v>
      </c>
      <c r="I19" s="4" t="s">
        <v>55</v>
      </c>
      <c r="J19" s="4" t="s">
        <v>55</v>
      </c>
      <c r="K19" s="4" t="s">
        <v>55</v>
      </c>
      <c r="L19" s="4" t="s">
        <v>50</v>
      </c>
      <c r="M19" s="4" t="s">
        <v>55</v>
      </c>
      <c r="N19" s="4" t="s">
        <v>55</v>
      </c>
      <c r="O19" s="4" t="s">
        <v>54</v>
      </c>
      <c r="P19" s="4" t="s">
        <v>54</v>
      </c>
      <c r="Q19" s="4" t="s">
        <v>55</v>
      </c>
      <c r="R19" s="4" t="s">
        <v>50</v>
      </c>
      <c r="S19" s="4" t="s">
        <v>50</v>
      </c>
      <c r="T19" s="4" t="s">
        <v>50</v>
      </c>
      <c r="U19" s="4" t="s">
        <v>50</v>
      </c>
      <c r="V19" s="4" t="s">
        <v>55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5.75" customHeight="1">
      <c r="A20" s="16" t="s">
        <v>22</v>
      </c>
      <c r="B20" s="4" t="s">
        <v>55</v>
      </c>
      <c r="C20" s="4" t="s">
        <v>50</v>
      </c>
      <c r="D20" s="4" t="s">
        <v>54</v>
      </c>
      <c r="E20" s="4" t="s">
        <v>50</v>
      </c>
      <c r="F20" s="4" t="s">
        <v>54</v>
      </c>
      <c r="G20" s="4" t="s">
        <v>50</v>
      </c>
      <c r="H20" s="4" t="s">
        <v>54</v>
      </c>
      <c r="I20" s="4" t="s">
        <v>54</v>
      </c>
      <c r="J20" s="4" t="s">
        <v>54</v>
      </c>
      <c r="K20" s="4" t="s">
        <v>50</v>
      </c>
      <c r="L20" s="4" t="s">
        <v>55</v>
      </c>
      <c r="M20" s="4" t="s">
        <v>50</v>
      </c>
      <c r="N20" s="4" t="s">
        <v>54</v>
      </c>
      <c r="O20" s="4" t="s">
        <v>54</v>
      </c>
      <c r="P20" s="4" t="s">
        <v>55</v>
      </c>
      <c r="Q20" s="4" t="s">
        <v>50</v>
      </c>
      <c r="R20" s="4" t="s">
        <v>55</v>
      </c>
      <c r="S20" s="4" t="s">
        <v>54</v>
      </c>
      <c r="T20" s="4" t="s">
        <v>55</v>
      </c>
      <c r="U20" s="4" t="s">
        <v>50</v>
      </c>
      <c r="V20" s="4" t="s">
        <v>55</v>
      </c>
      <c r="W20" s="4" t="s">
        <v>55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5.75" customHeight="1">
      <c r="A21" s="16" t="s">
        <v>23</v>
      </c>
      <c r="B21" s="4" t="s">
        <v>54</v>
      </c>
      <c r="C21" s="4" t="s">
        <v>55</v>
      </c>
      <c r="D21" s="4" t="s">
        <v>55</v>
      </c>
      <c r="E21" s="4" t="s">
        <v>54</v>
      </c>
      <c r="F21" s="4" t="s">
        <v>54</v>
      </c>
      <c r="G21" s="4" t="s">
        <v>55</v>
      </c>
      <c r="H21" s="4" t="s">
        <v>54</v>
      </c>
      <c r="I21" s="4" t="s">
        <v>50</v>
      </c>
      <c r="J21" s="4" t="s">
        <v>55</v>
      </c>
      <c r="K21" s="4" t="s">
        <v>55</v>
      </c>
      <c r="L21" s="4" t="s">
        <v>55</v>
      </c>
      <c r="M21" s="4" t="s">
        <v>50</v>
      </c>
      <c r="N21" s="4" t="s">
        <v>55</v>
      </c>
      <c r="O21" s="4" t="s">
        <v>54</v>
      </c>
      <c r="P21" s="4" t="s">
        <v>50</v>
      </c>
      <c r="Q21" s="4" t="s">
        <v>55</v>
      </c>
      <c r="R21" s="4" t="s">
        <v>50</v>
      </c>
      <c r="S21" s="4" t="s">
        <v>55</v>
      </c>
      <c r="T21" s="4" t="s">
        <v>54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5.75" customHeight="1">
      <c r="A22" s="16" t="s">
        <v>24</v>
      </c>
      <c r="B22" s="4" t="s">
        <v>55</v>
      </c>
      <c r="C22" s="4" t="s">
        <v>50</v>
      </c>
      <c r="D22" s="4" t="s">
        <v>55</v>
      </c>
      <c r="E22" s="4" t="s">
        <v>54</v>
      </c>
      <c r="F22" s="4" t="s">
        <v>54</v>
      </c>
      <c r="G22" s="4" t="s">
        <v>50</v>
      </c>
      <c r="H22" s="4" t="s">
        <v>50</v>
      </c>
      <c r="I22" s="4" t="s">
        <v>55</v>
      </c>
      <c r="J22" s="4" t="s">
        <v>54</v>
      </c>
      <c r="K22" s="4" t="s">
        <v>55</v>
      </c>
      <c r="L22" s="4" t="s">
        <v>50</v>
      </c>
      <c r="M22" s="4" t="s">
        <v>54</v>
      </c>
      <c r="N22" s="4" t="s">
        <v>55</v>
      </c>
      <c r="O22" s="4" t="s">
        <v>50</v>
      </c>
      <c r="P22" s="4" t="s">
        <v>50</v>
      </c>
      <c r="Q22" s="4" t="s">
        <v>54</v>
      </c>
      <c r="R22" s="4" t="s">
        <v>54</v>
      </c>
      <c r="S22" s="4" t="s">
        <v>54</v>
      </c>
      <c r="T22" s="4" t="s">
        <v>54</v>
      </c>
      <c r="U22" s="4" t="s">
        <v>50</v>
      </c>
      <c r="V22" s="4" t="s">
        <v>50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  <row r="23" spans="1:40" ht="15.75" customHeight="1">
      <c r="A23" s="16" t="s">
        <v>25</v>
      </c>
      <c r="B23" s="4" t="s">
        <v>54</v>
      </c>
      <c r="C23" s="4" t="s">
        <v>54</v>
      </c>
      <c r="D23" s="4" t="s">
        <v>54</v>
      </c>
      <c r="E23" s="4" t="s">
        <v>55</v>
      </c>
      <c r="F23" s="4" t="s">
        <v>50</v>
      </c>
      <c r="G23" s="4" t="s">
        <v>55</v>
      </c>
      <c r="H23" s="4" t="s">
        <v>50</v>
      </c>
      <c r="I23" s="4" t="s">
        <v>50</v>
      </c>
      <c r="J23" s="4" t="s">
        <v>54</v>
      </c>
      <c r="K23" s="4" t="s">
        <v>55</v>
      </c>
      <c r="L23" s="4" t="s">
        <v>55</v>
      </c>
      <c r="M23" s="4" t="s">
        <v>55</v>
      </c>
      <c r="N23" s="4" t="s">
        <v>54</v>
      </c>
      <c r="O23" s="4" t="s">
        <v>54</v>
      </c>
      <c r="P23" s="4" t="s">
        <v>54</v>
      </c>
      <c r="Q23" s="4" t="s">
        <v>54</v>
      </c>
      <c r="R23" s="4" t="s">
        <v>50</v>
      </c>
      <c r="S23" s="4" t="s">
        <v>54</v>
      </c>
      <c r="T23" s="4" t="s">
        <v>50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40" ht="15.75" customHeight="1">
      <c r="A24" s="16" t="s">
        <v>26</v>
      </c>
      <c r="B24" s="4" t="s">
        <v>55</v>
      </c>
      <c r="C24" s="4" t="s">
        <v>50</v>
      </c>
      <c r="D24" s="4" t="s">
        <v>54</v>
      </c>
      <c r="E24" s="4" t="s">
        <v>54</v>
      </c>
      <c r="F24" s="4" t="s">
        <v>54</v>
      </c>
      <c r="G24" s="4" t="s">
        <v>55</v>
      </c>
      <c r="H24" s="4" t="s">
        <v>54</v>
      </c>
      <c r="I24" s="4" t="s">
        <v>55</v>
      </c>
      <c r="J24" s="4" t="s">
        <v>54</v>
      </c>
      <c r="K24" s="4" t="s">
        <v>54</v>
      </c>
      <c r="L24" s="4" t="s">
        <v>50</v>
      </c>
      <c r="M24" s="4" t="s">
        <v>54</v>
      </c>
      <c r="N24" s="4" t="s">
        <v>55</v>
      </c>
      <c r="O24" s="4" t="s">
        <v>55</v>
      </c>
      <c r="P24" s="4" t="s">
        <v>50</v>
      </c>
      <c r="Q24" s="4" t="s">
        <v>54</v>
      </c>
      <c r="R24" s="4" t="s">
        <v>54</v>
      </c>
      <c r="S24" s="4" t="s">
        <v>55</v>
      </c>
      <c r="T24" s="4" t="s">
        <v>55</v>
      </c>
      <c r="U24" s="4" t="s">
        <v>50</v>
      </c>
      <c r="V24" s="4" t="s">
        <v>50</v>
      </c>
      <c r="W24" s="4" t="s">
        <v>54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40" ht="15.75" customHeight="1">
      <c r="A25" s="16" t="s">
        <v>27</v>
      </c>
      <c r="B25" s="4" t="s">
        <v>54</v>
      </c>
      <c r="C25" s="4" t="s">
        <v>55</v>
      </c>
      <c r="D25" s="4" t="s">
        <v>50</v>
      </c>
      <c r="E25" s="4" t="s">
        <v>55</v>
      </c>
      <c r="F25" s="4" t="s">
        <v>54</v>
      </c>
      <c r="G25" s="4" t="s">
        <v>50</v>
      </c>
      <c r="H25" s="4" t="s">
        <v>55</v>
      </c>
      <c r="I25" s="4" t="s">
        <v>55</v>
      </c>
      <c r="J25" s="4" t="s">
        <v>55</v>
      </c>
      <c r="K25" s="4" t="s">
        <v>54</v>
      </c>
      <c r="L25" s="4" t="s">
        <v>54</v>
      </c>
      <c r="M25" s="4" t="s">
        <v>50</v>
      </c>
      <c r="N25" s="4" t="s">
        <v>50</v>
      </c>
      <c r="O25" s="4" t="s">
        <v>54</v>
      </c>
      <c r="P25" s="4" t="s">
        <v>50</v>
      </c>
      <c r="Q25" s="4" t="s">
        <v>50</v>
      </c>
      <c r="R25" s="4" t="s">
        <v>50</v>
      </c>
      <c r="S25" s="4" t="s">
        <v>50</v>
      </c>
      <c r="T25" s="4" t="s">
        <v>50</v>
      </c>
      <c r="U25" s="4" t="s">
        <v>55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40" ht="15.75" customHeight="1">
      <c r="A26" s="16" t="s">
        <v>28</v>
      </c>
      <c r="B26" s="4" t="s">
        <v>54</v>
      </c>
      <c r="C26" s="4" t="s">
        <v>50</v>
      </c>
      <c r="D26" s="4" t="s">
        <v>55</v>
      </c>
      <c r="E26" s="4" t="s">
        <v>54</v>
      </c>
      <c r="F26" s="4" t="s">
        <v>50</v>
      </c>
      <c r="G26" s="4" t="s">
        <v>50</v>
      </c>
      <c r="H26" s="4" t="s">
        <v>50</v>
      </c>
      <c r="I26" s="4" t="s">
        <v>54</v>
      </c>
      <c r="J26" s="4" t="s">
        <v>54</v>
      </c>
      <c r="K26" s="4" t="s">
        <v>54</v>
      </c>
      <c r="L26" s="4" t="s">
        <v>55</v>
      </c>
      <c r="M26" s="4" t="s">
        <v>54</v>
      </c>
      <c r="N26" s="4" t="s">
        <v>55</v>
      </c>
      <c r="O26" s="4" t="s">
        <v>54</v>
      </c>
      <c r="P26" s="4" t="s">
        <v>54</v>
      </c>
      <c r="Q26" s="4" t="s">
        <v>54</v>
      </c>
      <c r="R26" s="4" t="s">
        <v>55</v>
      </c>
      <c r="S26" s="4" t="s">
        <v>55</v>
      </c>
      <c r="T26" s="4" t="s">
        <v>54</v>
      </c>
      <c r="U26" s="4" t="s">
        <v>50</v>
      </c>
      <c r="V26" s="4" t="s">
        <v>54</v>
      </c>
      <c r="W26" s="4" t="s">
        <v>50</v>
      </c>
      <c r="X26" s="4" t="s">
        <v>54</v>
      </c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</sheetData>
  <mergeCells count="1">
    <mergeCell ref="A1:AM1"/>
  </mergeCells>
  <conditionalFormatting sqref="B3:AM26">
    <cfRule type="cellIs" dxfId="0" priority="1" operator="equal">
      <formula>"N"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B1:J18"/>
  <sheetViews>
    <sheetView workbookViewId="0">
      <selection activeCell="H30" sqref="H30"/>
    </sheetView>
  </sheetViews>
  <sheetFormatPr baseColWidth="10" defaultRowHeight="13.5" customHeight="1"/>
  <cols>
    <col min="1" max="2" width="11.42578125" style="53"/>
    <col min="3" max="3" width="21.140625" style="53" customWidth="1"/>
    <col min="4" max="16384" width="11.42578125" style="53"/>
  </cols>
  <sheetData>
    <row r="1" spans="2:10" ht="21" customHeight="1"/>
    <row r="2" spans="2:10" ht="21" customHeight="1"/>
    <row r="3" spans="2:10" ht="21" customHeight="1">
      <c r="D3" s="56" t="s">
        <v>86</v>
      </c>
      <c r="E3" s="56" t="s">
        <v>87</v>
      </c>
      <c r="F3" s="56" t="s">
        <v>88</v>
      </c>
      <c r="G3" s="56" t="s">
        <v>89</v>
      </c>
    </row>
    <row r="4" spans="2:10" ht="21" customHeight="1">
      <c r="B4" s="57" t="s">
        <v>90</v>
      </c>
      <c r="C4" s="55" t="s">
        <v>85</v>
      </c>
      <c r="D4" s="55">
        <v>1</v>
      </c>
      <c r="E4" s="54">
        <v>0</v>
      </c>
      <c r="F4" s="54">
        <v>0</v>
      </c>
      <c r="G4" s="54">
        <v>1</v>
      </c>
      <c r="H4" s="54"/>
      <c r="I4" s="54"/>
      <c r="J4" s="54"/>
    </row>
    <row r="5" spans="2:10" ht="21" customHeight="1">
      <c r="B5" s="57"/>
      <c r="C5" s="55" t="s">
        <v>84</v>
      </c>
      <c r="D5" s="55">
        <v>2</v>
      </c>
      <c r="E5" s="54">
        <v>0</v>
      </c>
      <c r="F5" s="54">
        <v>0</v>
      </c>
      <c r="G5" s="54">
        <v>2</v>
      </c>
      <c r="H5" s="54"/>
      <c r="I5" s="54"/>
      <c r="J5" s="54"/>
    </row>
    <row r="6" spans="2:10" ht="21" customHeight="1">
      <c r="B6" s="57" t="s">
        <v>91</v>
      </c>
      <c r="C6" s="55" t="s">
        <v>83</v>
      </c>
      <c r="D6" s="55">
        <v>1</v>
      </c>
      <c r="E6" s="54">
        <v>0</v>
      </c>
      <c r="F6" s="54">
        <v>1</v>
      </c>
      <c r="G6" s="54">
        <v>0</v>
      </c>
      <c r="H6" s="54"/>
      <c r="I6" s="54"/>
      <c r="J6" s="54"/>
    </row>
    <row r="7" spans="2:10" ht="21" customHeight="1">
      <c r="B7" s="57"/>
      <c r="C7" s="55" t="s">
        <v>82</v>
      </c>
      <c r="D7" s="55">
        <v>4</v>
      </c>
      <c r="E7" s="54">
        <v>0</v>
      </c>
      <c r="F7" s="54">
        <v>2</v>
      </c>
      <c r="G7" s="54">
        <v>2</v>
      </c>
      <c r="H7" s="54"/>
      <c r="I7" s="54"/>
      <c r="J7" s="54"/>
    </row>
    <row r="8" spans="2:10" ht="21" customHeight="1">
      <c r="B8" s="57" t="s">
        <v>92</v>
      </c>
      <c r="C8" s="55" t="s">
        <v>81</v>
      </c>
      <c r="D8" s="55">
        <v>5</v>
      </c>
      <c r="E8" s="54">
        <v>2</v>
      </c>
      <c r="F8" s="54">
        <v>1</v>
      </c>
      <c r="G8" s="54">
        <v>2</v>
      </c>
      <c r="H8" s="54"/>
      <c r="I8" s="54"/>
      <c r="J8" s="54"/>
    </row>
    <row r="9" spans="2:10" ht="21" customHeight="1">
      <c r="B9" s="57"/>
      <c r="C9" s="55" t="s">
        <v>9</v>
      </c>
      <c r="D9" s="55">
        <v>4</v>
      </c>
      <c r="E9" s="54">
        <v>0</v>
      </c>
      <c r="F9" s="54">
        <v>0</v>
      </c>
      <c r="G9" s="54">
        <v>4</v>
      </c>
      <c r="H9" s="54"/>
      <c r="I9" s="54"/>
      <c r="J9" s="54"/>
    </row>
    <row r="10" spans="2:10" ht="21" customHeight="1">
      <c r="B10" s="57" t="s">
        <v>93</v>
      </c>
      <c r="C10" s="55" t="s">
        <v>80</v>
      </c>
      <c r="D10" s="55">
        <v>0</v>
      </c>
      <c r="E10" s="54">
        <v>0</v>
      </c>
      <c r="F10" s="54">
        <v>0</v>
      </c>
      <c r="G10" s="54">
        <v>0</v>
      </c>
      <c r="H10" s="54"/>
      <c r="I10" s="54"/>
      <c r="J10" s="54"/>
    </row>
    <row r="11" spans="2:10" ht="21" customHeight="1">
      <c r="B11" s="57"/>
      <c r="C11" s="55" t="s">
        <v>25</v>
      </c>
      <c r="D11" s="55">
        <v>1</v>
      </c>
      <c r="E11" s="54">
        <v>0</v>
      </c>
      <c r="F11" s="54">
        <v>0</v>
      </c>
      <c r="G11" s="54">
        <v>1</v>
      </c>
      <c r="H11" s="54"/>
      <c r="I11" s="54"/>
      <c r="J11" s="54"/>
    </row>
    <row r="12" spans="2:10" ht="21" customHeight="1">
      <c r="B12" s="57" t="s">
        <v>94</v>
      </c>
      <c r="C12" s="55" t="s">
        <v>79</v>
      </c>
      <c r="D12" s="55">
        <v>5</v>
      </c>
      <c r="E12" s="54">
        <v>1</v>
      </c>
      <c r="F12" s="54">
        <v>2</v>
      </c>
      <c r="G12" s="54">
        <v>1</v>
      </c>
      <c r="H12" s="54">
        <v>0</v>
      </c>
      <c r="I12" s="54">
        <v>1</v>
      </c>
      <c r="J12" s="54"/>
    </row>
    <row r="13" spans="2:10" ht="21" customHeight="1">
      <c r="B13" s="57"/>
      <c r="C13" s="55" t="s">
        <v>78</v>
      </c>
      <c r="D13" s="55">
        <v>4</v>
      </c>
      <c r="E13" s="54">
        <v>0</v>
      </c>
      <c r="F13" s="54">
        <v>2</v>
      </c>
      <c r="G13" s="54">
        <v>2</v>
      </c>
      <c r="H13" s="54">
        <v>0</v>
      </c>
      <c r="I13" s="54">
        <v>0</v>
      </c>
      <c r="J13" s="54"/>
    </row>
    <row r="14" spans="2:10" ht="21" customHeight="1"/>
    <row r="15" spans="2:10" ht="21" customHeight="1"/>
    <row r="16" spans="2:10" ht="21" customHeight="1"/>
    <row r="17" ht="21" customHeight="1"/>
    <row r="18" ht="21" customHeight="1"/>
  </sheetData>
  <mergeCells count="5">
    <mergeCell ref="B4:B5"/>
    <mergeCell ref="B6:B7"/>
    <mergeCell ref="B8:B9"/>
    <mergeCell ref="B10:B11"/>
    <mergeCell ref="B12:B1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Buts.1TT total</vt:lpstr>
      <vt:lpstr>V.N.D 1TT</vt:lpstr>
      <vt:lpstr>Buts.2TT total</vt:lpstr>
      <vt:lpstr>V.N.D 2TT</vt:lpstr>
      <vt:lpstr>Buts.3TT total</vt:lpstr>
      <vt:lpstr>V.N.D 3TT</vt:lpstr>
      <vt:lpstr>Import internet + modif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emmanuel.auzenet</cp:lastModifiedBy>
  <cp:revision/>
  <dcterms:created xsi:type="dcterms:W3CDTF">2018-11-11T12:23:16Z</dcterms:created>
  <dcterms:modified xsi:type="dcterms:W3CDTF">2019-12-17T08:21:18Z</dcterms:modified>
</cp:coreProperties>
</file>