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/>
  </bookViews>
  <sheets>
    <sheet name="données" sheetId="13" r:id="rId1"/>
    <sheet name="V.N.D 1QT" sheetId="5" r:id="rId2"/>
    <sheet name="V.N.D 2QT" sheetId="10" r:id="rId3"/>
    <sheet name="V.N.D 3QT" sheetId="12" r:id="rId4"/>
    <sheet name="IMPORT" sheetId="6" r:id="rId5"/>
    <sheet name="Feuil4" sheetId="15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13"/>
  <c r="O2" s="1"/>
  <c r="M4"/>
  <c r="X2"/>
  <c r="W2"/>
  <c r="S2"/>
  <c r="R2"/>
  <c r="M2"/>
  <c r="Z2" l="1"/>
  <c r="V2"/>
  <c r="AA2"/>
  <c r="Y2"/>
  <c r="U2"/>
  <c r="Q2"/>
  <c r="T2"/>
  <c r="P2"/>
</calcChain>
</file>

<file path=xl/sharedStrings.xml><?xml version="1.0" encoding="utf-8"?>
<sst xmlns="http://schemas.openxmlformats.org/spreadsheetml/2006/main" count="417" uniqueCount="132">
  <si>
    <t>Date</t>
  </si>
  <si>
    <t>Transférés</t>
  </si>
  <si>
    <t>1-0</t>
  </si>
  <si>
    <t>0-1</t>
  </si>
  <si>
    <t>0-0</t>
  </si>
  <si>
    <t>2-0</t>
  </si>
  <si>
    <t>Atlanta</t>
  </si>
  <si>
    <t>-</t>
  </si>
  <si>
    <t>Miami</t>
  </si>
  <si>
    <t>:</t>
  </si>
  <si>
    <t>New Orleans</t>
  </si>
  <si>
    <t>Denver</t>
  </si>
  <si>
    <t>LA Clippers</t>
  </si>
  <si>
    <t>San Antonio</t>
  </si>
  <si>
    <t>Brooklyn</t>
  </si>
  <si>
    <t>Houston</t>
  </si>
  <si>
    <t>Indiana</t>
  </si>
  <si>
    <t>Cleveland</t>
  </si>
  <si>
    <t>Orlando</t>
  </si>
  <si>
    <t>Milwaukee</t>
  </si>
  <si>
    <t>Boston</t>
  </si>
  <si>
    <t>New York</t>
  </si>
  <si>
    <t>Chicago</t>
  </si>
  <si>
    <t>Detroit</t>
  </si>
  <si>
    <t>Dallas</t>
  </si>
  <si>
    <t>LA Lakers</t>
  </si>
  <si>
    <t>Sacramento</t>
  </si>
  <si>
    <t>Utah</t>
  </si>
  <si>
    <t>Golden State</t>
  </si>
  <si>
    <t>Oklahoma City</t>
  </si>
  <si>
    <t>4.00</t>
  </si>
  <si>
    <t>Heure</t>
  </si>
  <si>
    <t>Vide</t>
  </si>
  <si>
    <t>Vide2</t>
  </si>
  <si>
    <t>Résultat</t>
  </si>
  <si>
    <t>Vide4</t>
  </si>
  <si>
    <t>vide5</t>
  </si>
  <si>
    <t>Equipes</t>
  </si>
  <si>
    <t>Pts Eq 1 1er QT</t>
  </si>
  <si>
    <t>1er QT</t>
  </si>
  <si>
    <t>2e QT</t>
  </si>
  <si>
    <t>3e QT</t>
  </si>
  <si>
    <t>4e QT</t>
  </si>
  <si>
    <t>Pts Eq 2 1er QT</t>
  </si>
  <si>
    <t>Pts 1er QT</t>
  </si>
  <si>
    <t>Pts Eq 1 2ème QT</t>
  </si>
  <si>
    <t>Pts Eq 2 2ème QT</t>
  </si>
  <si>
    <t>Pts 2ème QT</t>
  </si>
  <si>
    <t>Résultat 1er QT Eq 1</t>
  </si>
  <si>
    <t>Résultat 1er QT Eq 2</t>
  </si>
  <si>
    <t>Résultat 2ème QT eq 1</t>
  </si>
  <si>
    <t>Résultat 2ème QT eq 2</t>
  </si>
  <si>
    <t>Pts Eq 1 3ème QT</t>
  </si>
  <si>
    <t>Pts Eq 2 3ème QT</t>
  </si>
  <si>
    <t>Pts 3ème QT</t>
  </si>
  <si>
    <t>Résultat 3ème QT eq 1</t>
  </si>
  <si>
    <t>Résultat 3ème QT eq 2</t>
  </si>
  <si>
    <t>0.857</t>
  </si>
  <si>
    <t>3-0</t>
  </si>
  <si>
    <t>Gagné 6</t>
  </si>
  <si>
    <t>9.86</t>
  </si>
  <si>
    <t>0.833</t>
  </si>
  <si>
    <t>0.50</t>
  </si>
  <si>
    <t>Gagné 5</t>
  </si>
  <si>
    <t>5.67</t>
  </si>
  <si>
    <t>0.75</t>
  </si>
  <si>
    <t>Gagné 4</t>
  </si>
  <si>
    <t>10.25</t>
  </si>
  <si>
    <t>0.714</t>
  </si>
  <si>
    <t>1.00</t>
  </si>
  <si>
    <t>Gagné 2</t>
  </si>
  <si>
    <t>3.14</t>
  </si>
  <si>
    <t>Perdu 1</t>
  </si>
  <si>
    <t>7.14</t>
  </si>
  <si>
    <t>Philadelphia</t>
  </si>
  <si>
    <t>Perdu 2</t>
  </si>
  <si>
    <t>5.43</t>
  </si>
  <si>
    <t>Phoenix</t>
  </si>
  <si>
    <t>Gagné 3</t>
  </si>
  <si>
    <t>8.57</t>
  </si>
  <si>
    <t>Toronto</t>
  </si>
  <si>
    <t>4-0</t>
  </si>
  <si>
    <t>Gagné 1</t>
  </si>
  <si>
    <t>5.86</t>
  </si>
  <si>
    <t>0.625</t>
  </si>
  <si>
    <t>1.50</t>
  </si>
  <si>
    <t>-1.25</t>
  </si>
  <si>
    <t>4.25</t>
  </si>
  <si>
    <t>4.13</t>
  </si>
  <si>
    <t>Charlotte</t>
  </si>
  <si>
    <t>0.571</t>
  </si>
  <si>
    <t>2.00</t>
  </si>
  <si>
    <t>-5.71</t>
  </si>
  <si>
    <t>Minnesota</t>
  </si>
  <si>
    <t>-2.00</t>
  </si>
  <si>
    <t>1.43</t>
  </si>
  <si>
    <t>0.5</t>
  </si>
  <si>
    <t>2.50</t>
  </si>
  <si>
    <t>2.63</t>
  </si>
  <si>
    <t>0.444</t>
  </si>
  <si>
    <t>3.00</t>
  </si>
  <si>
    <t>-2.44</t>
  </si>
  <si>
    <t>0.429</t>
  </si>
  <si>
    <t>-2.43</t>
  </si>
  <si>
    <t>0-2</t>
  </si>
  <si>
    <t>0.71</t>
  </si>
  <si>
    <t>3.29</t>
  </si>
  <si>
    <t>Portland</t>
  </si>
  <si>
    <t>-0.86</t>
  </si>
  <si>
    <t>0.333</t>
  </si>
  <si>
    <t>-2.55</t>
  </si>
  <si>
    <t>0.286</t>
  </si>
  <si>
    <t>0-3</t>
  </si>
  <si>
    <t>Perdu 3</t>
  </si>
  <si>
    <t>-6.00</t>
  </si>
  <si>
    <t>Memphis</t>
  </si>
  <si>
    <t>-7.86</t>
  </si>
  <si>
    <t>Washington</t>
  </si>
  <si>
    <t>-2.86</t>
  </si>
  <si>
    <t>0.25</t>
  </si>
  <si>
    <t>4.50</t>
  </si>
  <si>
    <t>-9.75</t>
  </si>
  <si>
    <t>0-4</t>
  </si>
  <si>
    <t>Perdu 4</t>
  </si>
  <si>
    <t>-4.63</t>
  </si>
  <si>
    <t>-8.38</t>
  </si>
  <si>
    <t>0.143</t>
  </si>
  <si>
    <t>5.00</t>
  </si>
  <si>
    <t>-5.00</t>
  </si>
  <si>
    <t>Victoire Nul Défaite 3 QT</t>
  </si>
  <si>
    <t>Victoire Nul Défaite 2 QT</t>
  </si>
  <si>
    <t>Victoire Nul Défaite 1 QT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</si>
</sst>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8"/>
      <color rgb="FFFF0000"/>
      <name val="Tahoma"/>
      <family val="2"/>
    </font>
    <font>
      <b/>
      <sz val="9"/>
      <color rgb="FFFF0000"/>
      <name val="Tahoma"/>
      <family val="2"/>
    </font>
    <font>
      <sz val="8"/>
      <color rgb="FF00B050"/>
      <name val="Tahoma"/>
      <family val="2"/>
    </font>
    <font>
      <sz val="8"/>
      <color rgb="FF7030A0"/>
      <name val="Tahoma"/>
      <family val="2"/>
    </font>
    <font>
      <sz val="8"/>
      <color theme="5"/>
      <name val="Tahoma"/>
      <family val="2"/>
    </font>
    <font>
      <sz val="9"/>
      <color theme="5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11"/>
      <color theme="0"/>
      <name val="Tahoma"/>
      <family val="2"/>
    </font>
    <font>
      <sz val="9"/>
      <color rgb="FF333333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8"/>
      <color rgb="FF333333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7FCE9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rgb="FFE8E8E8"/>
      </top>
      <bottom/>
      <diagonal/>
    </border>
    <border>
      <left style="medium">
        <color rgb="FFE8E8E8"/>
      </left>
      <right/>
      <top style="medium">
        <color rgb="FFE8E8E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3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Fill="1"/>
    <xf numFmtId="0" fontId="7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16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8" fillId="5" borderId="2" xfId="0" applyFont="1" applyFill="1" applyBorder="1" applyAlignment="1">
      <alignment horizontal="center" vertical="center"/>
    </xf>
    <xf numFmtId="0" fontId="0" fillId="6" borderId="0" xfId="0" applyFill="1"/>
    <xf numFmtId="0" fontId="19" fillId="6" borderId="4" xfId="0" applyFont="1" applyFill="1" applyBorder="1" applyAlignment="1">
      <alignment horizontal="center" vertical="center" wrapText="1"/>
    </xf>
    <xf numFmtId="0" fontId="19" fillId="6" borderId="3" xfId="0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center" vertical="center" wrapText="1"/>
    </xf>
    <xf numFmtId="0" fontId="19" fillId="7" borderId="3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20" fontId="20" fillId="0" borderId="0" xfId="0" applyNumberFormat="1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0" fontId="21" fillId="0" borderId="0" xfId="0" applyFont="1" applyBorder="1"/>
    <xf numFmtId="0" fontId="9" fillId="0" borderId="0" xfId="0" applyFont="1" applyBorder="1" applyAlignment="1">
      <alignment horizontal="center" vertical="center"/>
    </xf>
    <xf numFmtId="16" fontId="19" fillId="6" borderId="3" xfId="0" applyNumberFormat="1" applyFont="1" applyFill="1" applyBorder="1" applyAlignment="1">
      <alignment horizontal="center" vertical="center" wrapText="1"/>
    </xf>
    <xf numFmtId="16" fontId="19" fillId="7" borderId="3" xfId="0" applyNumberFormat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/>
    </xf>
    <xf numFmtId="0" fontId="22" fillId="8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7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FFCCFF"/>
      <color rgb="FF00FF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133350</xdr:colOff>
      <xdr:row>0</xdr:row>
      <xdr:rowOff>9525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923925" y="9525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13" displayName="Tableau13" ref="A1:AB4" totalsRowShown="0" headerRowDxfId="33" dataDxfId="32">
  <autoFilter ref="A1:AB4">
    <filterColumn colId="1"/>
    <filterColumn colId="2"/>
    <filterColumn colId="3"/>
    <filterColumn colId="7"/>
    <filterColumn colId="8"/>
    <filterColumn colId="9"/>
    <filterColumn colId="10"/>
    <filterColumn colId="11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</autoFilter>
  <tableColumns count="28">
    <tableColumn id="1" name="Date" dataDxfId="31"/>
    <tableColumn id="23" name="Heure" dataDxfId="30"/>
    <tableColumn id="24" name="Vide" dataDxfId="29"/>
    <tableColumn id="25" name="Equipes" dataDxfId="28"/>
    <tableColumn id="2" name="vide5" dataDxfId="27"/>
    <tableColumn id="3" name="Vide2" dataDxfId="26"/>
    <tableColumn id="5" name="1er QT" dataDxfId="25"/>
    <tableColumn id="16" name="2e QT" dataDxfId="24"/>
    <tableColumn id="17" name="3e QT" dataDxfId="23"/>
    <tableColumn id="26" name="4e QT" dataDxfId="22"/>
    <tableColumn id="27" name="Résultat" dataDxfId="21"/>
    <tableColumn id="28" name="Vide4" dataDxfId="20"/>
    <tableColumn id="6" name="Pts Eq 1 1er QT" dataDxfId="19">
      <calculatedColumnFormula>Tableau13[[#This Row],[1er QT]]</calculatedColumnFormula>
    </tableColumn>
    <tableColumn id="7" name="Pts Eq 2 1er QT" dataDxfId="5">
      <calculatedColumnFormula>G4</calculatedColumnFormula>
    </tableColumn>
    <tableColumn id="8" name="Pts 1er QT" dataDxfId="4">
      <calculatedColumnFormula>Tableau13[[#This Row],[Pts Eq 1 1er QT]]+Tableau13[[#This Row],[Pts Eq 2 1er QT]]</calculatedColumnFormula>
    </tableColumn>
    <tableColumn id="12" name="Résultat 1er QT Eq 1" dataDxfId="18">
      <calculatedColumnFormula>IF(Tableau13[[#This Row],[Pts Eq 1 1er QT]]&gt;Tableau13[[#This Row],[Pts Eq 2 1er QT]],"Victoire",IF(Tableau13[[#This Row],[Pts Eq 1 1er QT]]=Tableau13[[#This Row],[Pts Eq 2 1er QT]],"Nul","Défaite"))</calculatedColumnFormula>
    </tableColumn>
    <tableColumn id="13" name="Résultat 1er QT Eq 2" dataDxfId="17">
      <calculatedColumnFormula>IF(Tableau13[[#This Row],[Pts Eq 1 1er QT]]&lt;Tableau13[[#This Row],[Pts Eq 2 1er QT]],"Victoire",IF(Tableau13[[#This Row],[Pts Eq 1 1er QT]]=Tableau13[[#This Row],[Pts Eq 2 1er QT]],"Nul","Défaite"))</calculatedColumnFormula>
    </tableColumn>
    <tableColumn id="15" name="Pts Eq 1 2ème QT" dataDxfId="16">
      <calculatedColumnFormula>Tableau13[[#This Row],[2e QT]]</calculatedColumnFormula>
    </tableColumn>
    <tableColumn id="18" name="Pts Eq 2 2ème QT" dataDxfId="15">
      <calculatedColumnFormula>MID(Tableau13[[#This Row],[2e QT]],SEARCH("-",Tableau13[[#This Row],[2e QT]])+1,LEN(Tableau13[[#This Row],[2e QT]]))*1</calculatedColumnFormula>
    </tableColumn>
    <tableColumn id="19" name="Pts 2ème QT" dataDxfId="14">
      <calculatedColumnFormula>Tableau13[[#This Row],[Pts Eq 1 2ème QT]]+Tableau13[[#This Row],[Pts Eq 2 2ème QT]]</calculatedColumnFormula>
    </tableColumn>
    <tableColumn id="11" name="Résultat 2ème QT eq 1" dataDxfId="13">
      <calculatedColumnFormula>IF(Tableau13[[#This Row],[Pts Eq 1 2ème QT]]&gt;Tableau13[[#This Row],[Pts Eq 2 2ème QT]],"Victoire",IF(Tableau13[[#This Row],[Pts Eq 1 2ème QT]]=Tableau13[[#This Row],[Pts Eq 2 2ème QT]],"Nul","Défaite"))</calculatedColumnFormula>
    </tableColumn>
    <tableColumn id="10" name="Résultat 2ème QT eq 2" dataDxfId="12">
      <calculatedColumnFormula>IF(Tableau13[[#This Row],[Pts Eq 1 2ème QT]]&lt;Tableau13[[#This Row],[Pts Eq 2 2ème QT]],"Victoire",IF(Tableau13[[#This Row],[Pts Eq 1 2ème QT]]=Tableau13[[#This Row],[Pts Eq 2 2ème QT]],"Nul","Défaite"))</calculatedColumnFormula>
    </tableColumn>
    <tableColumn id="9" name="Pts Eq 1 3ème QT" dataDxfId="7">
      <calculatedColumnFormula>Tableau13[[#This Row],[3e QT]]</calculatedColumnFormula>
    </tableColumn>
    <tableColumn id="22" name="Pts Eq 2 3ème QT" dataDxfId="6">
      <calculatedColumnFormula>I4</calculatedColumnFormula>
    </tableColumn>
    <tableColumn id="21" name="Pts 3ème QT" dataDxfId="11">
      <calculatedColumnFormula>Tableau13[[#This Row],[Pts Eq 1 3ème QT]]+Tableau13[[#This Row],[Pts Eq 2 3ème QT]]</calculatedColumnFormula>
    </tableColumn>
    <tableColumn id="20" name="Résultat 3ème QT eq 1" dataDxfId="10">
      <calculatedColumnFormula>IF(Tableau13[[#This Row],[Pts Eq 1 3ème QT]]&gt;Tableau13[[#This Row],[Pts Eq 2 3ème QT]],"Victoire",IF(Tableau13[[#This Row],[Pts Eq 1 3ème QT]]=Tableau13[[#This Row],[Pts Eq 2 3ème QT]],"Nul","Défaite"))</calculatedColumnFormula>
    </tableColumn>
    <tableColumn id="4" name="Résultat 3ème QT eq 2" dataDxfId="9">
      <calculatedColumnFormula>IF(Tableau13[[#This Row],[Pts Eq 1 3ème QT]]&lt;Tableau13[[#This Row],[Pts Eq 2 3ème QT]],"Victoire",IF(Tableau13[[#This Row],[Pts Eq 1 3ème QT]]=Tableau13[[#This Row],[Pts Eq 2 3ème QT]],"Nul","Défaite"))</calculatedColumnFormula>
    </tableColumn>
    <tableColumn id="14" name="Transférés" dataDxfId="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4"/>
  <sheetViews>
    <sheetView showGridLines="0" tabSelected="1" workbookViewId="0">
      <pane ySplit="1" topLeftCell="A2" activePane="bottomLeft" state="frozenSplit"/>
      <selection pane="bottomLeft" activeCell="Y9" sqref="Y9"/>
    </sheetView>
  </sheetViews>
  <sheetFormatPr baseColWidth="10" defaultColWidth="11.42578125" defaultRowHeight="15.75" customHeight="1"/>
  <cols>
    <col min="1" max="1" width="11.85546875" style="30" bestFit="1" customWidth="1"/>
    <col min="2" max="2" width="8.5703125" style="30" customWidth="1"/>
    <col min="3" max="3" width="4" style="30" customWidth="1"/>
    <col min="4" max="4" width="20.28515625" style="30" customWidth="1"/>
    <col min="5" max="5" width="3.140625" style="30" customWidth="1"/>
    <col min="6" max="6" width="2.7109375" style="30" customWidth="1"/>
    <col min="7" max="10" width="7.140625" style="35" customWidth="1"/>
    <col min="11" max="11" width="9.7109375" style="35" customWidth="1"/>
    <col min="12" max="12" width="4.140625" style="35" customWidth="1"/>
    <col min="13" max="17" width="8.140625" style="13" customWidth="1"/>
    <col min="18" max="22" width="8.140625" style="18" customWidth="1"/>
    <col min="23" max="27" width="8.140625" style="19" customWidth="1"/>
    <col min="28" max="28" width="10.28515625" style="36" customWidth="1"/>
    <col min="29" max="36" width="7.7109375" style="30" customWidth="1"/>
    <col min="37" max="16384" width="11.42578125" style="30"/>
  </cols>
  <sheetData>
    <row r="1" spans="1:28" s="9" customFormat="1" ht="62.25" customHeight="1">
      <c r="A1" s="9" t="s">
        <v>0</v>
      </c>
      <c r="B1" s="9" t="s">
        <v>31</v>
      </c>
      <c r="C1" s="9" t="s">
        <v>32</v>
      </c>
      <c r="D1" s="9" t="s">
        <v>37</v>
      </c>
      <c r="E1" s="9" t="s">
        <v>36</v>
      </c>
      <c r="F1" s="9" t="s">
        <v>33</v>
      </c>
      <c r="G1" s="34" t="s">
        <v>39</v>
      </c>
      <c r="H1" s="34" t="s">
        <v>40</v>
      </c>
      <c r="I1" s="34" t="s">
        <v>41</v>
      </c>
      <c r="J1" s="34" t="s">
        <v>42</v>
      </c>
      <c r="K1" s="34" t="s">
        <v>34</v>
      </c>
      <c r="L1" s="34" t="s">
        <v>35</v>
      </c>
      <c r="M1" s="12" t="s">
        <v>38</v>
      </c>
      <c r="N1" s="12" t="s">
        <v>43</v>
      </c>
      <c r="O1" s="12" t="s">
        <v>44</v>
      </c>
      <c r="P1" s="12" t="s">
        <v>48</v>
      </c>
      <c r="Q1" s="12" t="s">
        <v>49</v>
      </c>
      <c r="R1" s="15" t="s">
        <v>45</v>
      </c>
      <c r="S1" s="15" t="s">
        <v>46</v>
      </c>
      <c r="T1" s="15" t="s">
        <v>47</v>
      </c>
      <c r="U1" s="15" t="s">
        <v>50</v>
      </c>
      <c r="V1" s="15" t="s">
        <v>51</v>
      </c>
      <c r="W1" s="17" t="s">
        <v>52</v>
      </c>
      <c r="X1" s="17" t="s">
        <v>53</v>
      </c>
      <c r="Y1" s="17" t="s">
        <v>54</v>
      </c>
      <c r="Z1" s="17" t="s">
        <v>55</v>
      </c>
      <c r="AA1" s="17" t="s">
        <v>56</v>
      </c>
      <c r="AB1" s="10" t="s">
        <v>1</v>
      </c>
    </row>
    <row r="2" spans="1:28" ht="15.75" customHeight="1">
      <c r="A2" s="7">
        <v>43770</v>
      </c>
      <c r="B2" s="31">
        <v>0</v>
      </c>
      <c r="C2" s="28"/>
      <c r="D2" s="28" t="s">
        <v>6</v>
      </c>
      <c r="E2" s="28" t="s">
        <v>7</v>
      </c>
      <c r="F2" s="28" t="s">
        <v>7</v>
      </c>
      <c r="G2" s="29">
        <v>26</v>
      </c>
      <c r="H2" s="29">
        <v>20</v>
      </c>
      <c r="I2" s="29">
        <v>29</v>
      </c>
      <c r="J2" s="29">
        <v>22</v>
      </c>
      <c r="K2" s="29">
        <v>97</v>
      </c>
      <c r="L2" s="28" t="s">
        <v>7</v>
      </c>
      <c r="M2" s="14">
        <f>Tableau13[[#This Row],[1er QT]]</f>
        <v>26</v>
      </c>
      <c r="N2" s="14">
        <f t="shared" ref="N2" si="0">G4</f>
        <v>30</v>
      </c>
      <c r="O2" s="14">
        <f>Tableau13[[#This Row],[Pts Eq 1 1er QT]]+Tableau13[[#This Row],[Pts Eq 2 1er QT]]</f>
        <v>56</v>
      </c>
      <c r="P2" s="14" t="str">
        <f>IF(Tableau13[[#This Row],[Pts Eq 1 1er QT]]&gt;Tableau13[[#This Row],[Pts Eq 2 1er QT]],"Victoire",IF(Tableau13[[#This Row],[Pts Eq 1 1er QT]]=Tableau13[[#This Row],[Pts Eq 2 1er QT]],"Nul","Défaite"))</f>
        <v>Défaite</v>
      </c>
      <c r="Q2" s="14" t="str">
        <f>IF(Tableau13[[#This Row],[Pts Eq 1 1er QT]]&lt;Tableau13[[#This Row],[Pts Eq 2 1er QT]],"Victoire",IF(Tableau13[[#This Row],[Pts Eq 1 1er QT]]=Tableau13[[#This Row],[Pts Eq 2 1er QT]],"Nul","Défaite"))</f>
        <v>Victoire</v>
      </c>
      <c r="R2" s="16">
        <f>Tableau13[[#This Row],[2e QT]]</f>
        <v>20</v>
      </c>
      <c r="S2" s="16">
        <f>H4</f>
        <v>22</v>
      </c>
      <c r="T2" s="16">
        <f>Tableau13[[#This Row],[Pts Eq 1 2ème QT]]+Tableau13[[#This Row],[Pts Eq 2 2ème QT]]</f>
        <v>42</v>
      </c>
      <c r="U2" s="16" t="str">
        <f>IF(Tableau13[[#This Row],[Pts Eq 1 2ème QT]]&gt;Tableau13[[#This Row],[Pts Eq 2 2ème QT]],"Victoire",IF(Tableau13[[#This Row],[Pts Eq 1 2ème QT]]=Tableau13[[#This Row],[Pts Eq 2 2ème QT]],"Nul","Défaite"))</f>
        <v>Défaite</v>
      </c>
      <c r="V2" s="16" t="str">
        <f>IF(Tableau13[[#This Row],[Pts Eq 1 2ème QT]]&lt;Tableau13[[#This Row],[Pts Eq 2 2ème QT]],"Victoire",IF(Tableau13[[#This Row],[Pts Eq 1 2ème QT]]=Tableau13[[#This Row],[Pts Eq 2 2ème QT]],"Nul","Défaite"))</f>
        <v>Victoire</v>
      </c>
      <c r="W2" s="20">
        <f>Tableau13[[#This Row],[3e QT]]</f>
        <v>29</v>
      </c>
      <c r="X2" s="20">
        <f t="shared" ref="X2:X4" si="1">I4</f>
        <v>33</v>
      </c>
      <c r="Y2" s="19">
        <f>Tableau13[[#This Row],[Pts Eq 1 3ème QT]]+Tableau13[[#This Row],[Pts Eq 2 3ème QT]]</f>
        <v>62</v>
      </c>
      <c r="Z2" s="20" t="str">
        <f>IF(Tableau13[[#This Row],[Pts Eq 1 3ème QT]]&gt;Tableau13[[#This Row],[Pts Eq 2 3ème QT]],"Victoire",IF(Tableau13[[#This Row],[Pts Eq 1 3ème QT]]=Tableau13[[#This Row],[Pts Eq 2 3ème QT]],"Nul","Défaite"))</f>
        <v>Défaite</v>
      </c>
      <c r="AA2" s="20" t="str">
        <f>IF(Tableau13[[#This Row],[Pts Eq 1 3ème QT]]&lt;Tableau13[[#This Row],[Pts Eq 2 3ème QT]],"Victoire",IF(Tableau13[[#This Row],[Pts Eq 1 3ème QT]]=Tableau13[[#This Row],[Pts Eq 2 3ème QT]],"Nul","Défaite"))</f>
        <v>Victoire</v>
      </c>
      <c r="AB2" s="11"/>
    </row>
    <row r="3" spans="1:28" ht="15.75" customHeight="1">
      <c r="A3" s="7"/>
      <c r="B3" s="31"/>
      <c r="C3" s="28"/>
      <c r="D3" s="28" t="s">
        <v>7</v>
      </c>
      <c r="E3" s="28"/>
      <c r="F3" s="28"/>
      <c r="G3" s="29" t="s">
        <v>9</v>
      </c>
      <c r="H3" s="29" t="s">
        <v>9</v>
      </c>
      <c r="I3" s="29" t="s">
        <v>9</v>
      </c>
      <c r="J3" s="29" t="s">
        <v>9</v>
      </c>
      <c r="K3" s="29" t="s">
        <v>9</v>
      </c>
      <c r="L3" s="28"/>
      <c r="M3" s="33"/>
      <c r="N3" s="32"/>
      <c r="O3" s="32"/>
      <c r="P3" s="32"/>
      <c r="Q3" s="32"/>
      <c r="R3" s="16"/>
      <c r="S3" s="16"/>
      <c r="T3" s="16"/>
      <c r="U3" s="16"/>
      <c r="V3" s="16"/>
      <c r="W3" s="20"/>
      <c r="X3" s="20"/>
      <c r="Z3" s="20"/>
      <c r="AA3" s="20"/>
      <c r="AB3" s="11"/>
    </row>
    <row r="4" spans="1:28" ht="15.75" customHeight="1">
      <c r="A4" s="7"/>
      <c r="B4" s="31"/>
      <c r="C4" s="28"/>
      <c r="D4" s="28" t="s">
        <v>8</v>
      </c>
      <c r="E4" s="28"/>
      <c r="F4" s="28"/>
      <c r="G4" s="29">
        <v>30</v>
      </c>
      <c r="H4" s="29">
        <v>22</v>
      </c>
      <c r="I4" s="29">
        <v>33</v>
      </c>
      <c r="J4" s="29">
        <v>21</v>
      </c>
      <c r="K4" s="29">
        <v>106</v>
      </c>
      <c r="L4" s="28"/>
      <c r="M4" s="33">
        <f>Tableau13[[#This Row],[1er QT]]</f>
        <v>30</v>
      </c>
      <c r="N4" s="32"/>
      <c r="O4" s="32"/>
      <c r="P4" s="32"/>
      <c r="Q4" s="32"/>
      <c r="R4" s="16"/>
      <c r="S4" s="16"/>
      <c r="T4" s="16"/>
      <c r="U4" s="16"/>
      <c r="V4" s="16"/>
      <c r="W4" s="20"/>
      <c r="X4" s="20"/>
      <c r="Z4" s="20"/>
      <c r="AA4" s="20"/>
      <c r="AB4" s="1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N32"/>
  <sheetViews>
    <sheetView showGridLines="0" workbookViewId="0">
      <selection activeCell="O11" sqref="O11"/>
    </sheetView>
  </sheetViews>
  <sheetFormatPr baseColWidth="10" defaultColWidth="11.42578125" defaultRowHeight="15.75" customHeight="1"/>
  <cols>
    <col min="1" max="1" width="21.570312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2.25" customHeight="1">
      <c r="A1" s="42" t="s">
        <v>131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</row>
    <row r="2" spans="1:40" s="3" customFormat="1" ht="15.75" customHeight="1">
      <c r="A2" s="39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40" ht="15.75" customHeight="1">
      <c r="A3" s="40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6"/>
    </row>
    <row r="4" spans="1:40" ht="15.75" customHeight="1">
      <c r="A4" s="40" t="s">
        <v>20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6"/>
    </row>
    <row r="5" spans="1:40" ht="15.75" customHeight="1">
      <c r="A5" s="40" t="s">
        <v>14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6"/>
    </row>
    <row r="6" spans="1:40" ht="15.75" customHeight="1">
      <c r="A6" s="40" t="s">
        <v>89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6"/>
    </row>
    <row r="7" spans="1:40" ht="15.75" customHeight="1">
      <c r="A7" s="40" t="s">
        <v>22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6"/>
    </row>
    <row r="8" spans="1:40" ht="15.75" customHeight="1">
      <c r="A8" s="40" t="s">
        <v>17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6"/>
    </row>
    <row r="9" spans="1:40" ht="15.75" customHeight="1">
      <c r="A9" s="40" t="s">
        <v>24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6"/>
    </row>
    <row r="10" spans="1:40" ht="15.75" customHeight="1">
      <c r="A10" s="40" t="s">
        <v>11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6"/>
    </row>
    <row r="11" spans="1:40" ht="15.75" customHeight="1">
      <c r="A11" s="40" t="s">
        <v>23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6"/>
    </row>
    <row r="12" spans="1:40" ht="15.75" customHeight="1">
      <c r="A12" s="40" t="s">
        <v>28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6"/>
    </row>
    <row r="13" spans="1:40" ht="15.75" customHeight="1">
      <c r="A13" s="40" t="s">
        <v>15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6"/>
    </row>
    <row r="14" spans="1:40" ht="15.75" customHeight="1">
      <c r="A14" s="40" t="s">
        <v>16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6"/>
    </row>
    <row r="15" spans="1:40" ht="15.75" customHeight="1">
      <c r="A15" s="40" t="s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6"/>
    </row>
    <row r="16" spans="1:40" ht="15.75" customHeight="1">
      <c r="A16" s="40" t="s">
        <v>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6"/>
    </row>
    <row r="17" spans="1:40" ht="15.75" customHeight="1">
      <c r="A17" s="40" t="s">
        <v>115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6"/>
    </row>
    <row r="18" spans="1:40" ht="15.75" customHeight="1">
      <c r="A18" s="40" t="s">
        <v>8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6"/>
    </row>
    <row r="19" spans="1:40" ht="15.75" customHeight="1">
      <c r="A19" s="40" t="s">
        <v>19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6"/>
    </row>
    <row r="20" spans="1:40" ht="15.75" customHeight="1">
      <c r="A20" s="40" t="s">
        <v>93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6"/>
    </row>
    <row r="21" spans="1:40" ht="15.75" customHeight="1">
      <c r="A21" s="40" t="s">
        <v>10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6"/>
    </row>
    <row r="22" spans="1:40" ht="15.75" customHeight="1">
      <c r="A22" s="40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6"/>
    </row>
    <row r="23" spans="1:40" ht="15.75" customHeight="1">
      <c r="A23" s="40" t="s">
        <v>29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40" ht="15.75" customHeight="1">
      <c r="A24" s="40" t="s">
        <v>18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40" ht="15.75" customHeight="1">
      <c r="A25" s="40" t="s">
        <v>74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40" ht="15.75" customHeight="1">
      <c r="A26" s="40" t="s">
        <v>77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40" ht="15.75" customHeight="1">
      <c r="A27" s="40" t="s">
        <v>107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</row>
    <row r="28" spans="1:40" ht="15.75" customHeight="1">
      <c r="A28" s="40" t="s">
        <v>26</v>
      </c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</row>
    <row r="29" spans="1:40" ht="15.75" customHeight="1">
      <c r="A29" s="40" t="s">
        <v>13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</row>
    <row r="30" spans="1:40" ht="15.75" customHeight="1">
      <c r="A30" s="40" t="s">
        <v>80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40" ht="15.75" customHeight="1">
      <c r="A31" s="40" t="s">
        <v>27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40" ht="15.75" customHeight="1">
      <c r="A32" s="40" t="s">
        <v>117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</sheetData>
  <mergeCells count="1">
    <mergeCell ref="A1:AM1"/>
  </mergeCells>
  <conditionalFormatting sqref="B3:AM26">
    <cfRule type="cellIs" dxfId="36" priority="1" operator="equal">
      <formula>"N"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AN32"/>
  <sheetViews>
    <sheetView showGridLines="0" workbookViewId="0">
      <selection activeCell="A2" sqref="A2"/>
    </sheetView>
  </sheetViews>
  <sheetFormatPr baseColWidth="10" defaultColWidth="11.42578125" defaultRowHeight="15.75" customHeight="1"/>
  <cols>
    <col min="1" max="1" width="21.570312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2.25" customHeight="1">
      <c r="A1" s="21" t="s">
        <v>130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40" ht="15.75" customHeight="1">
      <c r="A3" s="40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6"/>
    </row>
    <row r="4" spans="1:40" ht="15.75" customHeight="1">
      <c r="A4" s="40" t="s">
        <v>20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6"/>
    </row>
    <row r="5" spans="1:40" ht="15.75" customHeight="1">
      <c r="A5" s="40" t="s">
        <v>14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6"/>
    </row>
    <row r="6" spans="1:40" ht="15.75" customHeight="1">
      <c r="A6" s="40" t="s">
        <v>89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6"/>
    </row>
    <row r="7" spans="1:40" ht="15.75" customHeight="1">
      <c r="A7" s="40" t="s">
        <v>22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6"/>
    </row>
    <row r="8" spans="1:40" ht="15.75" customHeight="1">
      <c r="A8" s="40" t="s">
        <v>17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6"/>
    </row>
    <row r="9" spans="1:40" ht="15.75" customHeight="1">
      <c r="A9" s="40" t="s">
        <v>24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6"/>
    </row>
    <row r="10" spans="1:40" ht="15.75" customHeight="1">
      <c r="A10" s="40" t="s">
        <v>11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6"/>
    </row>
    <row r="11" spans="1:40" ht="15.75" customHeight="1">
      <c r="A11" s="40" t="s">
        <v>23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6"/>
    </row>
    <row r="12" spans="1:40" ht="15.75" customHeight="1">
      <c r="A12" s="40" t="s">
        <v>28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6"/>
    </row>
    <row r="13" spans="1:40" ht="15.75" customHeight="1">
      <c r="A13" s="40" t="s">
        <v>15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6"/>
    </row>
    <row r="14" spans="1:40" ht="15.75" customHeight="1">
      <c r="A14" s="40" t="s">
        <v>16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6"/>
    </row>
    <row r="15" spans="1:40" ht="15.75" customHeight="1">
      <c r="A15" s="40" t="s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6"/>
    </row>
    <row r="16" spans="1:40" ht="15.75" customHeight="1">
      <c r="A16" s="40" t="s">
        <v>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6"/>
    </row>
    <row r="17" spans="1:40" ht="15.75" customHeight="1">
      <c r="A17" s="40" t="s">
        <v>115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6"/>
    </row>
    <row r="18" spans="1:40" ht="15.75" customHeight="1">
      <c r="A18" s="40" t="s">
        <v>8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6"/>
    </row>
    <row r="19" spans="1:40" ht="15.75" customHeight="1">
      <c r="A19" s="40" t="s">
        <v>19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6"/>
    </row>
    <row r="20" spans="1:40" ht="15.75" customHeight="1">
      <c r="A20" s="40" t="s">
        <v>93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6"/>
    </row>
    <row r="21" spans="1:40" ht="15.75" customHeight="1">
      <c r="A21" s="40" t="s">
        <v>10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6"/>
    </row>
    <row r="22" spans="1:40" ht="15.75" customHeight="1">
      <c r="A22" s="40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6"/>
    </row>
    <row r="23" spans="1:40" ht="15.75" customHeight="1">
      <c r="A23" s="40" t="s">
        <v>29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40" ht="15.75" customHeight="1">
      <c r="A24" s="40" t="s">
        <v>18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40" ht="15.75" customHeight="1">
      <c r="A25" s="40" t="s">
        <v>74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40" ht="15.75" customHeight="1">
      <c r="A26" s="40" t="s">
        <v>77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40" ht="15.75" customHeight="1">
      <c r="A27" s="40" t="s">
        <v>107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</row>
    <row r="28" spans="1:40" ht="15.75" customHeight="1">
      <c r="A28" s="40" t="s">
        <v>26</v>
      </c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</row>
    <row r="29" spans="1:40" ht="15.75" customHeight="1">
      <c r="A29" s="40" t="s">
        <v>13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</row>
    <row r="30" spans="1:40" ht="15.75" customHeight="1">
      <c r="A30" s="40" t="s">
        <v>80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40" ht="15.75" customHeight="1">
      <c r="A31" s="40" t="s">
        <v>27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40" ht="15.75" customHeight="1">
      <c r="A32" s="40" t="s">
        <v>117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</sheetData>
  <mergeCells count="1">
    <mergeCell ref="A1:AM1"/>
  </mergeCells>
  <conditionalFormatting sqref="B3:AM26">
    <cfRule type="cellIs" dxfId="35" priority="2" operator="equal">
      <formula>"N"</formula>
    </cfRule>
  </conditionalFormatting>
  <conditionalFormatting sqref="B3:AM26">
    <cfRule type="cellIs" dxfId="3" priority="1" operator="equal">
      <formula>"N"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AN32"/>
  <sheetViews>
    <sheetView showGridLines="0" workbookViewId="0">
      <selection activeCell="A2" sqref="A2"/>
    </sheetView>
  </sheetViews>
  <sheetFormatPr baseColWidth="10" defaultColWidth="11.42578125" defaultRowHeight="15.75" customHeight="1"/>
  <cols>
    <col min="1" max="1" width="21.570312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2.25" customHeight="1">
      <c r="A1" s="22" t="s">
        <v>129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40" ht="15.75" customHeight="1">
      <c r="A3" s="40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6"/>
    </row>
    <row r="4" spans="1:40" ht="15.75" customHeight="1">
      <c r="A4" s="40" t="s">
        <v>20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6"/>
    </row>
    <row r="5" spans="1:40" ht="15.75" customHeight="1">
      <c r="A5" s="40" t="s">
        <v>14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6"/>
    </row>
    <row r="6" spans="1:40" ht="15.75" customHeight="1">
      <c r="A6" s="40" t="s">
        <v>89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6"/>
    </row>
    <row r="7" spans="1:40" ht="15.75" customHeight="1">
      <c r="A7" s="40" t="s">
        <v>22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6"/>
    </row>
    <row r="8" spans="1:40" ht="15.75" customHeight="1">
      <c r="A8" s="40" t="s">
        <v>17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6"/>
    </row>
    <row r="9" spans="1:40" ht="15.75" customHeight="1">
      <c r="A9" s="40" t="s">
        <v>24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6"/>
    </row>
    <row r="10" spans="1:40" ht="15.75" customHeight="1">
      <c r="A10" s="40" t="s">
        <v>11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6"/>
    </row>
    <row r="11" spans="1:40" ht="15.75" customHeight="1">
      <c r="A11" s="40" t="s">
        <v>23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6"/>
    </row>
    <row r="12" spans="1:40" ht="15.75" customHeight="1">
      <c r="A12" s="40" t="s">
        <v>28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6"/>
    </row>
    <row r="13" spans="1:40" ht="15.75" customHeight="1">
      <c r="A13" s="40" t="s">
        <v>15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6"/>
    </row>
    <row r="14" spans="1:40" ht="15.75" customHeight="1">
      <c r="A14" s="40" t="s">
        <v>16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6"/>
    </row>
    <row r="15" spans="1:40" ht="15.75" customHeight="1">
      <c r="A15" s="40" t="s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6"/>
    </row>
    <row r="16" spans="1:40" ht="15.75" customHeight="1">
      <c r="A16" s="40" t="s">
        <v>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6"/>
    </row>
    <row r="17" spans="1:40" ht="15.75" customHeight="1">
      <c r="A17" s="40" t="s">
        <v>115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6"/>
    </row>
    <row r="18" spans="1:40" ht="15.75" customHeight="1">
      <c r="A18" s="40" t="s">
        <v>8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6"/>
    </row>
    <row r="19" spans="1:40" ht="15.75" customHeight="1">
      <c r="A19" s="40" t="s">
        <v>19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6"/>
    </row>
    <row r="20" spans="1:40" ht="15.75" customHeight="1">
      <c r="A20" s="40" t="s">
        <v>93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6"/>
    </row>
    <row r="21" spans="1:40" ht="15.75" customHeight="1">
      <c r="A21" s="40" t="s">
        <v>10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6"/>
    </row>
    <row r="22" spans="1:40" ht="15.75" customHeight="1">
      <c r="A22" s="40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6"/>
    </row>
    <row r="23" spans="1:40" ht="15.75" customHeight="1">
      <c r="A23" s="40" t="s">
        <v>29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40" ht="15.75" customHeight="1">
      <c r="A24" s="40" t="s">
        <v>18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40" ht="15.75" customHeight="1">
      <c r="A25" s="40" t="s">
        <v>74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40" ht="15.75" customHeight="1">
      <c r="A26" s="40" t="s">
        <v>77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40" ht="15.75" customHeight="1">
      <c r="A27" s="40" t="s">
        <v>107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</row>
    <row r="28" spans="1:40" ht="15.75" customHeight="1">
      <c r="A28" s="40" t="s">
        <v>26</v>
      </c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</row>
    <row r="29" spans="1:40" ht="15.75" customHeight="1">
      <c r="A29" s="40" t="s">
        <v>13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</row>
    <row r="30" spans="1:40" ht="15.75" customHeight="1">
      <c r="A30" s="40" t="s">
        <v>80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40" ht="15.75" customHeight="1">
      <c r="A31" s="40" t="s">
        <v>27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40" ht="15.75" customHeight="1">
      <c r="A32" s="40" t="s">
        <v>117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</sheetData>
  <mergeCells count="1">
    <mergeCell ref="A1:AM1"/>
  </mergeCells>
  <conditionalFormatting sqref="B3:AM26">
    <cfRule type="cellIs" dxfId="34" priority="2" operator="equal">
      <formula>"N"</formula>
    </cfRule>
  </conditionalFormatting>
  <conditionalFormatting sqref="B3:AM26">
    <cfRule type="cellIs" dxfId="1" priority="1" operator="equal">
      <formula>"N"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27"/>
  <sheetViews>
    <sheetView workbookViewId="0">
      <selection activeCell="G7" sqref="G7"/>
    </sheetView>
  </sheetViews>
  <sheetFormatPr baseColWidth="10" defaultColWidth="11.42578125" defaultRowHeight="21" customHeight="1"/>
  <cols>
    <col min="1" max="3" width="11.42578125" style="8"/>
    <col min="4" max="4" width="14.7109375" style="8" customWidth="1"/>
    <col min="5" max="16384" width="11.42578125" style="8"/>
  </cols>
  <sheetData>
    <row r="1" spans="2:12" ht="21" customHeight="1">
      <c r="B1" s="31">
        <v>0</v>
      </c>
      <c r="C1" s="28"/>
      <c r="D1" s="28" t="s">
        <v>14</v>
      </c>
      <c r="E1" s="28" t="s">
        <v>7</v>
      </c>
      <c r="F1" s="28" t="s">
        <v>7</v>
      </c>
      <c r="G1" s="29">
        <v>24</v>
      </c>
      <c r="H1" s="29">
        <v>37</v>
      </c>
      <c r="I1" s="29">
        <v>34</v>
      </c>
      <c r="J1" s="29">
        <v>28</v>
      </c>
      <c r="K1" s="29">
        <v>123</v>
      </c>
      <c r="L1" s="28" t="s">
        <v>7</v>
      </c>
    </row>
    <row r="2" spans="2:12" ht="21" customHeight="1">
      <c r="B2" s="31"/>
      <c r="C2" s="28"/>
      <c r="D2" s="28" t="s">
        <v>7</v>
      </c>
      <c r="E2" s="28"/>
      <c r="F2" s="28"/>
      <c r="G2" s="29" t="s">
        <v>9</v>
      </c>
      <c r="H2" s="29" t="s">
        <v>9</v>
      </c>
      <c r="I2" s="29" t="s">
        <v>9</v>
      </c>
      <c r="J2" s="29" t="s">
        <v>9</v>
      </c>
      <c r="K2" s="29" t="s">
        <v>9</v>
      </c>
      <c r="L2" s="28"/>
    </row>
    <row r="3" spans="2:12" ht="21" customHeight="1">
      <c r="B3" s="31"/>
      <c r="C3" s="28"/>
      <c r="D3" s="28" t="s">
        <v>15</v>
      </c>
      <c r="E3" s="28"/>
      <c r="F3" s="28"/>
      <c r="G3" s="29">
        <v>33</v>
      </c>
      <c r="H3" s="29">
        <v>26</v>
      </c>
      <c r="I3" s="29">
        <v>24</v>
      </c>
      <c r="J3" s="29">
        <v>33</v>
      </c>
      <c r="K3" s="29">
        <v>116</v>
      </c>
      <c r="L3" s="28"/>
    </row>
    <row r="4" spans="2:12" ht="21" customHeight="1">
      <c r="B4" s="31">
        <v>0</v>
      </c>
      <c r="C4" s="28"/>
      <c r="D4" s="28" t="s">
        <v>16</v>
      </c>
      <c r="E4" s="28" t="s">
        <v>7</v>
      </c>
      <c r="F4" s="28" t="s">
        <v>7</v>
      </c>
      <c r="G4" s="29">
        <v>19</v>
      </c>
      <c r="H4" s="29">
        <v>23</v>
      </c>
      <c r="I4" s="29">
        <v>26</v>
      </c>
      <c r="J4" s="29">
        <v>34</v>
      </c>
      <c r="K4" s="29">
        <v>102</v>
      </c>
      <c r="L4" s="28" t="s">
        <v>7</v>
      </c>
    </row>
    <row r="5" spans="2:12" ht="21" customHeight="1">
      <c r="B5" s="31"/>
      <c r="C5" s="28"/>
      <c r="D5" s="28" t="s">
        <v>7</v>
      </c>
      <c r="E5" s="28"/>
      <c r="F5" s="28"/>
      <c r="G5" s="29" t="s">
        <v>9</v>
      </c>
      <c r="H5" s="29" t="s">
        <v>9</v>
      </c>
      <c r="I5" s="29" t="s">
        <v>9</v>
      </c>
      <c r="J5" s="29" t="s">
        <v>9</v>
      </c>
      <c r="K5" s="29" t="s">
        <v>9</v>
      </c>
      <c r="L5" s="28"/>
    </row>
    <row r="6" spans="2:12" ht="21" customHeight="1">
      <c r="B6" s="31"/>
      <c r="C6" s="28"/>
      <c r="D6" s="28" t="s">
        <v>17</v>
      </c>
      <c r="E6" s="28"/>
      <c r="F6" s="28"/>
      <c r="G6" s="29">
        <v>26</v>
      </c>
      <c r="H6" s="29">
        <v>11</v>
      </c>
      <c r="I6" s="29">
        <v>24</v>
      </c>
      <c r="J6" s="29">
        <v>34</v>
      </c>
      <c r="K6" s="29">
        <v>95</v>
      </c>
      <c r="L6" s="28"/>
    </row>
    <row r="7" spans="2:12" ht="21" customHeight="1">
      <c r="B7" s="31">
        <v>0</v>
      </c>
      <c r="C7" s="28"/>
      <c r="D7" s="28" t="s">
        <v>18</v>
      </c>
      <c r="E7" s="28" t="s">
        <v>7</v>
      </c>
      <c r="F7" s="28" t="s">
        <v>7</v>
      </c>
      <c r="G7" s="29">
        <v>27</v>
      </c>
      <c r="H7" s="29">
        <v>14</v>
      </c>
      <c r="I7" s="29">
        <v>30</v>
      </c>
      <c r="J7" s="29">
        <v>20</v>
      </c>
      <c r="K7" s="29">
        <v>91</v>
      </c>
      <c r="L7" s="28" t="s">
        <v>7</v>
      </c>
    </row>
    <row r="8" spans="2:12" ht="21" customHeight="1">
      <c r="B8" s="31"/>
      <c r="C8" s="28"/>
      <c r="D8" s="28" t="s">
        <v>7</v>
      </c>
      <c r="E8" s="28"/>
      <c r="F8" s="28"/>
      <c r="G8" s="29" t="s">
        <v>9</v>
      </c>
      <c r="H8" s="29" t="s">
        <v>9</v>
      </c>
      <c r="I8" s="29" t="s">
        <v>9</v>
      </c>
      <c r="J8" s="29" t="s">
        <v>9</v>
      </c>
      <c r="K8" s="29" t="s">
        <v>9</v>
      </c>
      <c r="L8" s="28"/>
    </row>
    <row r="9" spans="2:12" ht="21" customHeight="1">
      <c r="B9" s="31"/>
      <c r="C9" s="28"/>
      <c r="D9" s="28" t="s">
        <v>19</v>
      </c>
      <c r="E9" s="28"/>
      <c r="F9" s="28"/>
      <c r="G9" s="29">
        <v>31</v>
      </c>
      <c r="H9" s="29">
        <v>31</v>
      </c>
      <c r="I9" s="29">
        <v>26</v>
      </c>
      <c r="J9" s="29">
        <v>35</v>
      </c>
      <c r="K9" s="29">
        <v>123</v>
      </c>
      <c r="L9" s="28"/>
    </row>
    <row r="10" spans="2:12" ht="21" customHeight="1">
      <c r="B10" s="31">
        <v>2.0833333333333332E-2</v>
      </c>
      <c r="C10" s="28"/>
      <c r="D10" s="28" t="s">
        <v>20</v>
      </c>
      <c r="E10" s="28" t="s">
        <v>7</v>
      </c>
      <c r="F10" s="28" t="s">
        <v>7</v>
      </c>
      <c r="G10" s="29">
        <v>22</v>
      </c>
      <c r="H10" s="29">
        <v>27</v>
      </c>
      <c r="I10" s="29">
        <v>26</v>
      </c>
      <c r="J10" s="29">
        <v>29</v>
      </c>
      <c r="K10" s="29">
        <v>104</v>
      </c>
      <c r="L10" s="28" t="s">
        <v>7</v>
      </c>
    </row>
    <row r="11" spans="2:12" ht="21" customHeight="1">
      <c r="B11" s="31"/>
      <c r="C11" s="28"/>
      <c r="D11" s="28" t="s">
        <v>7</v>
      </c>
      <c r="E11" s="28"/>
      <c r="F11" s="28"/>
      <c r="G11" s="29" t="s">
        <v>9</v>
      </c>
      <c r="H11" s="29" t="s">
        <v>9</v>
      </c>
      <c r="I11" s="29" t="s">
        <v>9</v>
      </c>
      <c r="J11" s="29" t="s">
        <v>9</v>
      </c>
      <c r="K11" s="29" t="s">
        <v>9</v>
      </c>
      <c r="L11" s="28"/>
    </row>
    <row r="12" spans="2:12" ht="21" customHeight="1">
      <c r="B12" s="31"/>
      <c r="C12" s="28"/>
      <c r="D12" s="28" t="s">
        <v>21</v>
      </c>
      <c r="E12" s="28"/>
      <c r="F12" s="28"/>
      <c r="G12" s="29">
        <v>23</v>
      </c>
      <c r="H12" s="29">
        <v>27</v>
      </c>
      <c r="I12" s="29">
        <v>24</v>
      </c>
      <c r="J12" s="29">
        <v>28</v>
      </c>
      <c r="K12" s="29">
        <v>102</v>
      </c>
      <c r="L12" s="28"/>
    </row>
    <row r="13" spans="2:12" ht="21" customHeight="1">
      <c r="B13" s="31">
        <v>4.1666666666666664E-2</v>
      </c>
      <c r="C13" s="28"/>
      <c r="D13" s="28" t="s">
        <v>22</v>
      </c>
      <c r="E13" s="28" t="s">
        <v>7</v>
      </c>
      <c r="F13" s="28" t="s">
        <v>7</v>
      </c>
      <c r="G13" s="29">
        <v>30</v>
      </c>
      <c r="H13" s="29">
        <v>27</v>
      </c>
      <c r="I13" s="29">
        <v>29</v>
      </c>
      <c r="J13" s="29">
        <v>26</v>
      </c>
      <c r="K13" s="29">
        <v>112</v>
      </c>
      <c r="L13" s="28" t="s">
        <v>7</v>
      </c>
    </row>
    <row r="14" spans="2:12" ht="21" customHeight="1">
      <c r="B14" s="31"/>
      <c r="C14" s="28"/>
      <c r="D14" s="28" t="s">
        <v>7</v>
      </c>
      <c r="E14" s="28"/>
      <c r="F14" s="28"/>
      <c r="G14" s="29" t="s">
        <v>9</v>
      </c>
      <c r="H14" s="29" t="s">
        <v>9</v>
      </c>
      <c r="I14" s="29" t="s">
        <v>9</v>
      </c>
      <c r="J14" s="29" t="s">
        <v>9</v>
      </c>
      <c r="K14" s="29" t="s">
        <v>9</v>
      </c>
      <c r="L14" s="28"/>
    </row>
    <row r="15" spans="2:12" ht="21" customHeight="1">
      <c r="B15" s="31"/>
      <c r="C15" s="28"/>
      <c r="D15" s="28" t="s">
        <v>23</v>
      </c>
      <c r="E15" s="28"/>
      <c r="F15" s="28"/>
      <c r="G15" s="29">
        <v>23</v>
      </c>
      <c r="H15" s="29">
        <v>29</v>
      </c>
      <c r="I15" s="29">
        <v>28</v>
      </c>
      <c r="J15" s="29">
        <v>26</v>
      </c>
      <c r="K15" s="29">
        <v>106</v>
      </c>
      <c r="L15" s="28"/>
    </row>
    <row r="16" spans="2:12" ht="21" customHeight="1">
      <c r="B16" s="31">
        <v>0.10416666666666667</v>
      </c>
      <c r="C16" s="28"/>
      <c r="D16" s="28" t="s">
        <v>24</v>
      </c>
      <c r="E16" s="28" t="s">
        <v>7</v>
      </c>
      <c r="F16" s="28" t="s">
        <v>7</v>
      </c>
      <c r="G16" s="29">
        <v>25</v>
      </c>
      <c r="H16" s="29">
        <v>33</v>
      </c>
      <c r="I16" s="29">
        <v>27</v>
      </c>
      <c r="J16" s="29">
        <v>18</v>
      </c>
      <c r="K16" s="29">
        <v>103</v>
      </c>
      <c r="L16" s="29">
        <v>110</v>
      </c>
    </row>
    <row r="17" spans="2:12" ht="21" customHeight="1">
      <c r="B17" s="31"/>
      <c r="C17" s="28"/>
      <c r="D17" s="28" t="s">
        <v>7</v>
      </c>
      <c r="E17" s="28"/>
      <c r="F17" s="28"/>
      <c r="G17" s="29" t="s">
        <v>9</v>
      </c>
      <c r="H17" s="29" t="s">
        <v>9</v>
      </c>
      <c r="I17" s="29" t="s">
        <v>9</v>
      </c>
      <c r="J17" s="29" t="s">
        <v>9</v>
      </c>
      <c r="K17" s="29" t="s">
        <v>9</v>
      </c>
      <c r="L17" s="29" t="s">
        <v>9</v>
      </c>
    </row>
    <row r="18" spans="2:12" ht="21" customHeight="1">
      <c r="B18" s="31"/>
      <c r="C18" s="28"/>
      <c r="D18" s="28" t="s">
        <v>25</v>
      </c>
      <c r="E18" s="28"/>
      <c r="F18" s="28"/>
      <c r="G18" s="29">
        <v>20</v>
      </c>
      <c r="H18" s="29">
        <v>28</v>
      </c>
      <c r="I18" s="29">
        <v>28</v>
      </c>
      <c r="J18" s="29">
        <v>27</v>
      </c>
      <c r="K18" s="29">
        <v>103</v>
      </c>
      <c r="L18" s="29">
        <v>119</v>
      </c>
    </row>
    <row r="19" spans="2:12" ht="21" customHeight="1">
      <c r="B19" s="31">
        <v>0.125</v>
      </c>
      <c r="C19" s="28"/>
      <c r="D19" s="28" t="s">
        <v>26</v>
      </c>
      <c r="E19" s="28" t="s">
        <v>7</v>
      </c>
      <c r="F19" s="28" t="s">
        <v>7</v>
      </c>
      <c r="G19" s="29">
        <v>28</v>
      </c>
      <c r="H19" s="29">
        <v>23</v>
      </c>
      <c r="I19" s="29">
        <v>30</v>
      </c>
      <c r="J19" s="29">
        <v>21</v>
      </c>
      <c r="K19" s="29">
        <v>102</v>
      </c>
      <c r="L19" s="28" t="s">
        <v>7</v>
      </c>
    </row>
    <row r="20" spans="2:12" ht="21" customHeight="1">
      <c r="B20" s="31"/>
      <c r="C20" s="28"/>
      <c r="D20" s="28" t="s">
        <v>7</v>
      </c>
      <c r="E20" s="28"/>
      <c r="F20" s="28"/>
      <c r="G20" s="29" t="s">
        <v>9</v>
      </c>
      <c r="H20" s="29" t="s">
        <v>9</v>
      </c>
      <c r="I20" s="29" t="s">
        <v>9</v>
      </c>
      <c r="J20" s="29" t="s">
        <v>9</v>
      </c>
      <c r="K20" s="29" t="s">
        <v>9</v>
      </c>
      <c r="L20" s="28"/>
    </row>
    <row r="21" spans="2:12" ht="21" customHeight="1">
      <c r="B21" s="31"/>
      <c r="C21" s="28"/>
      <c r="D21" s="28" t="s">
        <v>27</v>
      </c>
      <c r="E21" s="28"/>
      <c r="F21" s="28"/>
      <c r="G21" s="29">
        <v>18</v>
      </c>
      <c r="H21" s="29">
        <v>30</v>
      </c>
      <c r="I21" s="29">
        <v>32</v>
      </c>
      <c r="J21" s="29">
        <v>21</v>
      </c>
      <c r="K21" s="29">
        <v>101</v>
      </c>
      <c r="L21" s="28"/>
    </row>
    <row r="22" spans="2:12" ht="21" customHeight="1">
      <c r="B22" s="31">
        <v>0.14583333333333334</v>
      </c>
      <c r="C22" s="28"/>
      <c r="D22" s="28" t="s">
        <v>28</v>
      </c>
      <c r="E22" s="28" t="s">
        <v>7</v>
      </c>
      <c r="F22" s="28" t="s">
        <v>7</v>
      </c>
      <c r="G22" s="29">
        <v>28</v>
      </c>
      <c r="H22" s="29">
        <v>27</v>
      </c>
      <c r="I22" s="29">
        <v>31</v>
      </c>
      <c r="J22" s="29">
        <v>24</v>
      </c>
      <c r="K22" s="29">
        <v>110</v>
      </c>
      <c r="L22" s="28" t="s">
        <v>7</v>
      </c>
    </row>
    <row r="23" spans="2:12" ht="21" customHeight="1">
      <c r="B23" s="31"/>
      <c r="C23" s="28"/>
      <c r="D23" s="28" t="s">
        <v>7</v>
      </c>
      <c r="E23" s="28"/>
      <c r="F23" s="28"/>
      <c r="G23" s="29" t="s">
        <v>9</v>
      </c>
      <c r="H23" s="29" t="s">
        <v>9</v>
      </c>
      <c r="I23" s="29" t="s">
        <v>9</v>
      </c>
      <c r="J23" s="29" t="s">
        <v>9</v>
      </c>
      <c r="K23" s="29" t="s">
        <v>9</v>
      </c>
      <c r="L23" s="28"/>
    </row>
    <row r="24" spans="2:12" ht="21" customHeight="1">
      <c r="B24" s="31"/>
      <c r="C24" s="28"/>
      <c r="D24" s="28" t="s">
        <v>13</v>
      </c>
      <c r="E24" s="28"/>
      <c r="F24" s="28"/>
      <c r="G24" s="29">
        <v>29</v>
      </c>
      <c r="H24" s="29">
        <v>28</v>
      </c>
      <c r="I24" s="29">
        <v>40</v>
      </c>
      <c r="J24" s="29">
        <v>30</v>
      </c>
      <c r="K24" s="29">
        <v>127</v>
      </c>
      <c r="L24" s="28"/>
    </row>
    <row r="25" spans="2:12" ht="21" customHeight="1">
      <c r="B25" s="31">
        <v>0.91666666666666663</v>
      </c>
      <c r="C25" s="28"/>
      <c r="D25" s="28" t="s">
        <v>29</v>
      </c>
      <c r="E25" s="28" t="s">
        <v>7</v>
      </c>
      <c r="F25" s="28" t="s">
        <v>7</v>
      </c>
      <c r="G25" s="29">
        <v>33</v>
      </c>
      <c r="H25" s="29">
        <v>32</v>
      </c>
      <c r="I25" s="29">
        <v>29</v>
      </c>
      <c r="J25" s="29">
        <v>21</v>
      </c>
      <c r="K25" s="29">
        <v>115</v>
      </c>
      <c r="L25" s="28" t="s">
        <v>7</v>
      </c>
    </row>
    <row r="26" spans="2:12" ht="21" customHeight="1">
      <c r="B26" s="31"/>
      <c r="C26" s="28"/>
      <c r="D26" s="28" t="s">
        <v>7</v>
      </c>
      <c r="E26" s="28"/>
      <c r="F26" s="28"/>
      <c r="G26" s="29" t="s">
        <v>9</v>
      </c>
      <c r="H26" s="29" t="s">
        <v>9</v>
      </c>
      <c r="I26" s="29" t="s">
        <v>9</v>
      </c>
      <c r="J26" s="29" t="s">
        <v>9</v>
      </c>
      <c r="K26" s="29" t="s">
        <v>9</v>
      </c>
      <c r="L26" s="28"/>
    </row>
    <row r="27" spans="2:12" ht="21" customHeight="1">
      <c r="B27" s="31"/>
      <c r="C27" s="28"/>
      <c r="D27" s="28" t="s">
        <v>10</v>
      </c>
      <c r="E27" s="28"/>
      <c r="F27" s="28"/>
      <c r="G27" s="29">
        <v>26</v>
      </c>
      <c r="H27" s="29">
        <v>34</v>
      </c>
      <c r="I27" s="29">
        <v>26</v>
      </c>
      <c r="J27" s="29">
        <v>18</v>
      </c>
      <c r="K27" s="29">
        <v>104</v>
      </c>
      <c r="L27" s="28"/>
    </row>
  </sheetData>
  <pageMargins left="0.7" right="0.7" top="0.75" bottom="0.75" header="0.3" footer="0.3"/>
  <pageSetup paperSize="9" orientation="portrait" horizont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O30"/>
  <sheetViews>
    <sheetView workbookViewId="0">
      <selection activeCell="B1" sqref="B1:B30"/>
    </sheetView>
  </sheetViews>
  <sheetFormatPr baseColWidth="10" defaultRowHeight="15"/>
  <sheetData>
    <row r="1" spans="1:15" ht="15.75" thickBot="1">
      <c r="B1" s="25" t="s">
        <v>6</v>
      </c>
      <c r="C1" s="24">
        <v>7</v>
      </c>
      <c r="D1" s="25">
        <v>6</v>
      </c>
      <c r="E1" s="25">
        <v>1</v>
      </c>
      <c r="F1" s="25" t="s">
        <v>57</v>
      </c>
      <c r="G1" s="25" t="s">
        <v>7</v>
      </c>
      <c r="H1" s="37">
        <v>43469</v>
      </c>
      <c r="I1" s="25" t="s">
        <v>3</v>
      </c>
      <c r="J1" s="25" t="s">
        <v>58</v>
      </c>
      <c r="K1" s="37">
        <v>43468</v>
      </c>
      <c r="L1" s="37">
        <v>43471</v>
      </c>
      <c r="M1" s="25" t="s">
        <v>59</v>
      </c>
      <c r="N1" s="25" t="s">
        <v>60</v>
      </c>
      <c r="O1" s="23"/>
    </row>
    <row r="2" spans="1:15" ht="15.75" thickBot="1">
      <c r="A2" s="25">
        <v>2</v>
      </c>
      <c r="B2" s="25" t="s">
        <v>20</v>
      </c>
      <c r="C2" s="24">
        <v>6</v>
      </c>
      <c r="D2" s="25">
        <v>5</v>
      </c>
      <c r="E2" s="25">
        <v>1</v>
      </c>
      <c r="F2" s="25" t="s">
        <v>61</v>
      </c>
      <c r="G2" s="25" t="s">
        <v>62</v>
      </c>
      <c r="H2" s="37">
        <v>43470</v>
      </c>
      <c r="I2" s="37">
        <v>43468</v>
      </c>
      <c r="J2" s="25" t="s">
        <v>58</v>
      </c>
      <c r="K2" s="37">
        <v>43467</v>
      </c>
      <c r="L2" s="37">
        <v>43470</v>
      </c>
      <c r="M2" s="25" t="s">
        <v>63</v>
      </c>
      <c r="N2" s="25" t="s">
        <v>64</v>
      </c>
    </row>
    <row r="3" spans="1:15" ht="15.75" thickBot="1">
      <c r="A3" s="25">
        <v>3</v>
      </c>
      <c r="B3" s="25" t="s">
        <v>14</v>
      </c>
      <c r="C3" s="24">
        <v>8</v>
      </c>
      <c r="D3" s="25">
        <v>6</v>
      </c>
      <c r="E3" s="25">
        <v>2</v>
      </c>
      <c r="F3" s="25" t="s">
        <v>65</v>
      </c>
      <c r="G3" s="25" t="s">
        <v>62</v>
      </c>
      <c r="H3" s="37">
        <v>43499</v>
      </c>
      <c r="I3" s="25" t="s">
        <v>2</v>
      </c>
      <c r="J3" s="37">
        <v>43467</v>
      </c>
      <c r="K3" s="37">
        <v>43469</v>
      </c>
      <c r="L3" s="37">
        <v>43502</v>
      </c>
      <c r="M3" s="25" t="s">
        <v>66</v>
      </c>
      <c r="N3" s="25" t="s">
        <v>67</v>
      </c>
    </row>
    <row r="4" spans="1:15" ht="15.75" thickBot="1">
      <c r="A4" s="25">
        <v>4</v>
      </c>
      <c r="B4" s="25" t="s">
        <v>89</v>
      </c>
      <c r="C4" s="24">
        <v>7</v>
      </c>
      <c r="D4" s="25">
        <v>5</v>
      </c>
      <c r="E4" s="25">
        <v>2</v>
      </c>
      <c r="F4" s="25" t="s">
        <v>68</v>
      </c>
      <c r="G4" s="25" t="s">
        <v>69</v>
      </c>
      <c r="H4" s="37">
        <v>43498</v>
      </c>
      <c r="I4" s="25" t="s">
        <v>2</v>
      </c>
      <c r="J4" s="37">
        <v>43498</v>
      </c>
      <c r="K4" s="25" t="s">
        <v>58</v>
      </c>
      <c r="L4" s="37">
        <v>43501</v>
      </c>
      <c r="M4" s="25" t="s">
        <v>70</v>
      </c>
      <c r="N4" s="25" t="s">
        <v>30</v>
      </c>
    </row>
    <row r="5" spans="1:15" ht="15.75" thickBot="1">
      <c r="A5" s="25">
        <v>4</v>
      </c>
      <c r="B5" s="25" t="s">
        <v>22</v>
      </c>
      <c r="C5" s="24">
        <v>7</v>
      </c>
      <c r="D5" s="25">
        <v>5</v>
      </c>
      <c r="E5" s="25">
        <v>2</v>
      </c>
      <c r="F5" s="25" t="s">
        <v>68</v>
      </c>
      <c r="G5" s="25" t="s">
        <v>69</v>
      </c>
      <c r="H5" s="37">
        <v>43499</v>
      </c>
      <c r="I5" s="25" t="s">
        <v>2</v>
      </c>
      <c r="J5" s="37">
        <v>43467</v>
      </c>
      <c r="K5" s="37">
        <v>43468</v>
      </c>
      <c r="L5" s="37">
        <v>43501</v>
      </c>
      <c r="M5" s="25" t="s">
        <v>70</v>
      </c>
      <c r="N5" s="25" t="s">
        <v>71</v>
      </c>
    </row>
    <row r="6" spans="1:15" ht="15.75" thickBot="1">
      <c r="A6" s="25">
        <v>4</v>
      </c>
      <c r="B6" s="25" t="s">
        <v>17</v>
      </c>
      <c r="C6" s="24">
        <v>7</v>
      </c>
      <c r="D6" s="25">
        <v>5</v>
      </c>
      <c r="E6" s="25">
        <v>2</v>
      </c>
      <c r="F6" s="25" t="s">
        <v>68</v>
      </c>
      <c r="G6" s="25" t="s">
        <v>69</v>
      </c>
      <c r="H6" s="25" t="s">
        <v>58</v>
      </c>
      <c r="I6" s="25" t="s">
        <v>5</v>
      </c>
      <c r="J6" s="25" t="s">
        <v>58</v>
      </c>
      <c r="K6" s="37">
        <v>43498</v>
      </c>
      <c r="L6" s="37">
        <v>43501</v>
      </c>
      <c r="M6" s="25" t="s">
        <v>72</v>
      </c>
      <c r="N6" s="25" t="s">
        <v>73</v>
      </c>
    </row>
    <row r="7" spans="1:15" ht="15.75" thickBot="1">
      <c r="A7" s="25">
        <v>4</v>
      </c>
      <c r="B7" s="25" t="s">
        <v>24</v>
      </c>
      <c r="C7" s="24">
        <v>7</v>
      </c>
      <c r="D7" s="25">
        <v>5</v>
      </c>
      <c r="E7" s="25">
        <v>2</v>
      </c>
      <c r="F7" s="25" t="s">
        <v>68</v>
      </c>
      <c r="G7" s="25" t="s">
        <v>69</v>
      </c>
      <c r="H7" s="25" t="s">
        <v>58</v>
      </c>
      <c r="I7" s="25" t="s">
        <v>2</v>
      </c>
      <c r="J7" s="25" t="s">
        <v>5</v>
      </c>
      <c r="K7" s="37">
        <v>43499</v>
      </c>
      <c r="L7" s="37">
        <v>43501</v>
      </c>
      <c r="M7" s="25" t="s">
        <v>75</v>
      </c>
      <c r="N7" s="25" t="s">
        <v>76</v>
      </c>
    </row>
    <row r="8" spans="1:15" ht="15.75" thickBot="1">
      <c r="A8" s="25">
        <v>4</v>
      </c>
      <c r="B8" s="25" t="s">
        <v>11</v>
      </c>
      <c r="C8" s="24">
        <v>7</v>
      </c>
      <c r="D8" s="25">
        <v>5</v>
      </c>
      <c r="E8" s="25">
        <v>2</v>
      </c>
      <c r="F8" s="25" t="s">
        <v>68</v>
      </c>
      <c r="G8" s="25" t="s">
        <v>69</v>
      </c>
      <c r="H8" s="37">
        <v>43500</v>
      </c>
      <c r="I8" s="25" t="s">
        <v>58</v>
      </c>
      <c r="J8" s="37">
        <v>43468</v>
      </c>
      <c r="K8" s="37">
        <v>43467</v>
      </c>
      <c r="L8" s="37">
        <v>43501</v>
      </c>
      <c r="M8" s="25" t="s">
        <v>78</v>
      </c>
      <c r="N8" s="25" t="s">
        <v>79</v>
      </c>
    </row>
    <row r="9" spans="1:15" ht="15.75" thickBot="1">
      <c r="A9" s="25">
        <v>4</v>
      </c>
      <c r="B9" s="25" t="s">
        <v>23</v>
      </c>
      <c r="C9" s="24">
        <v>7</v>
      </c>
      <c r="D9" s="25">
        <v>5</v>
      </c>
      <c r="E9" s="25">
        <v>2</v>
      </c>
      <c r="F9" s="25" t="s">
        <v>68</v>
      </c>
      <c r="G9" s="25" t="s">
        <v>69</v>
      </c>
      <c r="H9" s="37">
        <v>43499</v>
      </c>
      <c r="I9" s="25" t="s">
        <v>3</v>
      </c>
      <c r="J9" s="25" t="s">
        <v>81</v>
      </c>
      <c r="K9" s="37">
        <v>43497</v>
      </c>
      <c r="L9" s="37">
        <v>43501</v>
      </c>
      <c r="M9" s="25" t="s">
        <v>82</v>
      </c>
      <c r="N9" s="25" t="s">
        <v>83</v>
      </c>
    </row>
    <row r="10" spans="1:15" ht="15.75" thickBot="1">
      <c r="A10" s="25">
        <v>10</v>
      </c>
      <c r="B10" s="25" t="s">
        <v>28</v>
      </c>
      <c r="C10" s="24">
        <v>8</v>
      </c>
      <c r="D10" s="25">
        <v>5</v>
      </c>
      <c r="E10" s="25">
        <v>3</v>
      </c>
      <c r="F10" s="25" t="s">
        <v>84</v>
      </c>
      <c r="G10" s="25" t="s">
        <v>85</v>
      </c>
      <c r="H10" s="25" t="s">
        <v>81</v>
      </c>
      <c r="I10" s="25" t="s">
        <v>5</v>
      </c>
      <c r="J10" s="37">
        <v>43468</v>
      </c>
      <c r="K10" s="37">
        <v>43498</v>
      </c>
      <c r="L10" s="37">
        <v>43529</v>
      </c>
      <c r="M10" s="25" t="s">
        <v>70</v>
      </c>
      <c r="N10" s="25" t="s">
        <v>86</v>
      </c>
    </row>
    <row r="11" spans="1:15" ht="15.75" thickBot="1">
      <c r="A11" s="25">
        <v>10</v>
      </c>
      <c r="B11" s="25" t="s">
        <v>15</v>
      </c>
      <c r="C11" s="24">
        <v>8</v>
      </c>
      <c r="D11" s="25">
        <v>5</v>
      </c>
      <c r="E11" s="25">
        <v>3</v>
      </c>
      <c r="F11" s="25" t="s">
        <v>84</v>
      </c>
      <c r="G11" s="25" t="s">
        <v>85</v>
      </c>
      <c r="H11" s="37">
        <v>43500</v>
      </c>
      <c r="I11" s="37">
        <v>43467</v>
      </c>
      <c r="J11" s="37">
        <v>43469</v>
      </c>
      <c r="K11" s="37">
        <v>43497</v>
      </c>
      <c r="L11" s="37">
        <v>43529</v>
      </c>
      <c r="M11" s="25" t="s">
        <v>72</v>
      </c>
      <c r="N11" s="25" t="s">
        <v>87</v>
      </c>
    </row>
    <row r="12" spans="1:15" ht="15.75" thickBot="1">
      <c r="A12" s="25">
        <v>10</v>
      </c>
      <c r="B12" s="25" t="s">
        <v>16</v>
      </c>
      <c r="C12" s="24">
        <v>8</v>
      </c>
      <c r="D12" s="25">
        <v>5</v>
      </c>
      <c r="E12" s="25">
        <v>3</v>
      </c>
      <c r="F12" s="25" t="s">
        <v>84</v>
      </c>
      <c r="G12" s="25" t="s">
        <v>85</v>
      </c>
      <c r="H12" s="37">
        <v>43528</v>
      </c>
      <c r="I12" s="25" t="s">
        <v>2</v>
      </c>
      <c r="J12" s="25" t="s">
        <v>81</v>
      </c>
      <c r="K12" s="37">
        <v>43525</v>
      </c>
      <c r="L12" s="37">
        <v>43529</v>
      </c>
      <c r="M12" s="25" t="s">
        <v>82</v>
      </c>
      <c r="N12" s="25" t="s">
        <v>88</v>
      </c>
    </row>
    <row r="13" spans="1:15" ht="15.75" thickBot="1">
      <c r="A13" s="25">
        <v>13</v>
      </c>
      <c r="B13" s="25" t="s">
        <v>12</v>
      </c>
      <c r="C13" s="24">
        <v>7</v>
      </c>
      <c r="D13" s="25">
        <v>4</v>
      </c>
      <c r="E13" s="25">
        <v>3</v>
      </c>
      <c r="F13" s="25" t="s">
        <v>90</v>
      </c>
      <c r="G13" s="25" t="s">
        <v>91</v>
      </c>
      <c r="H13" s="25" t="s">
        <v>5</v>
      </c>
      <c r="I13" s="25" t="s">
        <v>4</v>
      </c>
      <c r="J13" s="37">
        <v>43467</v>
      </c>
      <c r="K13" s="37">
        <v>43498</v>
      </c>
      <c r="L13" s="37">
        <v>43528</v>
      </c>
      <c r="M13" s="25" t="s">
        <v>78</v>
      </c>
      <c r="N13" s="25" t="s">
        <v>92</v>
      </c>
    </row>
    <row r="14" spans="1:15" ht="15.75" thickBot="1">
      <c r="A14" s="25">
        <v>13</v>
      </c>
      <c r="B14" s="25" t="s">
        <v>25</v>
      </c>
      <c r="C14" s="24">
        <v>7</v>
      </c>
      <c r="D14" s="25">
        <v>4</v>
      </c>
      <c r="E14" s="25">
        <v>3</v>
      </c>
      <c r="F14" s="25" t="s">
        <v>90</v>
      </c>
      <c r="G14" s="25" t="s">
        <v>91</v>
      </c>
      <c r="H14" s="25" t="s">
        <v>3</v>
      </c>
      <c r="I14" s="25" t="s">
        <v>4</v>
      </c>
      <c r="J14" s="37">
        <v>43466</v>
      </c>
      <c r="K14" s="37">
        <v>43499</v>
      </c>
      <c r="L14" s="37">
        <v>43528</v>
      </c>
      <c r="M14" s="25" t="s">
        <v>75</v>
      </c>
      <c r="N14" s="25" t="s">
        <v>94</v>
      </c>
    </row>
    <row r="15" spans="1:15" ht="15.75" thickBot="1">
      <c r="A15" s="25">
        <v>13</v>
      </c>
      <c r="B15" s="25" t="s">
        <v>115</v>
      </c>
      <c r="C15" s="24">
        <v>7</v>
      </c>
      <c r="D15" s="25">
        <v>4</v>
      </c>
      <c r="E15" s="25">
        <v>3</v>
      </c>
      <c r="F15" s="25" t="s">
        <v>90</v>
      </c>
      <c r="G15" s="25" t="s">
        <v>91</v>
      </c>
      <c r="H15" s="37">
        <v>43498</v>
      </c>
      <c r="I15" s="25" t="s">
        <v>4</v>
      </c>
      <c r="J15" s="37">
        <v>43468</v>
      </c>
      <c r="K15" s="37">
        <v>43497</v>
      </c>
      <c r="L15" s="37">
        <v>43528</v>
      </c>
      <c r="M15" s="25" t="s">
        <v>75</v>
      </c>
      <c r="N15" s="25" t="s">
        <v>95</v>
      </c>
    </row>
    <row r="16" spans="1:15" ht="15.75" thickBot="1">
      <c r="A16" s="25">
        <v>16</v>
      </c>
      <c r="B16" s="25" t="s">
        <v>8</v>
      </c>
      <c r="C16" s="24">
        <v>8</v>
      </c>
      <c r="D16" s="25">
        <v>4</v>
      </c>
      <c r="E16" s="25">
        <v>4</v>
      </c>
      <c r="F16" s="25" t="s">
        <v>96</v>
      </c>
      <c r="G16" s="25" t="s">
        <v>97</v>
      </c>
      <c r="H16" s="37">
        <v>43559</v>
      </c>
      <c r="I16" s="37">
        <v>43526</v>
      </c>
      <c r="J16" s="37">
        <v>43468</v>
      </c>
      <c r="K16" s="37">
        <v>43525</v>
      </c>
      <c r="L16" s="37">
        <v>43559</v>
      </c>
      <c r="M16" s="25" t="s">
        <v>82</v>
      </c>
      <c r="N16" s="25" t="s">
        <v>98</v>
      </c>
    </row>
    <row r="17" spans="1:14" ht="15.75" thickBot="1">
      <c r="A17" s="25">
        <v>17</v>
      </c>
      <c r="B17" s="25" t="s">
        <v>19</v>
      </c>
      <c r="C17" s="24">
        <v>9</v>
      </c>
      <c r="D17" s="25">
        <v>4</v>
      </c>
      <c r="E17" s="25">
        <v>5</v>
      </c>
      <c r="F17" s="25" t="s">
        <v>99</v>
      </c>
      <c r="G17" s="25" t="s">
        <v>100</v>
      </c>
      <c r="H17" s="37">
        <v>43589</v>
      </c>
      <c r="I17" s="37">
        <v>43467</v>
      </c>
      <c r="J17" s="37">
        <v>43499</v>
      </c>
      <c r="K17" s="37">
        <v>43525</v>
      </c>
      <c r="L17" s="37">
        <v>43589</v>
      </c>
      <c r="M17" s="25" t="s">
        <v>82</v>
      </c>
      <c r="N17" s="25" t="s">
        <v>101</v>
      </c>
    </row>
    <row r="18" spans="1:14" ht="15.75" thickBot="1">
      <c r="A18" s="25">
        <v>18</v>
      </c>
      <c r="B18" s="25" t="s">
        <v>93</v>
      </c>
      <c r="C18" s="24">
        <v>7</v>
      </c>
      <c r="D18" s="25">
        <v>3</v>
      </c>
      <c r="E18" s="25">
        <v>4</v>
      </c>
      <c r="F18" s="25" t="s">
        <v>102</v>
      </c>
      <c r="G18" s="25" t="s">
        <v>100</v>
      </c>
      <c r="H18" s="37">
        <v>43557</v>
      </c>
      <c r="I18" s="37">
        <v>43497</v>
      </c>
      <c r="J18" s="37">
        <v>43526</v>
      </c>
      <c r="K18" s="37">
        <v>43466</v>
      </c>
      <c r="L18" s="37">
        <v>43558</v>
      </c>
      <c r="M18" s="25" t="s">
        <v>72</v>
      </c>
      <c r="N18" s="25" t="s">
        <v>103</v>
      </c>
    </row>
    <row r="19" spans="1:14" ht="15.75" thickBot="1">
      <c r="A19" s="25">
        <v>18</v>
      </c>
      <c r="B19" s="25" t="s">
        <v>10</v>
      </c>
      <c r="C19" s="24">
        <v>7</v>
      </c>
      <c r="D19" s="25">
        <v>3</v>
      </c>
      <c r="E19" s="25">
        <v>4</v>
      </c>
      <c r="F19" s="25" t="s">
        <v>102</v>
      </c>
      <c r="G19" s="25" t="s">
        <v>100</v>
      </c>
      <c r="H19" s="37">
        <v>43497</v>
      </c>
      <c r="I19" s="25" t="s">
        <v>2</v>
      </c>
      <c r="J19" s="37">
        <v>43499</v>
      </c>
      <c r="K19" s="25" t="s">
        <v>104</v>
      </c>
      <c r="L19" s="37">
        <v>43558</v>
      </c>
      <c r="M19" s="25" t="s">
        <v>82</v>
      </c>
      <c r="N19" s="25" t="s">
        <v>105</v>
      </c>
    </row>
    <row r="20" spans="1:14" ht="15.75" thickBot="1">
      <c r="A20" s="25">
        <v>18</v>
      </c>
      <c r="B20" s="25" t="s">
        <v>21</v>
      </c>
      <c r="C20" s="24">
        <v>7</v>
      </c>
      <c r="D20" s="25">
        <v>3</v>
      </c>
      <c r="E20" s="25">
        <v>4</v>
      </c>
      <c r="F20" s="25" t="s">
        <v>102</v>
      </c>
      <c r="G20" s="25" t="s">
        <v>100</v>
      </c>
      <c r="H20" s="37">
        <v>43526</v>
      </c>
      <c r="I20" s="25" t="s">
        <v>104</v>
      </c>
      <c r="J20" s="37">
        <v>43499</v>
      </c>
      <c r="K20" s="25" t="s">
        <v>104</v>
      </c>
      <c r="L20" s="37">
        <v>43558</v>
      </c>
      <c r="M20" s="25" t="s">
        <v>70</v>
      </c>
      <c r="N20" s="25" t="s">
        <v>106</v>
      </c>
    </row>
    <row r="21" spans="1:14" ht="24.75" thickBot="1">
      <c r="A21" s="25">
        <v>18</v>
      </c>
      <c r="B21" s="25" t="s">
        <v>29</v>
      </c>
      <c r="C21" s="24">
        <v>7</v>
      </c>
      <c r="D21" s="25">
        <v>3</v>
      </c>
      <c r="E21" s="25">
        <v>4</v>
      </c>
      <c r="F21" s="25" t="s">
        <v>102</v>
      </c>
      <c r="G21" s="25" t="s">
        <v>100</v>
      </c>
      <c r="H21" s="37">
        <v>43527</v>
      </c>
      <c r="I21" s="37">
        <v>43466</v>
      </c>
      <c r="J21" s="25" t="s">
        <v>104</v>
      </c>
      <c r="K21" s="37">
        <v>43499</v>
      </c>
      <c r="L21" s="37">
        <v>43558</v>
      </c>
      <c r="M21" s="25" t="s">
        <v>75</v>
      </c>
      <c r="N21" s="25" t="s">
        <v>108</v>
      </c>
    </row>
    <row r="22" spans="1:14" ht="15.75" thickBot="1">
      <c r="A22" s="25">
        <v>22</v>
      </c>
      <c r="B22" s="25" t="s">
        <v>18</v>
      </c>
      <c r="C22" s="24">
        <v>9</v>
      </c>
      <c r="D22" s="25">
        <v>3</v>
      </c>
      <c r="E22" s="25">
        <v>6</v>
      </c>
      <c r="F22" s="25" t="s">
        <v>109</v>
      </c>
      <c r="G22" s="25" t="s">
        <v>30</v>
      </c>
      <c r="H22" s="37">
        <v>43587</v>
      </c>
      <c r="I22" s="37">
        <v>43497</v>
      </c>
      <c r="J22" s="37">
        <v>43497</v>
      </c>
      <c r="K22" s="37">
        <v>43557</v>
      </c>
      <c r="L22" s="37">
        <v>43619</v>
      </c>
      <c r="M22" s="25" t="s">
        <v>82</v>
      </c>
      <c r="N22" s="25" t="s">
        <v>110</v>
      </c>
    </row>
    <row r="23" spans="1:14" ht="15.75" thickBot="1">
      <c r="A23" s="25">
        <v>23</v>
      </c>
      <c r="B23" s="25" t="s">
        <v>74</v>
      </c>
      <c r="C23" s="24">
        <v>7</v>
      </c>
      <c r="D23" s="25">
        <v>2</v>
      </c>
      <c r="E23" s="25">
        <v>5</v>
      </c>
      <c r="F23" s="25" t="s">
        <v>111</v>
      </c>
      <c r="G23" s="25" t="s">
        <v>30</v>
      </c>
      <c r="H23" s="37">
        <v>43557</v>
      </c>
      <c r="I23" s="37">
        <v>43498</v>
      </c>
      <c r="J23" s="37">
        <v>43498</v>
      </c>
      <c r="K23" s="25" t="s">
        <v>112</v>
      </c>
      <c r="L23" s="37">
        <v>43587</v>
      </c>
      <c r="M23" s="25" t="s">
        <v>113</v>
      </c>
      <c r="N23" s="25" t="s">
        <v>114</v>
      </c>
    </row>
    <row r="24" spans="1:14" ht="15.75" thickBot="1">
      <c r="A24" s="25">
        <v>23</v>
      </c>
      <c r="B24" s="25" t="s">
        <v>77</v>
      </c>
      <c r="C24" s="24">
        <v>7</v>
      </c>
      <c r="D24" s="25">
        <v>2</v>
      </c>
      <c r="E24" s="25">
        <v>5</v>
      </c>
      <c r="F24" s="25" t="s">
        <v>111</v>
      </c>
      <c r="G24" s="25" t="s">
        <v>30</v>
      </c>
      <c r="H24" s="37">
        <v>43525</v>
      </c>
      <c r="I24" s="25" t="s">
        <v>3</v>
      </c>
      <c r="J24" s="37">
        <v>43526</v>
      </c>
      <c r="K24" s="25" t="s">
        <v>104</v>
      </c>
      <c r="L24" s="37">
        <v>43587</v>
      </c>
      <c r="M24" s="25" t="s">
        <v>82</v>
      </c>
      <c r="N24" s="25" t="s">
        <v>116</v>
      </c>
    </row>
    <row r="25" spans="1:14" ht="15.75" thickBot="1">
      <c r="A25" s="27">
        <v>23</v>
      </c>
      <c r="B25" s="25" t="s">
        <v>107</v>
      </c>
      <c r="C25" s="26">
        <v>7</v>
      </c>
      <c r="D25" s="27">
        <v>2</v>
      </c>
      <c r="E25" s="27">
        <v>5</v>
      </c>
      <c r="F25" s="27" t="s">
        <v>111</v>
      </c>
      <c r="G25" s="27" t="s">
        <v>30</v>
      </c>
      <c r="H25" s="38">
        <v>43466</v>
      </c>
      <c r="I25" s="27" t="s">
        <v>4</v>
      </c>
      <c r="J25" s="38">
        <v>43497</v>
      </c>
      <c r="K25" s="38">
        <v>43525</v>
      </c>
      <c r="L25" s="38">
        <v>43587</v>
      </c>
      <c r="M25" s="27" t="s">
        <v>72</v>
      </c>
      <c r="N25" s="27" t="s">
        <v>118</v>
      </c>
    </row>
    <row r="26" spans="1:14" ht="15.75" thickBot="1">
      <c r="A26" s="25">
        <v>26</v>
      </c>
      <c r="B26" s="25" t="s">
        <v>26</v>
      </c>
      <c r="C26" s="24">
        <v>8</v>
      </c>
      <c r="D26" s="25">
        <v>2</v>
      </c>
      <c r="E26" s="25">
        <v>6</v>
      </c>
      <c r="F26" s="25" t="s">
        <v>119</v>
      </c>
      <c r="G26" s="25" t="s">
        <v>120</v>
      </c>
      <c r="H26" s="37">
        <v>43587</v>
      </c>
      <c r="I26" s="25" t="s">
        <v>104</v>
      </c>
      <c r="J26" s="37">
        <v>43556</v>
      </c>
      <c r="K26" s="37">
        <v>43497</v>
      </c>
      <c r="L26" s="37">
        <v>43618</v>
      </c>
      <c r="M26" s="25" t="s">
        <v>72</v>
      </c>
      <c r="N26" s="25" t="s">
        <v>121</v>
      </c>
    </row>
    <row r="27" spans="1:14" ht="15.75" thickBot="1">
      <c r="A27" s="25">
        <v>26</v>
      </c>
      <c r="B27" s="25" t="s">
        <v>13</v>
      </c>
      <c r="C27" s="24">
        <v>8</v>
      </c>
      <c r="D27" s="25">
        <v>2</v>
      </c>
      <c r="E27" s="25">
        <v>6</v>
      </c>
      <c r="F27" s="25" t="s">
        <v>119</v>
      </c>
      <c r="G27" s="25" t="s">
        <v>120</v>
      </c>
      <c r="H27" s="37">
        <v>43526</v>
      </c>
      <c r="I27" s="25" t="s">
        <v>3</v>
      </c>
      <c r="J27" s="37">
        <v>43498</v>
      </c>
      <c r="K27" s="25" t="s">
        <v>122</v>
      </c>
      <c r="L27" s="37">
        <v>43618</v>
      </c>
      <c r="M27" s="25" t="s">
        <v>123</v>
      </c>
      <c r="N27" s="25" t="s">
        <v>124</v>
      </c>
    </row>
    <row r="28" spans="1:14" ht="15.75" thickBot="1">
      <c r="A28" s="25">
        <v>26</v>
      </c>
      <c r="B28" s="25" t="s">
        <v>80</v>
      </c>
      <c r="C28" s="24">
        <v>8</v>
      </c>
      <c r="D28" s="25">
        <v>2</v>
      </c>
      <c r="E28" s="25">
        <v>6</v>
      </c>
      <c r="F28" s="25" t="s">
        <v>119</v>
      </c>
      <c r="G28" s="25" t="s">
        <v>120</v>
      </c>
      <c r="H28" s="37">
        <v>43556</v>
      </c>
      <c r="I28" s="25" t="s">
        <v>3</v>
      </c>
      <c r="J28" s="37">
        <v>43525</v>
      </c>
      <c r="K28" s="37">
        <v>43525</v>
      </c>
      <c r="L28" s="37">
        <v>43618</v>
      </c>
      <c r="M28" s="25" t="s">
        <v>72</v>
      </c>
      <c r="N28" s="25" t="s">
        <v>125</v>
      </c>
    </row>
    <row r="29" spans="1:14" ht="15.75" thickBot="1">
      <c r="A29" s="25">
        <v>29</v>
      </c>
      <c r="B29" s="25" t="s">
        <v>27</v>
      </c>
      <c r="C29" s="24">
        <v>7</v>
      </c>
      <c r="D29" s="25">
        <v>1</v>
      </c>
      <c r="E29" s="25">
        <v>6</v>
      </c>
      <c r="F29" s="25" t="s">
        <v>126</v>
      </c>
      <c r="G29" s="25" t="s">
        <v>127</v>
      </c>
      <c r="H29" s="37">
        <v>43556</v>
      </c>
      <c r="I29" s="25" t="s">
        <v>104</v>
      </c>
      <c r="J29" s="37">
        <v>43497</v>
      </c>
      <c r="K29" s="25" t="s">
        <v>122</v>
      </c>
      <c r="L29" s="37">
        <v>43617</v>
      </c>
      <c r="M29" s="25" t="s">
        <v>75</v>
      </c>
      <c r="N29" s="25" t="s">
        <v>128</v>
      </c>
    </row>
    <row r="30" spans="1:14">
      <c r="A30" s="25">
        <v>30</v>
      </c>
      <c r="B30" s="27" t="s">
        <v>117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</row>
  </sheetData>
  <sortState ref="B1:B30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V.N.D 1QT</vt:lpstr>
      <vt:lpstr>V.N.D 2QT</vt:lpstr>
      <vt:lpstr>V.N.D 3QT</vt:lpstr>
      <vt:lpstr>IMPORT</vt:lpstr>
      <vt:lpstr>Feuil4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emmanuel.auzenet</cp:lastModifiedBy>
  <cp:revision/>
  <dcterms:created xsi:type="dcterms:W3CDTF">2018-11-11T12:23:16Z</dcterms:created>
  <dcterms:modified xsi:type="dcterms:W3CDTF">2019-11-07T21:09:11Z</dcterms:modified>
</cp:coreProperties>
</file>