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OSTE1\Desktop\"/>
    </mc:Choice>
  </mc:AlternateContent>
  <bookViews>
    <workbookView xWindow="0" yWindow="0" windowWidth="28800" windowHeight="11835" firstSheet="1" activeTab="1"/>
  </bookViews>
  <sheets>
    <sheet name="PARAMETRES" sheetId="2" r:id="rId1"/>
    <sheet name="EDT MOIS" sheetId="1" r:id="rId2"/>
    <sheet name="EDT Type" sheetId="5" r:id="rId3"/>
    <sheet name="Jours Fériés" sheetId="4" r:id="rId4"/>
  </sheets>
  <definedNames>
    <definedName name="Affectation">Tableau2[Affectation]</definedName>
    <definedName name="Liste_Salariés">Tableau1[Liste Salariés]</definedName>
    <definedName name="Tab_Année">PARAMETRES!$B$3:$B$15</definedName>
    <definedName name="Tab_Mois">Tableau4[Mois]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8" i="1" l="1"/>
  <c r="V8" i="1"/>
  <c r="W8" i="1"/>
  <c r="U9" i="1"/>
  <c r="V9" i="1"/>
  <c r="W9" i="1"/>
  <c r="U10" i="1"/>
  <c r="V10" i="1"/>
  <c r="W10" i="1"/>
  <c r="U11" i="1"/>
  <c r="V11" i="1"/>
  <c r="W11" i="1"/>
  <c r="U12" i="1"/>
  <c r="V12" i="1"/>
  <c r="W12" i="1"/>
  <c r="U13" i="1"/>
  <c r="V13" i="1"/>
  <c r="W13" i="1"/>
  <c r="U14" i="1"/>
  <c r="V14" i="1"/>
  <c r="W14" i="1"/>
  <c r="U15" i="1"/>
  <c r="V15" i="1"/>
  <c r="W15" i="1"/>
  <c r="U16" i="1"/>
  <c r="V16" i="1"/>
  <c r="W16" i="1"/>
  <c r="U17" i="1"/>
  <c r="V17" i="1"/>
  <c r="W17" i="1"/>
  <c r="U18" i="1"/>
  <c r="V18" i="1"/>
  <c r="W18" i="1"/>
  <c r="U19" i="1"/>
  <c r="V19" i="1"/>
  <c r="W19" i="1"/>
  <c r="U20" i="1"/>
  <c r="V20" i="1"/>
  <c r="W20" i="1"/>
  <c r="U21" i="1"/>
  <c r="V21" i="1"/>
  <c r="W21" i="1"/>
  <c r="U22" i="1"/>
  <c r="V22" i="1"/>
  <c r="W22" i="1"/>
  <c r="U23" i="1"/>
  <c r="V23" i="1"/>
  <c r="W23" i="1"/>
  <c r="U24" i="1"/>
  <c r="V24" i="1"/>
  <c r="W24" i="1"/>
  <c r="U25" i="1"/>
  <c r="V25" i="1"/>
  <c r="W25" i="1"/>
  <c r="U26" i="1"/>
  <c r="V26" i="1"/>
  <c r="W26" i="1"/>
  <c r="U27" i="1"/>
  <c r="V27" i="1"/>
  <c r="W27" i="1"/>
  <c r="U28" i="1"/>
  <c r="V28" i="1"/>
  <c r="W28" i="1"/>
  <c r="U29" i="1"/>
  <c r="V29" i="1"/>
  <c r="W29" i="1"/>
  <c r="U30" i="1"/>
  <c r="V30" i="1"/>
  <c r="W30" i="1"/>
  <c r="U31" i="1"/>
  <c r="V31" i="1"/>
  <c r="W31" i="1"/>
  <c r="U32" i="1"/>
  <c r="V32" i="1"/>
  <c r="W32" i="1"/>
  <c r="U33" i="1"/>
  <c r="V33" i="1"/>
  <c r="W33" i="1"/>
  <c r="U34" i="1"/>
  <c r="V34" i="1"/>
  <c r="W34" i="1"/>
  <c r="U35" i="1"/>
  <c r="V35" i="1"/>
  <c r="W35" i="1"/>
  <c r="U36" i="1"/>
  <c r="V36" i="1"/>
  <c r="W36" i="1"/>
  <c r="U37" i="1"/>
  <c r="V37" i="1"/>
  <c r="W37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8" i="1"/>
  <c r="K12" i="5" l="1"/>
  <c r="C12" i="5"/>
  <c r="E12" i="5"/>
  <c r="R12" i="5"/>
  <c r="O12" i="5" l="1"/>
  <c r="S12" i="5"/>
  <c r="F12" i="5" l="1"/>
  <c r="G12" i="5"/>
  <c r="I12" i="5"/>
  <c r="L12" i="5"/>
  <c r="M12" i="5"/>
  <c r="N12" i="5"/>
  <c r="P12" i="5"/>
  <c r="Q12" i="5"/>
  <c r="H12" i="5"/>
  <c r="J12" i="5"/>
  <c r="D12" i="5"/>
  <c r="T12" i="5"/>
  <c r="U12" i="5"/>
  <c r="AF12" i="1" l="1"/>
  <c r="AG12" i="1" s="1"/>
  <c r="AG11" i="1"/>
  <c r="AG13" i="1" l="1"/>
  <c r="C8" i="1" l="1"/>
  <c r="E8" i="1" s="1"/>
  <c r="D5" i="1"/>
  <c r="S8" i="1"/>
  <c r="M8" i="1"/>
  <c r="I8" i="1"/>
  <c r="AD11" i="1"/>
  <c r="AD12" i="1" s="1"/>
  <c r="AD13" i="1" s="1"/>
  <c r="AD14" i="1" s="1"/>
  <c r="AD15" i="1" s="1"/>
  <c r="AD16" i="1" s="1"/>
  <c r="AD17" i="1" s="1"/>
  <c r="AD18" i="1" s="1"/>
  <c r="AD19" i="1" s="1"/>
  <c r="AD20" i="1" s="1"/>
  <c r="AD21" i="1" s="1"/>
  <c r="AD22" i="1" s="1"/>
  <c r="AD23" i="1" s="1"/>
  <c r="AD24" i="1" s="1"/>
  <c r="AD25" i="1" s="1"/>
  <c r="AD26" i="1" s="1"/>
  <c r="AD27" i="1" s="1"/>
  <c r="AD28" i="1" s="1"/>
  <c r="AD29" i="1" s="1"/>
  <c r="AD30" i="1" s="1"/>
  <c r="AD31" i="1" s="1"/>
  <c r="AD32" i="1" s="1"/>
  <c r="AD33" i="1" s="1"/>
  <c r="AD34" i="1" s="1"/>
  <c r="AD35" i="1" s="1"/>
  <c r="AD36" i="1" s="1"/>
  <c r="AD37" i="1" s="1"/>
  <c r="AD38" i="1" s="1"/>
  <c r="AD39" i="1" s="1"/>
  <c r="AD40" i="1" s="1"/>
  <c r="D8" i="1" l="1"/>
  <c r="D9" i="1" s="1"/>
  <c r="D10" i="1" s="1"/>
  <c r="D11" i="1" s="1"/>
  <c r="D12" i="1" s="1"/>
  <c r="D13" i="1" s="1"/>
  <c r="D14" i="1" s="1"/>
  <c r="D15" i="1" s="1"/>
  <c r="D16" i="1" s="1"/>
  <c r="D17" i="1" s="1"/>
  <c r="D18" i="1" s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F8" i="1"/>
  <c r="P8" i="1"/>
  <c r="L8" i="1"/>
  <c r="R8" i="1"/>
  <c r="K8" i="1"/>
  <c r="H8" i="1"/>
  <c r="C9" i="1"/>
  <c r="M9" i="1" s="1"/>
  <c r="G8" i="1"/>
  <c r="N8" i="1"/>
  <c r="O8" i="1"/>
  <c r="J8" i="1"/>
  <c r="Q8" i="1"/>
  <c r="J9" i="1"/>
  <c r="I9" i="1"/>
  <c r="X8" i="1" l="1"/>
  <c r="C10" i="1"/>
  <c r="P10" i="1" s="1"/>
  <c r="O9" i="1"/>
  <c r="G9" i="1"/>
  <c r="L9" i="1"/>
  <c r="R9" i="1"/>
  <c r="S9" i="1"/>
  <c r="Q9" i="1"/>
  <c r="F9" i="1"/>
  <c r="K9" i="1"/>
  <c r="P9" i="1"/>
  <c r="Y8" i="1"/>
  <c r="H9" i="1"/>
  <c r="E9" i="1"/>
  <c r="N9" i="1"/>
  <c r="S10" i="1"/>
  <c r="Q10" i="1" l="1"/>
  <c r="H10" i="1"/>
  <c r="F10" i="1"/>
  <c r="N10" i="1"/>
  <c r="E10" i="1"/>
  <c r="I10" i="1"/>
  <c r="X9" i="1"/>
  <c r="R10" i="1"/>
  <c r="M10" i="1"/>
  <c r="J10" i="1"/>
  <c r="C11" i="1"/>
  <c r="H11" i="1" s="1"/>
  <c r="K10" i="1"/>
  <c r="G10" i="1"/>
  <c r="L10" i="1"/>
  <c r="O10" i="1"/>
  <c r="Y9" i="1"/>
  <c r="M11" i="1"/>
  <c r="R11" i="1"/>
  <c r="X10" i="1" l="1"/>
  <c r="K11" i="1"/>
  <c r="L11" i="1"/>
  <c r="Y10" i="1"/>
  <c r="O11" i="1"/>
  <c r="Q11" i="1"/>
  <c r="C12" i="1"/>
  <c r="N12" i="1" s="1"/>
  <c r="I11" i="1"/>
  <c r="G11" i="1"/>
  <c r="P11" i="1"/>
  <c r="E11" i="1"/>
  <c r="N11" i="1"/>
  <c r="F11" i="1"/>
  <c r="S11" i="1"/>
  <c r="J11" i="1"/>
  <c r="L12" i="1"/>
  <c r="S12" i="1"/>
  <c r="O12" i="1"/>
  <c r="K12" i="1"/>
  <c r="X11" i="1" l="1"/>
  <c r="Q12" i="1"/>
  <c r="R12" i="1"/>
  <c r="M12" i="1"/>
  <c r="J12" i="1"/>
  <c r="E12" i="1"/>
  <c r="C13" i="1"/>
  <c r="H13" i="1" s="1"/>
  <c r="F12" i="1"/>
  <c r="G12" i="1"/>
  <c r="P12" i="1"/>
  <c r="H12" i="1"/>
  <c r="I12" i="1"/>
  <c r="Y11" i="1"/>
  <c r="E13" i="1"/>
  <c r="L13" i="1"/>
  <c r="P13" i="1"/>
  <c r="G13" i="1"/>
  <c r="K13" i="1"/>
  <c r="N13" i="1"/>
  <c r="F13" i="1"/>
  <c r="C14" i="1"/>
  <c r="X12" i="1" l="1"/>
  <c r="Y12" i="1"/>
  <c r="O13" i="1"/>
  <c r="M13" i="1"/>
  <c r="Q13" i="1"/>
  <c r="I13" i="1"/>
  <c r="R13" i="1"/>
  <c r="S13" i="1"/>
  <c r="J13" i="1"/>
  <c r="E14" i="1"/>
  <c r="H14" i="1"/>
  <c r="Q14" i="1"/>
  <c r="L14" i="1"/>
  <c r="J14" i="1"/>
  <c r="P14" i="1"/>
  <c r="S14" i="1"/>
  <c r="K14" i="1"/>
  <c r="O14" i="1"/>
  <c r="R14" i="1"/>
  <c r="G14" i="1"/>
  <c r="I14" i="1"/>
  <c r="N14" i="1"/>
  <c r="F14" i="1"/>
  <c r="M14" i="1"/>
  <c r="C15" i="1"/>
  <c r="Y13" i="1" l="1"/>
  <c r="X13" i="1"/>
  <c r="H15" i="1"/>
  <c r="E15" i="1"/>
  <c r="Q15" i="1"/>
  <c r="L15" i="1"/>
  <c r="J15" i="1"/>
  <c r="P15" i="1"/>
  <c r="X14" i="1"/>
  <c r="Y14" i="1"/>
  <c r="S15" i="1"/>
  <c r="C16" i="1"/>
  <c r="I15" i="1"/>
  <c r="N15" i="1"/>
  <c r="K15" i="1"/>
  <c r="O15" i="1"/>
  <c r="R15" i="1"/>
  <c r="M15" i="1"/>
  <c r="F15" i="1"/>
  <c r="G15" i="1"/>
  <c r="H16" i="1" l="1"/>
  <c r="E16" i="1"/>
  <c r="Q16" i="1"/>
  <c r="L16" i="1"/>
  <c r="P16" i="1"/>
  <c r="J16" i="1"/>
  <c r="X15" i="1"/>
  <c r="R16" i="1"/>
  <c r="N16" i="1"/>
  <c r="S16" i="1"/>
  <c r="I16" i="1"/>
  <c r="M16" i="1"/>
  <c r="C17" i="1"/>
  <c r="O16" i="1"/>
  <c r="K16" i="1"/>
  <c r="G16" i="1"/>
  <c r="F16" i="1"/>
  <c r="Y15" i="1"/>
  <c r="H17" i="1" l="1"/>
  <c r="E17" i="1"/>
  <c r="Q17" i="1"/>
  <c r="L17" i="1"/>
  <c r="J17" i="1"/>
  <c r="P17" i="1"/>
  <c r="X16" i="1"/>
  <c r="Y16" i="1"/>
  <c r="S17" i="1"/>
  <c r="K17" i="1"/>
  <c r="C18" i="1"/>
  <c r="F17" i="1"/>
  <c r="O17" i="1"/>
  <c r="M17" i="1"/>
  <c r="N17" i="1"/>
  <c r="G17" i="1"/>
  <c r="R17" i="1"/>
  <c r="I17" i="1"/>
  <c r="E18" i="1" l="1"/>
  <c r="H18" i="1"/>
  <c r="Q18" i="1"/>
  <c r="L18" i="1"/>
  <c r="J18" i="1"/>
  <c r="P18" i="1"/>
  <c r="X17" i="1"/>
  <c r="Y17" i="1"/>
  <c r="N18" i="1"/>
  <c r="S18" i="1"/>
  <c r="G18" i="1"/>
  <c r="F18" i="1"/>
  <c r="M18" i="1"/>
  <c r="R18" i="1"/>
  <c r="C19" i="1"/>
  <c r="I18" i="1"/>
  <c r="O18" i="1"/>
  <c r="K18" i="1"/>
  <c r="H19" i="1" l="1"/>
  <c r="E19" i="1"/>
  <c r="Q19" i="1"/>
  <c r="L19" i="1"/>
  <c r="J19" i="1"/>
  <c r="P19" i="1"/>
  <c r="Y18" i="1"/>
  <c r="X18" i="1"/>
  <c r="F19" i="1"/>
  <c r="S19" i="1"/>
  <c r="R19" i="1"/>
  <c r="N19" i="1"/>
  <c r="M19" i="1"/>
  <c r="O19" i="1"/>
  <c r="I19" i="1"/>
  <c r="C20" i="1"/>
  <c r="G19" i="1"/>
  <c r="K19" i="1"/>
  <c r="H20" i="1" l="1"/>
  <c r="E20" i="1"/>
  <c r="Q20" i="1"/>
  <c r="L20" i="1"/>
  <c r="P20" i="1"/>
  <c r="J20" i="1"/>
  <c r="Y19" i="1"/>
  <c r="X19" i="1"/>
  <c r="N20" i="1"/>
  <c r="R20" i="1"/>
  <c r="S20" i="1"/>
  <c r="K20" i="1"/>
  <c r="I20" i="1"/>
  <c r="M20" i="1"/>
  <c r="O20" i="1"/>
  <c r="G20" i="1"/>
  <c r="C21" i="1"/>
  <c r="F20" i="1"/>
  <c r="H21" i="1" l="1"/>
  <c r="E21" i="1"/>
  <c r="Q21" i="1"/>
  <c r="L21" i="1"/>
  <c r="J21" i="1"/>
  <c r="P21" i="1"/>
  <c r="X20" i="1"/>
  <c r="Y20" i="1"/>
  <c r="N21" i="1"/>
  <c r="C22" i="1"/>
  <c r="R21" i="1"/>
  <c r="I21" i="1"/>
  <c r="S21" i="1"/>
  <c r="F21" i="1"/>
  <c r="K21" i="1"/>
  <c r="M21" i="1"/>
  <c r="O21" i="1"/>
  <c r="G21" i="1"/>
  <c r="E22" i="1" l="1"/>
  <c r="H22" i="1"/>
  <c r="Q22" i="1"/>
  <c r="L22" i="1"/>
  <c r="J22" i="1"/>
  <c r="P22" i="1"/>
  <c r="R22" i="1"/>
  <c r="X21" i="1"/>
  <c r="Y21" i="1"/>
  <c r="C23" i="1"/>
  <c r="F22" i="1"/>
  <c r="N22" i="1"/>
  <c r="G22" i="1"/>
  <c r="O22" i="1"/>
  <c r="I22" i="1"/>
  <c r="K22" i="1"/>
  <c r="S22" i="1"/>
  <c r="M22" i="1"/>
  <c r="H23" i="1" l="1"/>
  <c r="E23" i="1"/>
  <c r="Q23" i="1"/>
  <c r="L23" i="1"/>
  <c r="J23" i="1"/>
  <c r="P23" i="1"/>
  <c r="X22" i="1"/>
  <c r="S23" i="1"/>
  <c r="R23" i="1"/>
  <c r="G23" i="1"/>
  <c r="N23" i="1"/>
  <c r="C24" i="1"/>
  <c r="Y22" i="1"/>
  <c r="F23" i="1"/>
  <c r="O23" i="1"/>
  <c r="I23" i="1"/>
  <c r="M23" i="1"/>
  <c r="K23" i="1"/>
  <c r="H24" i="1" l="1"/>
  <c r="E24" i="1"/>
  <c r="Q24" i="1"/>
  <c r="P24" i="1"/>
  <c r="J24" i="1"/>
  <c r="L24" i="1"/>
  <c r="C25" i="1"/>
  <c r="N24" i="1"/>
  <c r="X23" i="1"/>
  <c r="S24" i="1"/>
  <c r="R24" i="1"/>
  <c r="O24" i="1"/>
  <c r="I24" i="1"/>
  <c r="M24" i="1"/>
  <c r="K24" i="1"/>
  <c r="G24" i="1"/>
  <c r="F24" i="1"/>
  <c r="Y23" i="1"/>
  <c r="H25" i="1" l="1"/>
  <c r="E25" i="1"/>
  <c r="Q25" i="1"/>
  <c r="F25" i="1"/>
  <c r="J25" i="1"/>
  <c r="P25" i="1"/>
  <c r="L25" i="1"/>
  <c r="S25" i="1"/>
  <c r="C26" i="1"/>
  <c r="K25" i="1"/>
  <c r="O25" i="1"/>
  <c r="M25" i="1"/>
  <c r="R25" i="1"/>
  <c r="G25" i="1"/>
  <c r="N25" i="1"/>
  <c r="I25" i="1"/>
  <c r="Y24" i="1"/>
  <c r="X24" i="1"/>
  <c r="K26" i="1" l="1"/>
  <c r="E26" i="1"/>
  <c r="H26" i="1"/>
  <c r="I26" i="1"/>
  <c r="F26" i="1"/>
  <c r="S26" i="1"/>
  <c r="Q26" i="1"/>
  <c r="L26" i="1"/>
  <c r="J26" i="1"/>
  <c r="P26" i="1"/>
  <c r="Y25" i="1"/>
  <c r="C27" i="1"/>
  <c r="G26" i="1"/>
  <c r="N26" i="1"/>
  <c r="R26" i="1"/>
  <c r="X25" i="1"/>
  <c r="M26" i="1"/>
  <c r="O26" i="1"/>
  <c r="H27" i="1" l="1"/>
  <c r="E27" i="1"/>
  <c r="Q27" i="1"/>
  <c r="J27" i="1"/>
  <c r="P27" i="1"/>
  <c r="O27" i="1"/>
  <c r="L27" i="1"/>
  <c r="N27" i="1"/>
  <c r="I27" i="1"/>
  <c r="X26" i="1"/>
  <c r="R27" i="1"/>
  <c r="M27" i="1"/>
  <c r="Y26" i="1"/>
  <c r="G27" i="1"/>
  <c r="K27" i="1"/>
  <c r="S27" i="1"/>
  <c r="C28" i="1"/>
  <c r="F27" i="1"/>
  <c r="H28" i="1" l="1"/>
  <c r="E28" i="1"/>
  <c r="Q28" i="1"/>
  <c r="P28" i="1"/>
  <c r="J28" i="1"/>
  <c r="L28" i="1"/>
  <c r="F28" i="1"/>
  <c r="N28" i="1"/>
  <c r="X27" i="1"/>
  <c r="Y27" i="1"/>
  <c r="C29" i="1"/>
  <c r="K28" i="1"/>
  <c r="I28" i="1"/>
  <c r="M28" i="1"/>
  <c r="O28" i="1"/>
  <c r="G28" i="1"/>
  <c r="R28" i="1"/>
  <c r="S28" i="1"/>
  <c r="H29" i="1" l="1"/>
  <c r="E29" i="1"/>
  <c r="R29" i="1"/>
  <c r="Q29" i="1"/>
  <c r="L29" i="1"/>
  <c r="J29" i="1"/>
  <c r="P29" i="1"/>
  <c r="S29" i="1"/>
  <c r="X28" i="1"/>
  <c r="C30" i="1"/>
  <c r="K29" i="1"/>
  <c r="M29" i="1"/>
  <c r="Y28" i="1"/>
  <c r="I29" i="1"/>
  <c r="O29" i="1"/>
  <c r="G29" i="1"/>
  <c r="F29" i="1"/>
  <c r="N29" i="1"/>
  <c r="E30" i="1" l="1"/>
  <c r="H30" i="1"/>
  <c r="G30" i="1"/>
  <c r="Q30" i="1"/>
  <c r="N30" i="1"/>
  <c r="J30" i="1"/>
  <c r="P30" i="1"/>
  <c r="L30" i="1"/>
  <c r="X29" i="1"/>
  <c r="M30" i="1"/>
  <c r="R30" i="1"/>
  <c r="I30" i="1"/>
  <c r="K30" i="1"/>
  <c r="F30" i="1"/>
  <c r="Y29" i="1"/>
  <c r="C31" i="1"/>
  <c r="O30" i="1"/>
  <c r="S30" i="1"/>
  <c r="H31" i="1" l="1"/>
  <c r="E31" i="1"/>
  <c r="O31" i="1"/>
  <c r="Q31" i="1"/>
  <c r="J31" i="1"/>
  <c r="P31" i="1"/>
  <c r="L31" i="1"/>
  <c r="N31" i="1"/>
  <c r="M31" i="1"/>
  <c r="F31" i="1"/>
  <c r="K31" i="1"/>
  <c r="X30" i="1"/>
  <c r="Y30" i="1"/>
  <c r="C32" i="1"/>
  <c r="I31" i="1"/>
  <c r="G31" i="1"/>
  <c r="R31" i="1"/>
  <c r="S31" i="1"/>
  <c r="H32" i="1" l="1"/>
  <c r="E32" i="1"/>
  <c r="F32" i="1"/>
  <c r="Q32" i="1"/>
  <c r="O32" i="1"/>
  <c r="K32" i="1"/>
  <c r="S32" i="1"/>
  <c r="L32" i="1"/>
  <c r="P32" i="1"/>
  <c r="J32" i="1"/>
  <c r="M32" i="1"/>
  <c r="I32" i="1"/>
  <c r="C33" i="1"/>
  <c r="C34" i="1" s="1"/>
  <c r="G32" i="1"/>
  <c r="R32" i="1"/>
  <c r="N32" i="1"/>
  <c r="X31" i="1"/>
  <c r="Y31" i="1"/>
  <c r="E34" i="1" l="1"/>
  <c r="H34" i="1"/>
  <c r="H33" i="1"/>
  <c r="E33" i="1"/>
  <c r="Q34" i="1"/>
  <c r="Q33" i="1"/>
  <c r="L34" i="1"/>
  <c r="J34" i="1"/>
  <c r="P34" i="1"/>
  <c r="L33" i="1"/>
  <c r="J33" i="1"/>
  <c r="P33" i="1"/>
  <c r="N33" i="1"/>
  <c r="F33" i="1"/>
  <c r="X32" i="1"/>
  <c r="Y32" i="1"/>
  <c r="O33" i="1"/>
  <c r="I33" i="1"/>
  <c r="M33" i="1"/>
  <c r="R33" i="1"/>
  <c r="K33" i="1"/>
  <c r="G33" i="1"/>
  <c r="S33" i="1"/>
  <c r="S34" i="1"/>
  <c r="G34" i="1"/>
  <c r="M34" i="1"/>
  <c r="O34" i="1"/>
  <c r="R34" i="1"/>
  <c r="I34" i="1"/>
  <c r="F34" i="1"/>
  <c r="K34" i="1"/>
  <c r="N34" i="1"/>
  <c r="C35" i="1"/>
  <c r="H35" i="1" l="1"/>
  <c r="E35" i="1"/>
  <c r="Q35" i="1"/>
  <c r="L35" i="1"/>
  <c r="J35" i="1"/>
  <c r="P35" i="1"/>
  <c r="X33" i="1"/>
  <c r="Y33" i="1"/>
  <c r="Y34" i="1"/>
  <c r="X34" i="1"/>
  <c r="S35" i="1"/>
  <c r="K35" i="1"/>
  <c r="O35" i="1"/>
  <c r="R35" i="1"/>
  <c r="F35" i="1"/>
  <c r="M35" i="1"/>
  <c r="I35" i="1"/>
  <c r="N35" i="1"/>
  <c r="G35" i="1"/>
  <c r="C36" i="1"/>
  <c r="H36" i="1" l="1"/>
  <c r="E36" i="1"/>
  <c r="Q36" i="1"/>
  <c r="L36" i="1"/>
  <c r="P36" i="1"/>
  <c r="J36" i="1"/>
  <c r="Y35" i="1"/>
  <c r="X35" i="1"/>
  <c r="S36" i="1"/>
  <c r="C37" i="1"/>
  <c r="I36" i="1"/>
  <c r="N36" i="1"/>
  <c r="K36" i="1"/>
  <c r="O36" i="1"/>
  <c r="R36" i="1"/>
  <c r="F36" i="1"/>
  <c r="G36" i="1"/>
  <c r="M36" i="1"/>
  <c r="H37" i="1" l="1"/>
  <c r="E37" i="1"/>
  <c r="C38" i="1"/>
  <c r="Q37" i="1"/>
  <c r="L37" i="1"/>
  <c r="J37" i="1"/>
  <c r="P37" i="1"/>
  <c r="X36" i="1"/>
  <c r="S37" i="1"/>
  <c r="Y36" i="1"/>
  <c r="G37" i="1"/>
  <c r="M37" i="1"/>
  <c r="I37" i="1"/>
  <c r="N37" i="1"/>
  <c r="O37" i="1"/>
  <c r="K37" i="1"/>
  <c r="F37" i="1"/>
  <c r="R37" i="1"/>
  <c r="E38" i="1" l="1"/>
  <c r="H38" i="1"/>
  <c r="G38" i="1"/>
  <c r="L38" i="1"/>
  <c r="O38" i="1"/>
  <c r="S38" i="1"/>
  <c r="I38" i="1"/>
  <c r="P38" i="1"/>
  <c r="J38" i="1"/>
  <c r="M38" i="1"/>
  <c r="Q38" i="1"/>
  <c r="F38" i="1"/>
  <c r="K38" i="1"/>
  <c r="N38" i="1"/>
  <c r="R38" i="1"/>
  <c r="X37" i="1"/>
  <c r="Y37" i="1"/>
  <c r="X38" i="1" l="1"/>
  <c r="Y38" i="1"/>
</calcChain>
</file>

<file path=xl/sharedStrings.xml><?xml version="1.0" encoding="utf-8"?>
<sst xmlns="http://schemas.openxmlformats.org/spreadsheetml/2006/main" count="201" uniqueCount="109">
  <si>
    <t>BARRERA BRAND Lilia</t>
  </si>
  <si>
    <t>BEKHIRA PONCIN Zubida</t>
  </si>
  <si>
    <t>BORDES Nathalie</t>
  </si>
  <si>
    <t>FABRE Eric</t>
  </si>
  <si>
    <t>FATOMAN Irénée</t>
  </si>
  <si>
    <t>GEY Patrick</t>
  </si>
  <si>
    <t>GONZALEZ Jean-François</t>
  </si>
  <si>
    <t>GUILLEVERE Sandra</t>
  </si>
  <si>
    <t>HMIDOUCHE Khalid</t>
  </si>
  <si>
    <t>HUIBAN Frédéric</t>
  </si>
  <si>
    <t>MOHAMED Asadig</t>
  </si>
  <si>
    <t>MORER Lionel</t>
  </si>
  <si>
    <t>NEGASH Kubrom</t>
  </si>
  <si>
    <t>ARGENTIN Reine</t>
  </si>
  <si>
    <t>ROCA Bastien</t>
  </si>
  <si>
    <t>CONSTANTIN Lydie</t>
  </si>
  <si>
    <t>HUET Céline</t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</si>
  <si>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matin</t>
    </r>
  </si>
  <si>
    <r>
      <rPr>
        <b/>
        <sz val="10"/>
        <color rgb="FFFF0000"/>
        <rFont val="Arial"/>
        <family val="2"/>
      </rPr>
      <t>JARDIN</t>
    </r>
    <r>
      <rPr>
        <b/>
        <sz val="10"/>
        <color theme="1"/>
        <rFont val="Arial"/>
        <family val="2"/>
      </rPr>
      <t xml:space="preserve">
Effectif Après-midi</t>
    </r>
  </si>
  <si>
    <t>07:20 L</t>
  </si>
  <si>
    <t>04:00 L</t>
  </si>
  <si>
    <t>07:20 B</t>
  </si>
  <si>
    <t>04:00 B</t>
  </si>
  <si>
    <t>Année</t>
  </si>
  <si>
    <t>Choisir l'année</t>
  </si>
  <si>
    <t>Choisir le mois</t>
  </si>
  <si>
    <t>Lundi</t>
  </si>
  <si>
    <t>Mardi</t>
  </si>
  <si>
    <t>Mercredi</t>
  </si>
  <si>
    <t>Jeudi</t>
  </si>
  <si>
    <t>Vendredi</t>
  </si>
  <si>
    <t>Mois</t>
  </si>
  <si>
    <t>N°</t>
  </si>
  <si>
    <t xml:space="preserve">A masquer </t>
  </si>
  <si>
    <t>Liste Salariés</t>
  </si>
  <si>
    <t>PINEDA Sonia</t>
  </si>
  <si>
    <t>EDT1</t>
  </si>
  <si>
    <t>EDT FLE</t>
  </si>
  <si>
    <t>EDT2</t>
  </si>
  <si>
    <t>EDT L</t>
  </si>
  <si>
    <t>EDT B2</t>
  </si>
  <si>
    <t>EDT B1</t>
  </si>
  <si>
    <t>07:50 B</t>
  </si>
  <si>
    <t>EDT TYPE</t>
  </si>
  <si>
    <t>EDT</t>
  </si>
  <si>
    <t>HORION Thomas</t>
  </si>
  <si>
    <t>JOURS MOIS</t>
  </si>
  <si>
    <t>Jours fériés en France</t>
  </si>
  <si>
    <t>Jour de l'an</t>
  </si>
  <si>
    <t>Lundi de Pâques</t>
  </si>
  <si>
    <t>Fête du Travail</t>
  </si>
  <si>
    <t>8 Mai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</si>
  <si>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</si>
  <si>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</si>
  <si>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</si>
  <si>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</si>
  <si>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</si>
  <si>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</si>
  <si>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</si>
  <si>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2019</t>
  </si>
  <si>
    <t>2020</t>
  </si>
  <si>
    <t>2021</t>
  </si>
  <si>
    <t>2022</t>
  </si>
  <si>
    <t>..</t>
  </si>
  <si>
    <t>Samedi</t>
  </si>
  <si>
    <t>Dimanche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</si>
  <si>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</si>
  <si>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</si>
  <si>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</si>
  <si>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</si>
  <si>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</si>
  <si>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</si>
  <si>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</si>
  <si>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</si>
  <si>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</si>
  <si>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</si>
  <si>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</si>
  <si>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</si>
  <si>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JAR</t>
  </si>
  <si>
    <t>COMPO</t>
  </si>
  <si>
    <t>LIV</t>
  </si>
  <si>
    <t>BUREAU</t>
  </si>
  <si>
    <t>Affectation</t>
  </si>
  <si>
    <r>
      <t xml:space="preserve">07:20 </t>
    </r>
    <r>
      <rPr>
        <b/>
        <sz val="8"/>
        <color theme="9"/>
        <rFont val="Arial"/>
        <family val="2"/>
      </rPr>
      <t>C JARDIN</t>
    </r>
  </si>
  <si>
    <t>04:30 L</t>
  </si>
  <si>
    <t>07:00 L</t>
  </si>
  <si>
    <t>06:45 L</t>
  </si>
  <si>
    <t>Créer onglet mois</t>
  </si>
  <si>
    <r>
      <t>07:20</t>
    </r>
    <r>
      <rPr>
        <b/>
        <sz val="10"/>
        <color rgb="FF00B050"/>
        <rFont val="Arial"/>
        <family val="2"/>
      </rPr>
      <t xml:space="preserve"> </t>
    </r>
    <r>
      <rPr>
        <b/>
        <sz val="8"/>
        <color rgb="FF00B050"/>
        <rFont val="Arial"/>
        <family val="2"/>
      </rPr>
      <t>C OLETTE</t>
    </r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</si>
  <si>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</si>
  <si>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</si>
  <si>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</si>
  <si>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</si>
  <si>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</si>
  <si>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</si>
  <si>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</si>
  <si>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</si>
  <si>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</si>
  <si>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</si>
  <si>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</si>
  <si>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J</t>
  </si>
  <si>
    <t>N</t>
  </si>
  <si>
    <t>M</t>
  </si>
  <si>
    <t>O</t>
  </si>
  <si>
    <t>P</t>
  </si>
  <si>
    <t>Q</t>
  </si>
  <si>
    <t>R</t>
  </si>
  <si>
    <t>S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</si>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</sst>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0;\-0;;@"/>
    <numFmt numFmtId="165" formatCode="yyyy"/>
    <numFmt numFmtId="166" formatCode="dddd"/>
    <numFmt numFmtId="167" formatCode="dd"/>
    <numFmt numFmtId="168" formatCode="mmmm"/>
    <numFmt numFmtId="169" formatCode="hh:mm;;"/>
    <numFmt numFmtId="170" formatCode="mmmm\ yyyy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0"/>
      <color rgb="FF00B050"/>
      <name val="Arial"/>
      <family val="2"/>
    </font>
    <font>
      <b/>
      <sz val="11"/>
      <color rgb="FF00B050"/>
      <name val="Arial"/>
      <family val="2"/>
    </font>
    <font>
      <b/>
      <sz val="10"/>
      <color theme="9"/>
      <name val="Arial"/>
      <family val="2"/>
    </font>
    <font>
      <sz val="12"/>
      <color theme="1"/>
      <name val="Calibri"/>
      <family val="2"/>
      <scheme val="minor"/>
    </font>
    <font>
      <b/>
      <sz val="8"/>
      <color theme="9"/>
      <name val="Arial"/>
      <family val="2"/>
    </font>
    <font>
      <b/>
      <sz val="10"/>
      <color theme="5" tint="-0.249977111117893"/>
      <name val="Arial"/>
      <family val="2"/>
    </font>
    <font>
      <b/>
      <sz val="8"/>
      <color rgb="FF00B05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0" fontId="0" fillId="2" borderId="0" xfId="0" applyFill="1"/>
    <xf numFmtId="0" fontId="2" fillId="0" borderId="1" xfId="0" applyFont="1" applyFill="1" applyBorder="1" applyAlignment="1">
      <alignment horizontal="center" vertical="center" wrapText="1"/>
    </xf>
    <xf numFmtId="2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1" xfId="0" applyFill="1" applyBorder="1"/>
    <xf numFmtId="165" fontId="0" fillId="0" borderId="0" xfId="0" applyNumberFormat="1" applyAlignment="1">
      <alignment horizontal="center" vertical="center"/>
    </xf>
    <xf numFmtId="166" fontId="2" fillId="0" borderId="1" xfId="0" applyNumberFormat="1" applyFont="1" applyFill="1" applyBorder="1" applyAlignment="1">
      <alignment horizontal="left" vertical="center" wrapText="1"/>
    </xf>
    <xf numFmtId="167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quotePrefix="1"/>
    <xf numFmtId="165" fontId="0" fillId="0" borderId="3" xfId="0" applyNumberFormat="1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0" fillId="0" borderId="0" xfId="0" applyNumberFormat="1"/>
    <xf numFmtId="165" fontId="0" fillId="0" borderId="0" xfId="0" applyNumberFormat="1"/>
    <xf numFmtId="0" fontId="0" fillId="4" borderId="1" xfId="0" applyFill="1" applyBorder="1"/>
    <xf numFmtId="0" fontId="0" fillId="4" borderId="1" xfId="0" applyNumberFormat="1" applyFill="1" applyBorder="1"/>
    <xf numFmtId="14" fontId="0" fillId="4" borderId="1" xfId="0" applyNumberFormat="1" applyFill="1" applyBorder="1"/>
    <xf numFmtId="20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0" xfId="0" applyNumberFormat="1" applyFont="1" applyFill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quotePrefix="1" applyAlignment="1">
      <alignment wrapText="1"/>
    </xf>
    <xf numFmtId="14" fontId="0" fillId="0" borderId="0" xfId="0" applyNumberFormat="1" applyFill="1"/>
    <xf numFmtId="14" fontId="0" fillId="0" borderId="0" xfId="0" quotePrefix="1" applyNumberFormat="1" applyAlignment="1">
      <alignment wrapText="1"/>
    </xf>
    <xf numFmtId="0" fontId="0" fillId="0" borderId="0" xfId="0" applyNumberFormat="1"/>
    <xf numFmtId="0" fontId="10" fillId="0" borderId="0" xfId="0" applyNumberFormat="1" applyFont="1"/>
    <xf numFmtId="0" fontId="0" fillId="0" borderId="3" xfId="0" applyNumberFormat="1" applyFont="1" applyBorder="1" applyAlignment="1">
      <alignment horizontal="center" vertical="center"/>
    </xf>
    <xf numFmtId="168" fontId="0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indent="1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indent="1"/>
    </xf>
    <xf numFmtId="14" fontId="12" fillId="0" borderId="0" xfId="0" applyNumberFormat="1" applyFont="1" applyFill="1" applyBorder="1" applyAlignment="1">
      <alignment horizontal="right" vertical="center" indent="1"/>
    </xf>
    <xf numFmtId="169" fontId="2" fillId="0" borderId="2" xfId="0" applyNumberFormat="1" applyFont="1" applyFill="1" applyBorder="1" applyAlignment="1">
      <alignment horizontal="center" vertical="center" wrapText="1"/>
    </xf>
    <xf numFmtId="169" fontId="2" fillId="0" borderId="1" xfId="0" applyNumberFormat="1" applyFont="1" applyFill="1" applyBorder="1" applyAlignment="1">
      <alignment horizontal="center" vertical="center" wrapText="1"/>
    </xf>
    <xf numFmtId="167" fontId="5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2" fillId="6" borderId="0" xfId="0" applyFont="1" applyFill="1"/>
    <xf numFmtId="0" fontId="0" fillId="0" borderId="0" xfId="0" applyAlignment="1">
      <alignment horizontal="center"/>
    </xf>
    <xf numFmtId="0" fontId="2" fillId="0" borderId="0" xfId="0" applyFont="1" applyFill="1" applyBorder="1" applyAlignment="1">
      <alignment vertical="center" wrapText="1"/>
    </xf>
    <xf numFmtId="0" fontId="16" fillId="0" borderId="0" xfId="0" quotePrefix="1" applyNumberFormat="1" applyFont="1" applyAlignment="1">
      <alignment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 vertical="center" wrapText="1"/>
    </xf>
    <xf numFmtId="0" fontId="0" fillId="9" borderId="1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169" fontId="17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/>
    <xf numFmtId="20" fontId="0" fillId="0" borderId="0" xfId="0" applyNumberFormat="1"/>
    <xf numFmtId="46" fontId="0" fillId="0" borderId="0" xfId="0" applyNumberFormat="1"/>
    <xf numFmtId="169" fontId="20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5" borderId="4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0" fillId="0" borderId="0" xfId="0" applyAlignment="1">
      <alignment horizontal="center"/>
    </xf>
    <xf numFmtId="168" fontId="8" fillId="0" borderId="0" xfId="0" applyNumberFormat="1" applyFont="1" applyAlignment="1">
      <alignment horizontal="left" vertical="center"/>
    </xf>
    <xf numFmtId="0" fontId="0" fillId="0" borderId="0" xfId="0" quotePrefix="1" applyNumberFormat="1" applyAlignment="1">
      <alignment horizontal="left" wrapText="1"/>
    </xf>
    <xf numFmtId="170" fontId="14" fillId="0" borderId="0" xfId="0" applyNumberFormat="1" applyFont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righ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color rgb="FF00B05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rgb="FFC00000"/>
      </font>
    </dxf>
    <dxf>
      <font>
        <b/>
        <i val="0"/>
        <color theme="9"/>
      </font>
    </dxf>
    <dxf>
      <font>
        <color auto="1"/>
      </font>
      <fill>
        <patternFill>
          <bgColor theme="0" tint="-0.14996795556505021"/>
        </patternFill>
      </fill>
    </dxf>
    <dxf>
      <font>
        <b/>
        <i val="0"/>
        <color rgb="FF00B05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right style="thin">
          <color theme="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00FF"/>
      <color rgb="FF00B050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</xdr:row>
          <xdr:rowOff>0</xdr:rowOff>
        </xdr:from>
        <xdr:to>
          <xdr:col>25</xdr:col>
          <xdr:colOff>342900</xdr:colOff>
          <xdr:row>2</xdr:row>
          <xdr:rowOff>28575</xdr:rowOff>
        </xdr:to>
        <xdr:sp macro="" textlink="">
          <xdr:nvSpPr>
            <xdr:cNvPr id="1051" name="CommandButton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38100</xdr:rowOff>
        </xdr:from>
        <xdr:to>
          <xdr:col>7</xdr:col>
          <xdr:colOff>523875</xdr:colOff>
          <xdr:row>0</xdr:row>
          <xdr:rowOff>352425</xdr:rowOff>
        </xdr:to>
        <xdr:sp macro="" textlink="">
          <xdr:nvSpPr>
            <xdr:cNvPr id="1057" name="CommandButton2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447675</xdr:colOff>
          <xdr:row>1</xdr:row>
          <xdr:rowOff>0</xdr:rowOff>
        </xdr:from>
        <xdr:to>
          <xdr:col>27</xdr:col>
          <xdr:colOff>285750</xdr:colOff>
          <xdr:row>2</xdr:row>
          <xdr:rowOff>114300</xdr:rowOff>
        </xdr:to>
        <xdr:sp macro="" textlink="">
          <xdr:nvSpPr>
            <xdr:cNvPr id="1066" name="CommandButton3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B3:B10" totalsRowShown="0" headerRowDxfId="28" dataDxfId="27" tableBorderDxfId="26">
  <autoFilter ref="B3:B10">
    <filterColumn colId="0" hiddenButton="1"/>
  </autoFilter>
  <tableColumns count="1">
    <tableColumn id="1" name="Année" dataDxfId="2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D3:E16" totalsRowShown="0" headerRowDxfId="24" tableBorderDxfId="23">
  <autoFilter ref="D3:E16">
    <filterColumn colId="0" hiddenButton="1"/>
    <filterColumn colId="1" hiddenButton="1"/>
  </autoFilter>
  <tableColumns count="2">
    <tableColumn id="2" name="Mois" dataDxfId="22"/>
    <tableColumn id="3" name="N°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G3:H22" totalsRowShown="0" headerRowDxfId="20" dataDxfId="19">
  <autoFilter ref="G3:H22">
    <filterColumn colId="0" hiddenButton="1"/>
    <filterColumn colId="1" hiddenButton="1"/>
  </autoFilter>
  <tableColumns count="2">
    <tableColumn id="1" name="Liste Salariés" dataDxfId="18"/>
    <tableColumn id="2" name="EDT" dataDxfId="17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L3:L7" totalsRowShown="0" headerRowDxfId="16" dataDxfId="15">
  <autoFilter ref="L3:L7">
    <filterColumn colId="0" hiddenButton="1"/>
  </autoFilter>
  <tableColumns count="1">
    <tableColumn id="1" name="Affectation" dataDxfId="14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3:E14" totalsRowShown="0" headerRowDxfId="6" dataDxfId="5">
  <autoFilter ref="A3:E14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name=".." dataDxfId="4"/>
    <tableColumn id="2" name="2019" dataDxfId="3"/>
    <tableColumn id="3" name="2020" dataDxfId="2"/>
    <tableColumn id="4" name="2021" dataDxfId="1"/>
    <tableColumn id="5" name="202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U28"/>
  <sheetViews>
    <sheetView workbookViewId="0">
      <selection activeCell="N17" sqref="N17"/>
    </sheetView>
  </sheetViews>
  <sheetFormatPr baseColWidth="10" defaultRowHeight="15" x14ac:dyDescent="0.25"/>
  <cols>
    <col min="3" max="3" width="5.28515625" customWidth="1"/>
    <col min="4" max="4" width="12.7109375" customWidth="1"/>
    <col min="5" max="6" width="4.7109375" customWidth="1"/>
    <col min="7" max="7" width="24.42578125" customWidth="1"/>
    <col min="8" max="8" width="8.28515625" customWidth="1"/>
    <col min="9" max="9" width="3.28515625" customWidth="1"/>
    <col min="10" max="10" width="4.5703125" customWidth="1"/>
    <col min="11" max="11" width="6" customWidth="1"/>
    <col min="12" max="12" width="13.140625" customWidth="1"/>
  </cols>
  <sheetData>
    <row r="3" spans="2:21" ht="30.75" customHeight="1" x14ac:dyDescent="0.25">
      <c r="B3" s="17" t="s">
        <v>23</v>
      </c>
      <c r="C3" s="16"/>
      <c r="D3" s="16" t="s">
        <v>31</v>
      </c>
      <c r="E3" s="20" t="s">
        <v>32</v>
      </c>
      <c r="F3" s="20"/>
      <c r="G3" s="16" t="s">
        <v>34</v>
      </c>
      <c r="H3" s="16" t="s">
        <v>44</v>
      </c>
      <c r="I3" s="16"/>
      <c r="J3" s="16"/>
      <c r="K3" s="1"/>
      <c r="L3" s="1" t="s">
        <v>82</v>
      </c>
    </row>
    <row r="4" spans="2:21" x14ac:dyDescent="0.25">
      <c r="B4" s="37">
        <v>2019</v>
      </c>
      <c r="C4" s="18"/>
      <c r="D4" s="15"/>
      <c r="E4" s="19"/>
      <c r="F4" s="19"/>
      <c r="G4" s="19" t="s">
        <v>0</v>
      </c>
      <c r="H4" s="19" t="s">
        <v>37</v>
      </c>
      <c r="I4" s="19"/>
      <c r="J4" s="19">
        <v>1</v>
      </c>
      <c r="K4" s="9"/>
      <c r="L4" s="1" t="s">
        <v>78</v>
      </c>
    </row>
    <row r="5" spans="2:21" ht="18.75" x14ac:dyDescent="0.3">
      <c r="B5" s="37">
        <v>2020</v>
      </c>
      <c r="C5" s="18"/>
      <c r="D5" s="38" t="s">
        <v>66</v>
      </c>
      <c r="E5" s="19">
        <v>1</v>
      </c>
      <c r="F5" s="19"/>
      <c r="G5" s="19" t="s">
        <v>1</v>
      </c>
      <c r="H5" s="19" t="s">
        <v>36</v>
      </c>
      <c r="I5" s="19"/>
      <c r="J5" s="19">
        <v>2</v>
      </c>
      <c r="K5" s="9"/>
      <c r="L5" s="1" t="s">
        <v>79</v>
      </c>
      <c r="O5" s="76" t="s">
        <v>43</v>
      </c>
      <c r="P5" s="77"/>
      <c r="Q5" s="77"/>
      <c r="R5" s="77"/>
      <c r="S5" s="77"/>
      <c r="T5" s="77"/>
      <c r="U5" s="78"/>
    </row>
    <row r="6" spans="2:21" x14ac:dyDescent="0.25">
      <c r="B6" s="37">
        <v>2021</v>
      </c>
      <c r="C6" s="18"/>
      <c r="D6" s="38" t="s">
        <v>67</v>
      </c>
      <c r="E6" s="19">
        <v>2</v>
      </c>
      <c r="F6" s="19"/>
      <c r="G6" s="19" t="s">
        <v>2</v>
      </c>
      <c r="H6" s="19" t="s">
        <v>38</v>
      </c>
      <c r="I6" s="19"/>
      <c r="J6" s="19">
        <v>3</v>
      </c>
      <c r="K6" s="9"/>
      <c r="L6" s="1" t="s">
        <v>80</v>
      </c>
      <c r="O6" s="27"/>
      <c r="P6" s="28" t="s">
        <v>37</v>
      </c>
      <c r="Q6" s="29" t="s">
        <v>36</v>
      </c>
      <c r="R6" s="29" t="s">
        <v>38</v>
      </c>
      <c r="S6" s="28" t="s">
        <v>39</v>
      </c>
      <c r="T6" s="28" t="s">
        <v>41</v>
      </c>
      <c r="U6" s="28" t="s">
        <v>40</v>
      </c>
    </row>
    <row r="7" spans="2:21" x14ac:dyDescent="0.25">
      <c r="B7" s="37">
        <v>2022</v>
      </c>
      <c r="C7" s="18"/>
      <c r="D7" s="38" t="s">
        <v>68</v>
      </c>
      <c r="E7" s="19">
        <v>3</v>
      </c>
      <c r="F7" s="19"/>
      <c r="G7" s="19" t="s">
        <v>3</v>
      </c>
      <c r="H7" s="19" t="s">
        <v>36</v>
      </c>
      <c r="I7" s="19"/>
      <c r="J7" s="19">
        <v>4</v>
      </c>
      <c r="K7" s="9"/>
      <c r="L7" s="1" t="s">
        <v>81</v>
      </c>
      <c r="O7" s="27" t="s">
        <v>26</v>
      </c>
      <c r="P7" s="26">
        <v>0.30555555555555552</v>
      </c>
      <c r="Q7" s="6">
        <v>0.15277777777777776</v>
      </c>
      <c r="R7" s="6">
        <v>0.30555555555555552</v>
      </c>
      <c r="S7" s="6" t="s">
        <v>19</v>
      </c>
      <c r="T7" s="6" t="s">
        <v>21</v>
      </c>
      <c r="U7" s="6" t="s">
        <v>42</v>
      </c>
    </row>
    <row r="8" spans="2:21" x14ac:dyDescent="0.25">
      <c r="B8" s="37">
        <v>2023</v>
      </c>
      <c r="C8" s="18"/>
      <c r="D8" s="38" t="s">
        <v>69</v>
      </c>
      <c r="E8" s="19">
        <v>4</v>
      </c>
      <c r="F8" s="19"/>
      <c r="G8" s="19" t="s">
        <v>4</v>
      </c>
      <c r="H8" s="19" t="s">
        <v>38</v>
      </c>
      <c r="I8" s="19"/>
      <c r="J8" s="19">
        <v>5</v>
      </c>
      <c r="K8" s="9"/>
      <c r="O8" s="27" t="s">
        <v>27</v>
      </c>
      <c r="P8" s="26">
        <v>0.15277777777777776</v>
      </c>
      <c r="Q8" s="6">
        <v>0.30555555555555552</v>
      </c>
      <c r="R8" s="6">
        <v>0.15277777777777776</v>
      </c>
      <c r="S8" s="6" t="s">
        <v>19</v>
      </c>
      <c r="T8" s="6" t="s">
        <v>21</v>
      </c>
      <c r="U8" s="6" t="s">
        <v>42</v>
      </c>
    </row>
    <row r="9" spans="2:21" x14ac:dyDescent="0.25">
      <c r="B9" s="37">
        <v>2024</v>
      </c>
      <c r="C9" s="18"/>
      <c r="D9" s="38" t="s">
        <v>70</v>
      </c>
      <c r="E9" s="19">
        <v>5</v>
      </c>
      <c r="F9" s="19"/>
      <c r="G9" s="19" t="s">
        <v>5</v>
      </c>
      <c r="H9" s="19" t="s">
        <v>36</v>
      </c>
      <c r="I9" s="19"/>
      <c r="J9" s="19">
        <v>6</v>
      </c>
      <c r="K9" s="9"/>
      <c r="O9" s="27" t="s">
        <v>28</v>
      </c>
      <c r="P9" s="26">
        <v>0.30555555555555552</v>
      </c>
      <c r="Q9" s="6">
        <v>0.15277777777777776</v>
      </c>
      <c r="R9" s="6">
        <v>0.15277777777777776</v>
      </c>
      <c r="S9" s="5"/>
      <c r="T9" s="6" t="s">
        <v>22</v>
      </c>
      <c r="U9" s="6" t="s">
        <v>42</v>
      </c>
    </row>
    <row r="10" spans="2:21" x14ac:dyDescent="0.25">
      <c r="B10" s="37">
        <v>2025</v>
      </c>
      <c r="C10" s="18"/>
      <c r="D10" s="38" t="s">
        <v>71</v>
      </c>
      <c r="E10" s="19">
        <v>6</v>
      </c>
      <c r="F10" s="19"/>
      <c r="G10" s="19" t="s">
        <v>6</v>
      </c>
      <c r="H10" s="19" t="s">
        <v>38</v>
      </c>
      <c r="I10" s="19"/>
      <c r="J10" s="19">
        <v>7</v>
      </c>
      <c r="K10" s="9"/>
      <c r="O10" s="27" t="s">
        <v>29</v>
      </c>
      <c r="P10" s="26">
        <v>0.15277777777777776</v>
      </c>
      <c r="Q10" s="6">
        <v>0.30555555555555552</v>
      </c>
      <c r="R10" s="6">
        <v>0.30555555555555552</v>
      </c>
      <c r="S10" s="6" t="s">
        <v>19</v>
      </c>
      <c r="T10" s="6" t="s">
        <v>21</v>
      </c>
      <c r="U10" s="6" t="s">
        <v>42</v>
      </c>
    </row>
    <row r="11" spans="2:21" x14ac:dyDescent="0.25">
      <c r="B11" s="18"/>
      <c r="C11" s="18"/>
      <c r="D11" s="38" t="s">
        <v>72</v>
      </c>
      <c r="E11" s="19">
        <v>7</v>
      </c>
      <c r="F11" s="19"/>
      <c r="G11" s="19" t="s">
        <v>7</v>
      </c>
      <c r="H11" s="19" t="s">
        <v>36</v>
      </c>
      <c r="I11" s="19"/>
      <c r="J11" s="19">
        <v>8</v>
      </c>
      <c r="O11" s="27" t="s">
        <v>30</v>
      </c>
      <c r="P11" s="26">
        <v>0.16666666666666666</v>
      </c>
      <c r="Q11" s="6">
        <v>0.16666666666666666</v>
      </c>
      <c r="R11" s="6">
        <v>0.16666666666666666</v>
      </c>
      <c r="S11" s="6" t="s">
        <v>20</v>
      </c>
      <c r="T11" s="6" t="s">
        <v>22</v>
      </c>
      <c r="U11" s="27"/>
    </row>
    <row r="12" spans="2:21" x14ac:dyDescent="0.25">
      <c r="B12" s="18"/>
      <c r="C12" s="18"/>
      <c r="D12" s="38" t="s">
        <v>73</v>
      </c>
      <c r="E12" s="19">
        <v>8</v>
      </c>
      <c r="F12" s="19"/>
      <c r="G12" s="19" t="s">
        <v>8</v>
      </c>
      <c r="H12" s="19" t="s">
        <v>38</v>
      </c>
      <c r="I12" s="19"/>
      <c r="J12" s="19">
        <v>9</v>
      </c>
    </row>
    <row r="13" spans="2:21" x14ac:dyDescent="0.25">
      <c r="C13" s="18"/>
      <c r="D13" s="38" t="s">
        <v>74</v>
      </c>
      <c r="E13" s="19">
        <v>9</v>
      </c>
      <c r="F13" s="19"/>
      <c r="G13" s="30" t="s">
        <v>45</v>
      </c>
      <c r="H13" s="30"/>
      <c r="I13" s="30"/>
      <c r="J13" s="19">
        <v>10</v>
      </c>
    </row>
    <row r="14" spans="2:21" x14ac:dyDescent="0.25">
      <c r="B14" s="18"/>
      <c r="C14" s="18"/>
      <c r="D14" s="38" t="s">
        <v>75</v>
      </c>
      <c r="E14" s="19">
        <v>10</v>
      </c>
      <c r="F14" s="19"/>
      <c r="G14" s="19" t="s">
        <v>9</v>
      </c>
      <c r="H14" s="19" t="s">
        <v>36</v>
      </c>
      <c r="I14" s="19"/>
      <c r="J14" s="19">
        <v>11</v>
      </c>
    </row>
    <row r="15" spans="2:21" x14ac:dyDescent="0.25">
      <c r="B15" s="18"/>
      <c r="C15" s="18"/>
      <c r="D15" s="38" t="s">
        <v>76</v>
      </c>
      <c r="E15" s="19">
        <v>11</v>
      </c>
      <c r="F15" s="19"/>
      <c r="G15" s="19" t="s">
        <v>10</v>
      </c>
      <c r="H15" s="19" t="s">
        <v>37</v>
      </c>
      <c r="I15" s="19"/>
      <c r="J15" s="19">
        <v>12</v>
      </c>
    </row>
    <row r="16" spans="2:21" x14ac:dyDescent="0.25">
      <c r="D16" s="38" t="s">
        <v>77</v>
      </c>
      <c r="E16" s="19">
        <v>12</v>
      </c>
      <c r="G16" s="19" t="s">
        <v>11</v>
      </c>
      <c r="H16" s="19" t="s">
        <v>38</v>
      </c>
      <c r="I16" s="19"/>
      <c r="J16" s="19">
        <v>13</v>
      </c>
    </row>
    <row r="17" spans="7:10" x14ac:dyDescent="0.25">
      <c r="G17" s="19" t="s">
        <v>12</v>
      </c>
      <c r="H17" s="19" t="s">
        <v>37</v>
      </c>
      <c r="I17" s="19"/>
      <c r="J17" s="19">
        <v>14</v>
      </c>
    </row>
    <row r="18" spans="7:10" x14ac:dyDescent="0.25">
      <c r="G18" s="19" t="s">
        <v>13</v>
      </c>
      <c r="H18" s="19" t="s">
        <v>38</v>
      </c>
      <c r="I18" s="19"/>
      <c r="J18" s="19">
        <v>15</v>
      </c>
    </row>
    <row r="19" spans="7:10" x14ac:dyDescent="0.25">
      <c r="G19" s="19" t="s">
        <v>14</v>
      </c>
      <c r="H19" s="19" t="s">
        <v>38</v>
      </c>
      <c r="I19" s="19"/>
      <c r="J19" s="19">
        <v>16</v>
      </c>
    </row>
    <row r="20" spans="7:10" x14ac:dyDescent="0.25">
      <c r="G20" s="19" t="s">
        <v>15</v>
      </c>
      <c r="H20" s="19" t="s">
        <v>39</v>
      </c>
      <c r="I20" s="19"/>
      <c r="J20" s="19">
        <v>17</v>
      </c>
    </row>
    <row r="21" spans="7:10" x14ac:dyDescent="0.25">
      <c r="G21" s="19" t="s">
        <v>16</v>
      </c>
      <c r="H21" s="19" t="s">
        <v>41</v>
      </c>
      <c r="I21" s="19"/>
      <c r="J21" s="19">
        <v>18</v>
      </c>
    </row>
    <row r="22" spans="7:10" x14ac:dyDescent="0.25">
      <c r="G22" s="19" t="s">
        <v>35</v>
      </c>
      <c r="H22" s="19" t="s">
        <v>40</v>
      </c>
      <c r="I22" s="19"/>
      <c r="J22" s="19">
        <v>19</v>
      </c>
    </row>
    <row r="23" spans="7:10" x14ac:dyDescent="0.25">
      <c r="G23" s="30"/>
      <c r="H23" s="30"/>
      <c r="I23" s="30"/>
      <c r="J23" s="30"/>
    </row>
    <row r="24" spans="7:10" x14ac:dyDescent="0.25">
      <c r="G24" s="30"/>
      <c r="H24" s="30"/>
      <c r="I24" s="30"/>
      <c r="J24" s="30"/>
    </row>
    <row r="25" spans="7:10" x14ac:dyDescent="0.25">
      <c r="G25" s="30"/>
      <c r="H25" s="30"/>
      <c r="I25" s="30"/>
      <c r="J25" s="30"/>
    </row>
    <row r="26" spans="7:10" x14ac:dyDescent="0.25">
      <c r="G26" s="30"/>
      <c r="H26" s="30"/>
      <c r="I26" s="30"/>
      <c r="J26" s="30"/>
    </row>
    <row r="27" spans="7:10" x14ac:dyDescent="0.25">
      <c r="G27" s="30"/>
      <c r="H27" s="30"/>
      <c r="I27" s="30"/>
      <c r="J27" s="30"/>
    </row>
    <row r="28" spans="7:10" x14ac:dyDescent="0.25">
      <c r="G28" s="30"/>
      <c r="H28" s="30"/>
      <c r="I28" s="30"/>
      <c r="J28" s="30"/>
    </row>
  </sheetData>
  <sortState ref="G4:G21">
    <sortCondition ref="G4:G21"/>
  </sortState>
  <mergeCells count="1">
    <mergeCell ref="O5:U5"/>
  </mergeCell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AG45"/>
  <sheetViews>
    <sheetView tabSelected="1" zoomScale="90" zoomScaleNormal="90" workbookViewId="0">
      <selection activeCell="E8" sqref="E8"/>
    </sheetView>
  </sheetViews>
  <sheetFormatPr baseColWidth="10" defaultRowHeight="15" x14ac:dyDescent="0.25"/>
  <cols>
    <col min="1" max="1" width="3.5703125" style="48" customWidth="1"/>
    <col min="2" max="2" width="2" customWidth="1"/>
    <col min="3" max="3" width="3" bestFit="1" customWidth="1"/>
    <col min="10" max="10" width="14.42578125" customWidth="1"/>
    <col min="14" max="14" width="11.85546875" bestFit="1" customWidth="1"/>
    <col min="18" max="18" width="11.85546875" customWidth="1"/>
    <col min="19" max="19" width="13" customWidth="1"/>
    <col min="20" max="21" width="15.7109375" bestFit="1" customWidth="1"/>
    <col min="22" max="22" width="15.7109375" customWidth="1"/>
    <col min="23" max="23" width="12.42578125" customWidth="1"/>
  </cols>
  <sheetData>
    <row r="1" spans="1:33" ht="30.75" customHeight="1" x14ac:dyDescent="0.25">
      <c r="D1" s="72" t="s">
        <v>87</v>
      </c>
      <c r="E1" s="75"/>
      <c r="F1" s="72"/>
    </row>
    <row r="2" spans="1:33" ht="19.5" customHeight="1" x14ac:dyDescent="0.25">
      <c r="D2" s="57" t="s">
        <v>24</v>
      </c>
      <c r="E2" s="75"/>
      <c r="F2" s="57"/>
      <c r="G2" s="39">
        <v>2020</v>
      </c>
      <c r="H2" s="39"/>
      <c r="I2" s="22"/>
      <c r="J2" s="22"/>
      <c r="K2" s="57"/>
      <c r="L2" s="67"/>
      <c r="O2" s="35"/>
      <c r="P2" s="35"/>
      <c r="Q2" s="35"/>
      <c r="R2" s="35"/>
      <c r="S2" s="51"/>
      <c r="T2" s="51"/>
      <c r="U2" s="51"/>
      <c r="V2" s="81"/>
      <c r="W2" s="81"/>
      <c r="X2" s="34"/>
      <c r="Y2" s="32"/>
    </row>
    <row r="3" spans="1:33" ht="18.75" x14ac:dyDescent="0.25">
      <c r="D3" s="57" t="s">
        <v>25</v>
      </c>
      <c r="E3" s="75"/>
      <c r="F3" s="57"/>
      <c r="G3" s="80" t="s">
        <v>71</v>
      </c>
      <c r="H3" s="80"/>
      <c r="I3" s="80"/>
      <c r="J3" s="69"/>
      <c r="K3" s="57"/>
      <c r="L3" s="67"/>
      <c r="O3" s="36"/>
      <c r="P3" s="36"/>
      <c r="Q3" s="36"/>
      <c r="R3" s="1"/>
      <c r="S3" s="1"/>
      <c r="T3" s="1"/>
      <c r="U3" s="1"/>
      <c r="V3" s="1"/>
      <c r="W3" s="1"/>
    </row>
    <row r="4" spans="1:33" ht="11.25" customHeight="1" x14ac:dyDescent="0.25">
      <c r="D4" s="72"/>
      <c r="E4" s="75"/>
      <c r="F4" s="72"/>
      <c r="G4" s="71"/>
      <c r="H4" s="74"/>
      <c r="I4" s="71"/>
      <c r="J4" s="71"/>
      <c r="K4" s="72"/>
      <c r="L4" s="72"/>
      <c r="O4" s="36"/>
      <c r="P4" s="36"/>
      <c r="Q4" s="36"/>
      <c r="R4" s="1"/>
      <c r="S4" s="1"/>
      <c r="T4" s="1"/>
      <c r="U4" s="1"/>
      <c r="V4" s="1"/>
      <c r="W4" s="1"/>
    </row>
    <row r="5" spans="1:33" ht="26.25" customHeight="1" x14ac:dyDescent="0.25">
      <c r="D5" s="82">
        <f>AG13</f>
        <v>43983</v>
      </c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</row>
    <row r="6" spans="1:33" x14ac:dyDescent="0.25">
      <c r="D6" s="56"/>
      <c r="E6" s="73"/>
      <c r="F6" s="56" t="s">
        <v>78</v>
      </c>
      <c r="G6" s="56" t="s">
        <v>78</v>
      </c>
      <c r="H6" s="73" t="s">
        <v>78</v>
      </c>
      <c r="I6" s="56" t="s">
        <v>78</v>
      </c>
      <c r="J6" s="68" t="s">
        <v>78</v>
      </c>
      <c r="K6" s="56" t="s">
        <v>78</v>
      </c>
      <c r="L6" s="66" t="s">
        <v>78</v>
      </c>
      <c r="M6" s="49" t="s">
        <v>78</v>
      </c>
      <c r="N6" s="49" t="s">
        <v>78</v>
      </c>
      <c r="O6" s="49" t="s">
        <v>78</v>
      </c>
      <c r="P6" s="68" t="s">
        <v>78</v>
      </c>
      <c r="Q6" s="65" t="s">
        <v>78</v>
      </c>
      <c r="R6" s="49" t="s">
        <v>78</v>
      </c>
      <c r="S6" s="49" t="s">
        <v>78</v>
      </c>
      <c r="T6" s="70" t="s">
        <v>79</v>
      </c>
      <c r="U6" s="70" t="s">
        <v>79</v>
      </c>
      <c r="V6" s="49" t="s">
        <v>79</v>
      </c>
      <c r="W6" s="60" t="s">
        <v>80</v>
      </c>
    </row>
    <row r="7" spans="1:33" ht="38.25" x14ac:dyDescent="0.25">
      <c r="C7" s="50"/>
      <c r="D7" s="31"/>
      <c r="E7" s="31" t="s">
        <v>89</v>
      </c>
      <c r="F7" s="31" t="s">
        <v>90</v>
      </c>
      <c r="G7" s="31" t="s">
        <v>91</v>
      </c>
      <c r="H7" s="31" t="s">
        <v>92</v>
      </c>
      <c r="I7" s="31" t="s">
        <v>93</v>
      </c>
      <c r="J7" s="31" t="s">
        <v>94</v>
      </c>
      <c r="K7" s="31" t="s">
        <v>95</v>
      </c>
      <c r="L7" s="31" t="s">
        <v>96</v>
      </c>
      <c r="M7" s="31" t="s">
        <v>97</v>
      </c>
      <c r="N7" s="31" t="s">
        <v>100</v>
      </c>
      <c r="O7" s="31" t="s">
        <v>98</v>
      </c>
      <c r="P7" s="31" t="s">
        <v>108</v>
      </c>
      <c r="Q7" s="31" t="s">
        <v>102</v>
      </c>
      <c r="R7" s="31" t="s">
        <v>101</v>
      </c>
      <c r="S7" s="31" t="s">
        <v>103</v>
      </c>
      <c r="T7" s="31" t="s">
        <v>104</v>
      </c>
      <c r="U7" s="31" t="s">
        <v>105</v>
      </c>
      <c r="V7" s="31" t="s">
        <v>106</v>
      </c>
      <c r="W7" s="31" t="s">
        <v>107</v>
      </c>
      <c r="X7" s="2" t="s">
        <v>17</v>
      </c>
      <c r="Y7" s="2" t="s">
        <v>18</v>
      </c>
    </row>
    <row r="8" spans="1:33" s="4" customFormat="1" ht="25.5" x14ac:dyDescent="0.25">
      <c r="A8" s="48"/>
      <c r="C8" s="46">
        <f>AG13</f>
        <v>43983</v>
      </c>
      <c r="D8" s="10">
        <f>C8</f>
        <v>43983</v>
      </c>
      <c r="E8" s="44">
        <f>IF(E$7&lt;&gt;"",INDEX('EDT Type'!$C$4:$U$10,WEEKDAY('EDT MOIS'!$C8,2),MATCH('EDT MOIS'!E$7,'EDT Type'!$C$3:$U$3,0)),"")</f>
        <v>0.15277777777777776</v>
      </c>
      <c r="F8" s="44">
        <f>IF(F$7&lt;&gt;"",INDEX('EDT Type'!$D$4:$U$10,WEEKDAY('EDT MOIS'!$C8,2),MATCH('EDT MOIS'!F$7,'EDT Type'!$D$3:$U$3,0)),"")</f>
        <v>0.30555555555555552</v>
      </c>
      <c r="G8" s="44">
        <f>IF(G$7&lt;&gt;"",INDEX('EDT Type'!$D$4:$U$10,WEEKDAY('EDT MOIS'!$C8,2),MATCH('EDT MOIS'!G$7,'EDT Type'!$D$3:$U$3,0)),"")</f>
        <v>0.15277777777777776</v>
      </c>
      <c r="H8" s="44">
        <f>IF(H$7&lt;&gt;"",INDEX('EDT Type'!$D$4:$U$10,WEEKDAY('EDT MOIS'!$C8,2),MATCH('EDT MOIS'!H$7,'EDT Type'!$D$3:$U$3,0)),"")</f>
        <v>0.15277777777777776</v>
      </c>
      <c r="I8" s="44">
        <f>IF(I$7&lt;&gt;"",INDEX('EDT Type'!$D$4:$U$10,WEEKDAY('EDT MOIS'!$C8,2),MATCH('EDT MOIS'!I$7,'EDT Type'!$D$3:$U$3,0)),"")</f>
        <v>0.30555555555555552</v>
      </c>
      <c r="J8" s="44">
        <f>IF(J$7&lt;&gt;"",INDEX('EDT Type'!$D$4:$U$10,WEEKDAY('EDT MOIS'!$C8,2),MATCH('EDT MOIS'!J$7,'EDT Type'!$D$3:$U$3,0)),"")</f>
        <v>0.15277777777777776</v>
      </c>
      <c r="K8" s="44">
        <f>IF(K$7&lt;&gt;"",INDEX('EDT Type'!$D$4:$U$10,WEEKDAY('EDT MOIS'!$C8,2),MATCH('EDT MOIS'!K$7,'EDT Type'!$D$3:$U$3,0)),"")</f>
        <v>0.30555555555555552</v>
      </c>
      <c r="L8" s="44">
        <f>IF(L$7&lt;&gt;"",INDEX('EDT Type'!$D$4:$U$10,WEEKDAY('EDT MOIS'!$C8,2),MATCH('EDT MOIS'!L$7,'EDT Type'!$D$3:$U$3,0)),"")</f>
        <v>0.30555555555555552</v>
      </c>
      <c r="M8" s="44">
        <f>IF(M$7&lt;&gt;"",INDEX('EDT Type'!$D$4:$U$10,WEEKDAY('EDT MOIS'!$C8,2),MATCH('EDT MOIS'!M$7,'EDT Type'!$D$3:$U$3,0)),"")</f>
        <v>0.15277777777777776</v>
      </c>
      <c r="N8" s="44">
        <f>IF(N$7&lt;&gt;"",INDEX('EDT Type'!$D$4:$U$10,WEEKDAY('EDT MOIS'!$C8,2),MATCH('EDT MOIS'!N$7,'EDT Type'!$D$3:$U$3,0)),"")</f>
        <v>0.30555555555555552</v>
      </c>
      <c r="O8" s="44">
        <f>IF(O$7&lt;&gt;"",INDEX('EDT Type'!$D$4:$U$10,WEEKDAY('EDT MOIS'!$C8,2),MATCH('EDT MOIS'!O$7,'EDT Type'!$D$3:$U$3,0)),"")</f>
        <v>0.30555555555555552</v>
      </c>
      <c r="P8" s="44">
        <f>IF(P$7&lt;&gt;"",INDEX('EDT Type'!$D$4:$U$10,WEEKDAY('EDT MOIS'!$C8,2),MATCH('EDT MOIS'!P$7,'EDT Type'!$D$3:$U$3,0)),"")</f>
        <v>0.30555555555555552</v>
      </c>
      <c r="Q8" s="44">
        <f>IF(Q$7&lt;&gt;"",INDEX('EDT Type'!$D$4:$U$10,WEEKDAY('EDT MOIS'!$C8,2),MATCH('EDT MOIS'!Q$7,'EDT Type'!$D$3:$U$3,0)),"")</f>
        <v>0.15277777777777776</v>
      </c>
      <c r="R8" s="44">
        <f>IF(R$7&lt;&gt;"",INDEX('EDT Type'!$D$4:$U$10,WEEKDAY('EDT MOIS'!$C8,2),MATCH('EDT MOIS'!R$7,'EDT Type'!$D$3:$U$3,0)),"")</f>
        <v>0.15277777777777776</v>
      </c>
      <c r="S8" s="44">
        <f>IF(S$7&lt;&gt;"",INDEX('EDT Type'!$D$4:$U$10,WEEKDAY('EDT MOIS'!$C8,2),MATCH('EDT MOIS'!S$7,'EDT Type'!$D$3:$U$3,0)),"")</f>
        <v>0.15277777777777776</v>
      </c>
      <c r="T8" s="44" t="str">
        <f>IF(T$7&lt;&gt;"",INDEX('EDT Type'!$D$4:$U$10,WEEKDAY('EDT MOIS'!$C8,2),MATCH('EDT MOIS'!T$7,'EDT Type'!$D$3:$U$3,0)),"")</f>
        <v>07:20 C OLETTE</v>
      </c>
      <c r="U8" s="44" t="str">
        <f>IF(U$7&lt;&gt;"",INDEX('EDT Type'!$D$4:$U$10,WEEKDAY('EDT MOIS'!$C8,2),MATCH('EDT MOIS'!U$7,'EDT Type'!$D$3:$U$3,0)),"")</f>
        <v>07:20 C OLETTE</v>
      </c>
      <c r="V8" s="44" t="str">
        <f>IF(V$7&lt;&gt;"",INDEX('EDT Type'!$D$4:$U$10,WEEKDAY('EDT MOIS'!$C8,2),MATCH('EDT MOIS'!V$7,'EDT Type'!$D$3:$U$3,0)),"")</f>
        <v>07:20 C JARDIN</v>
      </c>
      <c r="W8" s="44" t="str">
        <f>IF(W$7&lt;&gt;"",INDEX('EDT Type'!$D$4:$U$10,WEEKDAY('EDT MOIS'!$C8,2),MATCH('EDT MOIS'!W$7,'EDT Type'!$D$3:$U$3,0)),"")</f>
        <v>06:45 L</v>
      </c>
      <c r="X8" s="3">
        <f>COUNTIF($F8:$W8,"7:20")+COUNTIF($F8:$W8,"3:40")+COUNTIF($F8:$W8,"4:00")</f>
        <v>14</v>
      </c>
      <c r="Y8" s="3">
        <f>COUNTIF($F8:$W8,"7:20")</f>
        <v>7</v>
      </c>
    </row>
    <row r="9" spans="1:33" s="4" customFormat="1" x14ac:dyDescent="0.25">
      <c r="A9" s="48"/>
      <c r="C9" s="11">
        <f t="shared" ref="C9:C35" si="0">C8+1</f>
        <v>43984</v>
      </c>
      <c r="D9" s="10">
        <f t="shared" ref="D9:D35" si="1">D8+1</f>
        <v>43984</v>
      </c>
      <c r="E9" s="44">
        <f>IF(E$7&lt;&gt;"",INDEX('EDT Type'!$C$4:$U$10,WEEKDAY('EDT MOIS'!$C9,2),MATCH('EDT MOIS'!E$7,'EDT Type'!$C$3:$U$3,0)),"")</f>
        <v>0.30555555555555552</v>
      </c>
      <c r="F9" s="44">
        <f>IF(F$7&lt;&gt;"",INDEX('EDT Type'!$D$4:$U$10,WEEKDAY('EDT MOIS'!$C9,2),MATCH('EDT MOIS'!F$7,'EDT Type'!$D$3:$U$3,0)),"")</f>
        <v>0.15277777777777776</v>
      </c>
      <c r="G9" s="44">
        <f>IF(G$7&lt;&gt;"",INDEX('EDT Type'!$D$4:$U$10,WEEKDAY('EDT MOIS'!$C9,2),MATCH('EDT MOIS'!G$7,'EDT Type'!$D$3:$U$3,0)),"")</f>
        <v>0.30555555555555552</v>
      </c>
      <c r="H9" s="44">
        <f>IF(H$7&lt;&gt;"",INDEX('EDT Type'!$D$4:$U$10,WEEKDAY('EDT MOIS'!$C9,2),MATCH('EDT MOIS'!H$7,'EDT Type'!$D$3:$U$3,0)),"")</f>
        <v>0.30555555555555552</v>
      </c>
      <c r="I9" s="44">
        <f>IF(I$7&lt;&gt;"",INDEX('EDT Type'!$D$4:$U$10,WEEKDAY('EDT MOIS'!$C9,2),MATCH('EDT MOIS'!I$7,'EDT Type'!$D$3:$U$3,0)),"")</f>
        <v>0.15277777777777776</v>
      </c>
      <c r="J9" s="44">
        <f>IF(J$7&lt;&gt;"",INDEX('EDT Type'!$D$4:$U$10,WEEKDAY('EDT MOIS'!$C9,2),MATCH('EDT MOIS'!J$7,'EDT Type'!$D$3:$U$3,0)),"")</f>
        <v>0.30555555555555552</v>
      </c>
      <c r="K9" s="44">
        <f>IF(K$7&lt;&gt;"",INDEX('EDT Type'!$D$4:$U$10,WEEKDAY('EDT MOIS'!$C9,2),MATCH('EDT MOIS'!K$7,'EDT Type'!$D$3:$U$3,0)),"")</f>
        <v>0.15277777777777776</v>
      </c>
      <c r="L9" s="44">
        <f>IF(L$7&lt;&gt;"",INDEX('EDT Type'!$D$4:$U$10,WEEKDAY('EDT MOIS'!$C9,2),MATCH('EDT MOIS'!L$7,'EDT Type'!$D$3:$U$3,0)),"")</f>
        <v>0.15277777777777776</v>
      </c>
      <c r="M9" s="44">
        <f>IF(M$7&lt;&gt;"",INDEX('EDT Type'!$D$4:$U$10,WEEKDAY('EDT MOIS'!$C9,2),MATCH('EDT MOIS'!M$7,'EDT Type'!$D$3:$U$3,0)),"")</f>
        <v>0.30555555555555552</v>
      </c>
      <c r="N9" s="44">
        <f>IF(N$7&lt;&gt;"",INDEX('EDT Type'!$D$4:$U$10,WEEKDAY('EDT MOIS'!$C9,2),MATCH('EDT MOIS'!N$7,'EDT Type'!$D$3:$U$3,0)),"")</f>
        <v>0.15277777777777776</v>
      </c>
      <c r="O9" s="44">
        <f>IF(O$7&lt;&gt;"",INDEX('EDT Type'!$D$4:$U$10,WEEKDAY('EDT MOIS'!$C9,2),MATCH('EDT MOIS'!O$7,'EDT Type'!$D$3:$U$3,0)),"")</f>
        <v>0.15277777777777776</v>
      </c>
      <c r="P9" s="44">
        <f>IF(P$7&lt;&gt;"",INDEX('EDT Type'!$D$4:$U$10,WEEKDAY('EDT MOIS'!$C9,2),MATCH('EDT MOIS'!P$7,'EDT Type'!$D$3:$U$3,0)),"")</f>
        <v>0.15277777777777776</v>
      </c>
      <c r="Q9" s="44">
        <f>IF(Q$7&lt;&gt;"",INDEX('EDT Type'!$D$4:$U$10,WEEKDAY('EDT MOIS'!$C9,2),MATCH('EDT MOIS'!Q$7,'EDT Type'!$D$3:$U$3,0)),"")</f>
        <v>0.30555555555555552</v>
      </c>
      <c r="R9" s="44">
        <f>IF(R$7&lt;&gt;"",INDEX('EDT Type'!$D$4:$U$10,WEEKDAY('EDT MOIS'!$C9,2),MATCH('EDT MOIS'!R$7,'EDT Type'!$D$3:$U$3,0)),"")</f>
        <v>0.30555555555555552</v>
      </c>
      <c r="S9" s="44">
        <f>IF(S$7&lt;&gt;"",INDEX('EDT Type'!$D$4:$U$10,WEEKDAY('EDT MOIS'!$C9,2),MATCH('EDT MOIS'!S$7,'EDT Type'!$D$3:$U$3,0)),"")</f>
        <v>0.30555555555555552</v>
      </c>
      <c r="T9" s="44">
        <f>IF(T$7&lt;&gt;"",INDEX('EDT Type'!$D$4:$U$10,WEEKDAY('EDT MOIS'!$C9,2),MATCH('EDT MOIS'!T$7,'EDT Type'!$D$3:$U$3,0)),"")</f>
        <v>0.15277777777777776</v>
      </c>
      <c r="U9" s="44">
        <f>IF(U$7&lt;&gt;"",INDEX('EDT Type'!$D$4:$U$10,WEEKDAY('EDT MOIS'!$C9,2),MATCH('EDT MOIS'!U$7,'EDT Type'!$D$3:$U$3,0)),"")</f>
        <v>0.15277777777777776</v>
      </c>
      <c r="V9" s="44">
        <f>IF(V$7&lt;&gt;"",INDEX('EDT Type'!$D$4:$U$10,WEEKDAY('EDT MOIS'!$C9,2),MATCH('EDT MOIS'!V$7,'EDT Type'!$D$3:$U$3,0)),"")</f>
        <v>0.15277777777777776</v>
      </c>
      <c r="W9" s="44" t="str">
        <f>IF(W$7&lt;&gt;"",INDEX('EDT Type'!$D$4:$U$10,WEEKDAY('EDT MOIS'!$C9,2),MATCH('EDT MOIS'!W$7,'EDT Type'!$D$3:$U$3,0)),"")</f>
        <v>04:30 L</v>
      </c>
      <c r="X9" s="3">
        <f>COUNTIF($F9:$W9,"05:15")+COUNTIF($F9:$W9,"05:30")+COUNTIF($F9:$W9,"07:30")+COUNTIF($F9:$W9,"06:45")+COUNTIF($F9:$W9,"03:45")</f>
        <v>0</v>
      </c>
      <c r="Y9" s="3">
        <f>COUNTIF($F9:$W9,"7:20")</f>
        <v>7</v>
      </c>
    </row>
    <row r="10" spans="1:33" s="7" customFormat="1" x14ac:dyDescent="0.25">
      <c r="A10" s="48"/>
      <c r="C10" s="11">
        <f t="shared" si="0"/>
        <v>43985</v>
      </c>
      <c r="D10" s="10">
        <f t="shared" si="1"/>
        <v>43985</v>
      </c>
      <c r="E10" s="44">
        <f>IF(E$7&lt;&gt;"",INDEX('EDT Type'!$C$4:$U$10,WEEKDAY('EDT MOIS'!$C10,2),MATCH('EDT MOIS'!E$7,'EDT Type'!$C$3:$U$3,0)),"")</f>
        <v>0.15277777777777776</v>
      </c>
      <c r="F10" s="44">
        <f>IF(F$7&lt;&gt;"",INDEX('EDT Type'!$D$4:$U$10,WEEKDAY('EDT MOIS'!$C10,2),MATCH('EDT MOIS'!F$7,'EDT Type'!$D$3:$U$3,0)),"")</f>
        <v>0.15277777777777776</v>
      </c>
      <c r="G10" s="44">
        <f>IF(G$7&lt;&gt;"",INDEX('EDT Type'!$D$4:$U$10,WEEKDAY('EDT MOIS'!$C10,2),MATCH('EDT MOIS'!G$7,'EDT Type'!$D$3:$U$3,0)),"")</f>
        <v>0.15277777777777776</v>
      </c>
      <c r="H10" s="44">
        <f>IF(H$7&lt;&gt;"",INDEX('EDT Type'!$D$4:$U$10,WEEKDAY('EDT MOIS'!$C10,2),MATCH('EDT MOIS'!H$7,'EDT Type'!$D$3:$U$3,0)),"")</f>
        <v>0.15277777777777776</v>
      </c>
      <c r="I10" s="44">
        <f>IF(I$7&lt;&gt;"",INDEX('EDT Type'!$D$4:$U$10,WEEKDAY('EDT MOIS'!$C10,2),MATCH('EDT MOIS'!I$7,'EDT Type'!$D$3:$U$3,0)),"")</f>
        <v>0.15277777777777776</v>
      </c>
      <c r="J10" s="44">
        <f>IF(J$7&lt;&gt;"",INDEX('EDT Type'!$D$4:$U$10,WEEKDAY('EDT MOIS'!$C10,2),MATCH('EDT MOIS'!J$7,'EDT Type'!$D$3:$U$3,0)),"")</f>
        <v>0.15277777777777776</v>
      </c>
      <c r="K10" s="44">
        <f>IF(K$7&lt;&gt;"",INDEX('EDT Type'!$D$4:$U$10,WEEKDAY('EDT MOIS'!$C10,2),MATCH('EDT MOIS'!K$7,'EDT Type'!$D$3:$U$3,0)),"")</f>
        <v>0.15277777777777776</v>
      </c>
      <c r="L10" s="44">
        <f>IF(L$7&lt;&gt;"",INDEX('EDT Type'!$D$4:$U$10,WEEKDAY('EDT MOIS'!$C10,2),MATCH('EDT MOIS'!L$7,'EDT Type'!$D$3:$U$3,0)),"")</f>
        <v>0.15277777777777776</v>
      </c>
      <c r="M10" s="44">
        <f>IF(M$7&lt;&gt;"",INDEX('EDT Type'!$D$4:$U$10,WEEKDAY('EDT MOIS'!$C10,2),MATCH('EDT MOIS'!M$7,'EDT Type'!$D$3:$U$3,0)),"")</f>
        <v>0.15277777777777776</v>
      </c>
      <c r="N10" s="44">
        <f>IF(N$7&lt;&gt;"",INDEX('EDT Type'!$D$4:$U$10,WEEKDAY('EDT MOIS'!$C10,2),MATCH('EDT MOIS'!N$7,'EDT Type'!$D$3:$U$3,0)),"")</f>
        <v>0.15277777777777776</v>
      </c>
      <c r="O10" s="44">
        <f>IF(O$7&lt;&gt;"",INDEX('EDT Type'!$D$4:$U$10,WEEKDAY('EDT MOIS'!$C10,2),MATCH('EDT MOIS'!O$7,'EDT Type'!$D$3:$U$3,0)),"")</f>
        <v>0.15277777777777776</v>
      </c>
      <c r="P10" s="44">
        <f>IF(P$7&lt;&gt;"",INDEX('EDT Type'!$D$4:$U$10,WEEKDAY('EDT MOIS'!$C10,2),MATCH('EDT MOIS'!P$7,'EDT Type'!$D$3:$U$3,0)),"")</f>
        <v>0.15277777777777776</v>
      </c>
      <c r="Q10" s="44">
        <f>IF(Q$7&lt;&gt;"",INDEX('EDT Type'!$D$4:$U$10,WEEKDAY('EDT MOIS'!$C10,2),MATCH('EDT MOIS'!Q$7,'EDT Type'!$D$3:$U$3,0)),"")</f>
        <v>0.15277777777777776</v>
      </c>
      <c r="R10" s="44">
        <f>IF(R$7&lt;&gt;"",INDEX('EDT Type'!$D$4:$U$10,WEEKDAY('EDT MOIS'!$C10,2),MATCH('EDT MOIS'!R$7,'EDT Type'!$D$3:$U$3,0)),"")</f>
        <v>0.15277777777777776</v>
      </c>
      <c r="S10" s="44">
        <f>IF(S$7&lt;&gt;"",INDEX('EDT Type'!$D$4:$U$10,WEEKDAY('EDT MOIS'!$C10,2),MATCH('EDT MOIS'!S$7,'EDT Type'!$D$3:$U$3,0)),"")</f>
        <v>0.15277777777777776</v>
      </c>
      <c r="T10" s="44">
        <f>IF(T$7&lt;&gt;"",INDEX('EDT Type'!$D$4:$U$10,WEEKDAY('EDT MOIS'!$C10,2),MATCH('EDT MOIS'!T$7,'EDT Type'!$D$3:$U$3,0)),"")</f>
        <v>0.15277777777777776</v>
      </c>
      <c r="U10" s="44">
        <f>IF(U$7&lt;&gt;"",INDEX('EDT Type'!$D$4:$U$10,WEEKDAY('EDT MOIS'!$C10,2),MATCH('EDT MOIS'!U$7,'EDT Type'!$D$3:$U$3,0)),"")</f>
        <v>0.15277777777777776</v>
      </c>
      <c r="V10" s="44">
        <f>IF(V$7&lt;&gt;"",INDEX('EDT Type'!$D$4:$U$10,WEEKDAY('EDT MOIS'!$C10,2),MATCH('EDT MOIS'!V$7,'EDT Type'!$D$3:$U$3,0)),"")</f>
        <v>0.15277777777777776</v>
      </c>
      <c r="W10" s="44">
        <f>IF(W$7&lt;&gt;"",INDEX('EDT Type'!$D$4:$U$10,WEEKDAY('EDT MOIS'!$C10,2),MATCH('EDT MOIS'!W$7,'EDT Type'!$D$3:$U$3,0)),"")</f>
        <v>0.125</v>
      </c>
      <c r="X10" s="3">
        <f>COUNTIF($F10:$W10,"05:15")+COUNTIF($F10:$W10,"05:30")+COUNTIF($F10:$W10,"07:30")+COUNTIF($F10:$W10,"06:45")+COUNTIF($F10:$W10,"03:45")</f>
        <v>0</v>
      </c>
      <c r="Y10" s="3">
        <f>COUNTIF($F10:$W10,"7:30")</f>
        <v>0</v>
      </c>
      <c r="AD10" s="7" t="s">
        <v>46</v>
      </c>
      <c r="AF10" s="79" t="s">
        <v>33</v>
      </c>
      <c r="AG10" s="79"/>
    </row>
    <row r="11" spans="1:33" s="7" customFormat="1" ht="25.5" x14ac:dyDescent="0.25">
      <c r="A11" s="48"/>
      <c r="C11" s="11">
        <f t="shared" si="0"/>
        <v>43986</v>
      </c>
      <c r="D11" s="10">
        <f t="shared" si="1"/>
        <v>43986</v>
      </c>
      <c r="E11" s="44">
        <f>IF(E$7&lt;&gt;"",INDEX('EDT Type'!$C$4:$U$10,WEEKDAY('EDT MOIS'!$C11,2),MATCH('EDT MOIS'!E$7,'EDT Type'!$C$3:$U$3,0)),"")</f>
        <v>0.30555555555555552</v>
      </c>
      <c r="F11" s="44">
        <f>IF(F$7&lt;&gt;"",INDEX('EDT Type'!$D$4:$U$10,WEEKDAY('EDT MOIS'!$C11,2),MATCH('EDT MOIS'!F$7,'EDT Type'!$D$3:$U$3,0)),"")</f>
        <v>0.30555555555555552</v>
      </c>
      <c r="G11" s="44">
        <f>IF(G$7&lt;&gt;"",INDEX('EDT Type'!$D$4:$U$10,WEEKDAY('EDT MOIS'!$C11,2),MATCH('EDT MOIS'!G$7,'EDT Type'!$D$3:$U$3,0)),"")</f>
        <v>0.30555555555555552</v>
      </c>
      <c r="H11" s="44">
        <f>IF(H$7&lt;&gt;"",INDEX('EDT Type'!$D$4:$U$10,WEEKDAY('EDT MOIS'!$C11,2),MATCH('EDT MOIS'!H$7,'EDT Type'!$D$3:$U$3,0)),"")</f>
        <v>0.30555555555555552</v>
      </c>
      <c r="I11" s="44">
        <f>IF(I$7&lt;&gt;"",INDEX('EDT Type'!$D$4:$U$10,WEEKDAY('EDT MOIS'!$C11,2),MATCH('EDT MOIS'!I$7,'EDT Type'!$D$3:$U$3,0)),"")</f>
        <v>0.30555555555555552</v>
      </c>
      <c r="J11" s="44">
        <f>IF(J$7&lt;&gt;"",INDEX('EDT Type'!$D$4:$U$10,WEEKDAY('EDT MOIS'!$C11,2),MATCH('EDT MOIS'!J$7,'EDT Type'!$D$3:$U$3,0)),"")</f>
        <v>0.30555555555555552</v>
      </c>
      <c r="K11" s="44">
        <f>IF(K$7&lt;&gt;"",INDEX('EDT Type'!$D$4:$U$10,WEEKDAY('EDT MOIS'!$C11,2),MATCH('EDT MOIS'!K$7,'EDT Type'!$D$3:$U$3,0)),"")</f>
        <v>0.30555555555555552</v>
      </c>
      <c r="L11" s="44">
        <f>IF(L$7&lt;&gt;"",INDEX('EDT Type'!$D$4:$U$10,WEEKDAY('EDT MOIS'!$C11,2),MATCH('EDT MOIS'!L$7,'EDT Type'!$D$3:$U$3,0)),"")</f>
        <v>0.30555555555555552</v>
      </c>
      <c r="M11" s="44">
        <f>IF(M$7&lt;&gt;"",INDEX('EDT Type'!$D$4:$U$10,WEEKDAY('EDT MOIS'!$C11,2),MATCH('EDT MOIS'!M$7,'EDT Type'!$D$3:$U$3,0)),"")</f>
        <v>0.30555555555555552</v>
      </c>
      <c r="N11" s="44">
        <f>IF(N$7&lt;&gt;"",INDEX('EDT Type'!$D$4:$U$10,WEEKDAY('EDT MOIS'!$C11,2),MATCH('EDT MOIS'!N$7,'EDT Type'!$D$3:$U$3,0)),"")</f>
        <v>0.30555555555555552</v>
      </c>
      <c r="O11" s="44">
        <f>IF(O$7&lt;&gt;"",INDEX('EDT Type'!$D$4:$U$10,WEEKDAY('EDT MOIS'!$C11,2),MATCH('EDT MOIS'!O$7,'EDT Type'!$D$3:$U$3,0)),"")</f>
        <v>0.30555555555555552</v>
      </c>
      <c r="P11" s="44">
        <f>IF(P$7&lt;&gt;"",INDEX('EDT Type'!$D$4:$U$10,WEEKDAY('EDT MOIS'!$C11,2),MATCH('EDT MOIS'!P$7,'EDT Type'!$D$3:$U$3,0)),"")</f>
        <v>0.30555555555555552</v>
      </c>
      <c r="Q11" s="44">
        <f>IF(Q$7&lt;&gt;"",INDEX('EDT Type'!$D$4:$U$10,WEEKDAY('EDT MOIS'!$C11,2),MATCH('EDT MOIS'!Q$7,'EDT Type'!$D$3:$U$3,0)),"")</f>
        <v>0.30555555555555552</v>
      </c>
      <c r="R11" s="44">
        <f>IF(R$7&lt;&gt;"",INDEX('EDT Type'!$D$4:$U$10,WEEKDAY('EDT MOIS'!$C11,2),MATCH('EDT MOIS'!R$7,'EDT Type'!$D$3:$U$3,0)),"")</f>
        <v>0.30555555555555552</v>
      </c>
      <c r="S11" s="44">
        <f>IF(S$7&lt;&gt;"",INDEX('EDT Type'!$D$4:$U$10,WEEKDAY('EDT MOIS'!$C11,2),MATCH('EDT MOIS'!S$7,'EDT Type'!$D$3:$U$3,0)),"")</f>
        <v>0.30555555555555552</v>
      </c>
      <c r="T11" s="44" t="str">
        <f>IF(T$7&lt;&gt;"",INDEX('EDT Type'!$D$4:$U$10,WEEKDAY('EDT MOIS'!$C11,2),MATCH('EDT MOIS'!T$7,'EDT Type'!$D$3:$U$3,0)),"")</f>
        <v>07:20 C OLETTE</v>
      </c>
      <c r="U11" s="44" t="str">
        <f>IF(U$7&lt;&gt;"",INDEX('EDT Type'!$D$4:$U$10,WEEKDAY('EDT MOIS'!$C11,2),MATCH('EDT MOIS'!U$7,'EDT Type'!$D$3:$U$3,0)),"")</f>
        <v>07:20 C OLETTE</v>
      </c>
      <c r="V11" s="44" t="str">
        <f>IF(V$7&lt;&gt;"",INDEX('EDT Type'!$D$4:$U$10,WEEKDAY('EDT MOIS'!$C11,2),MATCH('EDT MOIS'!V$7,'EDT Type'!$D$3:$U$3,0)),"")</f>
        <v>07:20 C JARDIN</v>
      </c>
      <c r="W11" s="44" t="str">
        <f>IF(W$7&lt;&gt;"",INDEX('EDT Type'!$D$4:$U$10,WEEKDAY('EDT MOIS'!$C11,2),MATCH('EDT MOIS'!W$7,'EDT Type'!$D$3:$U$3,0)),"")</f>
        <v>07:00 L</v>
      </c>
      <c r="X11" s="3">
        <f>COUNTIF($F11:$W11,"05:15")+COUNTIF($F11:$W11,"05:30")+COUNTIF($F11:$W11,"07:30")+COUNTIF($F11:$W11,"06:45")+COUNTIF($F11:$W11,"03:45")</f>
        <v>0</v>
      </c>
      <c r="Y11" s="3">
        <f>COUNTIF($F11:$W11,"7:30")</f>
        <v>0</v>
      </c>
      <c r="AD11" s="33">
        <f>AG13</f>
        <v>43983</v>
      </c>
      <c r="AF11"/>
      <c r="AG11" s="24">
        <f>G2</f>
        <v>2020</v>
      </c>
    </row>
    <row r="12" spans="1:33" s="7" customFormat="1" ht="15" customHeight="1" x14ac:dyDescent="0.25">
      <c r="A12" s="48"/>
      <c r="C12" s="11">
        <f t="shared" si="0"/>
        <v>43987</v>
      </c>
      <c r="D12" s="10">
        <f t="shared" si="1"/>
        <v>43987</v>
      </c>
      <c r="E12" s="44">
        <f>IF(E$7&lt;&gt;"",INDEX('EDT Type'!$C$4:$U$10,WEEKDAY('EDT MOIS'!$C12,2),MATCH('EDT MOIS'!E$7,'EDT Type'!$C$3:$U$3,0)),"")</f>
        <v>0.16666666666666666</v>
      </c>
      <c r="F12" s="44">
        <f>IF(F$7&lt;&gt;"",INDEX('EDT Type'!$D$4:$U$10,WEEKDAY('EDT MOIS'!$C12,2),MATCH('EDT MOIS'!F$7,'EDT Type'!$D$3:$U$3,0)),"")</f>
        <v>0.16666666666666666</v>
      </c>
      <c r="G12" s="44">
        <f>IF(G$7&lt;&gt;"",INDEX('EDT Type'!$D$4:$U$10,WEEKDAY('EDT MOIS'!$C12,2),MATCH('EDT MOIS'!G$7,'EDT Type'!$D$3:$U$3,0)),"")</f>
        <v>0.16666666666666666</v>
      </c>
      <c r="H12" s="44">
        <f>IF(H$7&lt;&gt;"",INDEX('EDT Type'!$D$4:$U$10,WEEKDAY('EDT MOIS'!$C12,2),MATCH('EDT MOIS'!H$7,'EDT Type'!$D$3:$U$3,0)),"")</f>
        <v>0.16666666666666666</v>
      </c>
      <c r="I12" s="44">
        <f>IF(I$7&lt;&gt;"",INDEX('EDT Type'!$D$4:$U$10,WEEKDAY('EDT MOIS'!$C12,2),MATCH('EDT MOIS'!I$7,'EDT Type'!$D$3:$U$3,0)),"")</f>
        <v>0.16666666666666666</v>
      </c>
      <c r="J12" s="44">
        <f>IF(J$7&lt;&gt;"",INDEX('EDT Type'!$D$4:$U$10,WEEKDAY('EDT MOIS'!$C12,2),MATCH('EDT MOIS'!J$7,'EDT Type'!$D$3:$U$3,0)),"")</f>
        <v>0.16666666666666666</v>
      </c>
      <c r="K12" s="44">
        <f>IF(K$7&lt;&gt;"",INDEX('EDT Type'!$D$4:$U$10,WEEKDAY('EDT MOIS'!$C12,2),MATCH('EDT MOIS'!K$7,'EDT Type'!$D$3:$U$3,0)),"")</f>
        <v>0.16666666666666666</v>
      </c>
      <c r="L12" s="44">
        <f>IF(L$7&lt;&gt;"",INDEX('EDT Type'!$D$4:$U$10,WEEKDAY('EDT MOIS'!$C12,2),MATCH('EDT MOIS'!L$7,'EDT Type'!$D$3:$U$3,0)),"")</f>
        <v>0.16666666666666666</v>
      </c>
      <c r="M12" s="44">
        <f>IF(M$7&lt;&gt;"",INDEX('EDT Type'!$D$4:$U$10,WEEKDAY('EDT MOIS'!$C12,2),MATCH('EDT MOIS'!M$7,'EDT Type'!$D$3:$U$3,0)),"")</f>
        <v>0.16666666666666666</v>
      </c>
      <c r="N12" s="44">
        <f>IF(N$7&lt;&gt;"",INDEX('EDT Type'!$D$4:$U$10,WEEKDAY('EDT MOIS'!$C12,2),MATCH('EDT MOIS'!N$7,'EDT Type'!$D$3:$U$3,0)),"")</f>
        <v>0.16666666666666666</v>
      </c>
      <c r="O12" s="44">
        <f>IF(O$7&lt;&gt;"",INDEX('EDT Type'!$D$4:$U$10,WEEKDAY('EDT MOIS'!$C12,2),MATCH('EDT MOIS'!O$7,'EDT Type'!$D$3:$U$3,0)),"")</f>
        <v>0.16666666666666666</v>
      </c>
      <c r="P12" s="44">
        <f>IF(P$7&lt;&gt;"",INDEX('EDT Type'!$D$4:$U$10,WEEKDAY('EDT MOIS'!$C12,2),MATCH('EDT MOIS'!P$7,'EDT Type'!$D$3:$U$3,0)),"")</f>
        <v>0.16666666666666666</v>
      </c>
      <c r="Q12" s="44">
        <f>IF(Q$7&lt;&gt;"",INDEX('EDT Type'!$D$4:$U$10,WEEKDAY('EDT MOIS'!$C12,2),MATCH('EDT MOIS'!Q$7,'EDT Type'!$D$3:$U$3,0)),"")</f>
        <v>0.16666666666666666</v>
      </c>
      <c r="R12" s="44">
        <f>IF(R$7&lt;&gt;"",INDEX('EDT Type'!$D$4:$U$10,WEEKDAY('EDT MOIS'!$C12,2),MATCH('EDT MOIS'!R$7,'EDT Type'!$D$3:$U$3,0)),"")</f>
        <v>0.16666666666666666</v>
      </c>
      <c r="S12" s="44">
        <f>IF(S$7&lt;&gt;"",INDEX('EDT Type'!$D$4:$U$10,WEEKDAY('EDT MOIS'!$C12,2),MATCH('EDT MOIS'!S$7,'EDT Type'!$D$3:$U$3,0)),"")</f>
        <v>0.16666666666666666</v>
      </c>
      <c r="T12" s="44">
        <f>IF(T$7&lt;&gt;"",INDEX('EDT Type'!$D$4:$U$10,WEEKDAY('EDT MOIS'!$C12,2),MATCH('EDT MOIS'!T$7,'EDT Type'!$D$3:$U$3,0)),"")</f>
        <v>0.16666666666666666</v>
      </c>
      <c r="U12" s="44">
        <f>IF(U$7&lt;&gt;"",INDEX('EDT Type'!$D$4:$U$10,WEEKDAY('EDT MOIS'!$C12,2),MATCH('EDT MOIS'!U$7,'EDT Type'!$D$3:$U$3,0)),"")</f>
        <v>0.16666666666666666</v>
      </c>
      <c r="V12" s="44">
        <f>IF(V$7&lt;&gt;"",INDEX('EDT Type'!$D$4:$U$10,WEEKDAY('EDT MOIS'!$C12,2),MATCH('EDT MOIS'!V$7,'EDT Type'!$D$3:$U$3,0)),"")</f>
        <v>0.16666666666666666</v>
      </c>
      <c r="W12" s="44" t="str">
        <f>IF(W$7&lt;&gt;"",INDEX('EDT Type'!$D$4:$U$10,WEEKDAY('EDT MOIS'!$C12,2),MATCH('EDT MOIS'!W$7,'EDT Type'!$D$3:$U$3,0)),"")</f>
        <v>04:30 L</v>
      </c>
      <c r="X12" s="3">
        <f>COUNTIF($F12:$W12,"05:15")+COUNTIF($F12:$W12,"05:30")+COUNTIF($F12:$W12,"07:30")+COUNTIF($F12:$W12,"06:45")+COUNTIF($F12:$W12,"03:45")+COUNTIF($F12:$W12,"04:00")</f>
        <v>17</v>
      </c>
      <c r="Y12" s="3">
        <f>COUNTIF($F12:$W12,"7:30")</f>
        <v>0</v>
      </c>
      <c r="AD12" s="33">
        <f t="shared" ref="AD12:AD40" si="2">AD11+1</f>
        <v>43984</v>
      </c>
      <c r="AF12" s="23">
        <f>VLOOKUP(G3,Tableau4[],2,FALSE)</f>
        <v>6</v>
      </c>
      <c r="AG12" s="23">
        <f>AF12</f>
        <v>6</v>
      </c>
    </row>
    <row r="13" spans="1:33" s="7" customFormat="1" x14ac:dyDescent="0.25">
      <c r="A13" s="48"/>
      <c r="C13" s="11">
        <f t="shared" si="0"/>
        <v>43988</v>
      </c>
      <c r="D13" s="10">
        <f t="shared" si="1"/>
        <v>43988</v>
      </c>
      <c r="E13" s="44">
        <f>IF(E$7&lt;&gt;"",INDEX('EDT Type'!$C$4:$U$10,WEEKDAY('EDT MOIS'!$C13,2),MATCH('EDT MOIS'!E$7,'EDT Type'!$C$3:$U$3,0)),"")</f>
        <v>0</v>
      </c>
      <c r="F13" s="44">
        <f>IF(F$7&lt;&gt;"",INDEX('EDT Type'!$D$4:$U$10,WEEKDAY('EDT MOIS'!$C13,2),MATCH('EDT MOIS'!F$7,'EDT Type'!$D$3:$U$3,0)),"")</f>
        <v>0</v>
      </c>
      <c r="G13" s="44">
        <f>IF(G$7&lt;&gt;"",INDEX('EDT Type'!$D$4:$U$10,WEEKDAY('EDT MOIS'!$C13,2),MATCH('EDT MOIS'!G$7,'EDT Type'!$D$3:$U$3,0)),"")</f>
        <v>0</v>
      </c>
      <c r="H13" s="44">
        <f>IF(H$7&lt;&gt;"",INDEX('EDT Type'!$D$4:$U$10,WEEKDAY('EDT MOIS'!$C13,2),MATCH('EDT MOIS'!H$7,'EDT Type'!$D$3:$U$3,0)),"")</f>
        <v>0</v>
      </c>
      <c r="I13" s="44">
        <f>IF(I$7&lt;&gt;"",INDEX('EDT Type'!$D$4:$U$10,WEEKDAY('EDT MOIS'!$C13,2),MATCH('EDT MOIS'!I$7,'EDT Type'!$D$3:$U$3,0)),"")</f>
        <v>0</v>
      </c>
      <c r="J13" s="44">
        <f>IF(J$7&lt;&gt;"",INDEX('EDT Type'!$D$4:$U$10,WEEKDAY('EDT MOIS'!$C13,2),MATCH('EDT MOIS'!J$7,'EDT Type'!$D$3:$U$3,0)),"")</f>
        <v>0</v>
      </c>
      <c r="K13" s="44">
        <f>IF(K$7&lt;&gt;"",INDEX('EDT Type'!$D$4:$U$10,WEEKDAY('EDT MOIS'!$C13,2),MATCH('EDT MOIS'!K$7,'EDT Type'!$D$3:$U$3,0)),"")</f>
        <v>0</v>
      </c>
      <c r="L13" s="44">
        <f>IF(L$7&lt;&gt;"",INDEX('EDT Type'!$D$4:$U$10,WEEKDAY('EDT MOIS'!$C13,2),MATCH('EDT MOIS'!L$7,'EDT Type'!$D$3:$U$3,0)),"")</f>
        <v>0</v>
      </c>
      <c r="M13" s="44">
        <f>IF(M$7&lt;&gt;"",INDEX('EDT Type'!$D$4:$U$10,WEEKDAY('EDT MOIS'!$C13,2),MATCH('EDT MOIS'!M$7,'EDT Type'!$D$3:$U$3,0)),"")</f>
        <v>0</v>
      </c>
      <c r="N13" s="44">
        <f>IF(N$7&lt;&gt;"",INDEX('EDT Type'!$D$4:$U$10,WEEKDAY('EDT MOIS'!$C13,2),MATCH('EDT MOIS'!N$7,'EDT Type'!$D$3:$U$3,0)),"")</f>
        <v>0</v>
      </c>
      <c r="O13" s="44">
        <f>IF(O$7&lt;&gt;"",INDEX('EDT Type'!$D$4:$U$10,WEEKDAY('EDT MOIS'!$C13,2),MATCH('EDT MOIS'!O$7,'EDT Type'!$D$3:$U$3,0)),"")</f>
        <v>0</v>
      </c>
      <c r="P13" s="44">
        <f>IF(P$7&lt;&gt;"",INDEX('EDT Type'!$D$4:$U$10,WEEKDAY('EDT MOIS'!$C13,2),MATCH('EDT MOIS'!P$7,'EDT Type'!$D$3:$U$3,0)),"")</f>
        <v>0</v>
      </c>
      <c r="Q13" s="44">
        <f>IF(Q$7&lt;&gt;"",INDEX('EDT Type'!$D$4:$U$10,WEEKDAY('EDT MOIS'!$C13,2),MATCH('EDT MOIS'!Q$7,'EDT Type'!$D$3:$U$3,0)),"")</f>
        <v>0</v>
      </c>
      <c r="R13" s="44">
        <f>IF(R$7&lt;&gt;"",INDEX('EDT Type'!$D$4:$U$10,WEEKDAY('EDT MOIS'!$C13,2),MATCH('EDT MOIS'!R$7,'EDT Type'!$D$3:$U$3,0)),"")</f>
        <v>0</v>
      </c>
      <c r="S13" s="44">
        <f>IF(S$7&lt;&gt;"",INDEX('EDT Type'!$D$4:$U$10,WEEKDAY('EDT MOIS'!$C13,2),MATCH('EDT MOIS'!S$7,'EDT Type'!$D$3:$U$3,0)),"")</f>
        <v>0</v>
      </c>
      <c r="T13" s="44">
        <f>IF(T$7&lt;&gt;"",INDEX('EDT Type'!$D$4:$U$10,WEEKDAY('EDT MOIS'!$C13,2),MATCH('EDT MOIS'!T$7,'EDT Type'!$D$3:$U$3,0)),"")</f>
        <v>0</v>
      </c>
      <c r="U13" s="44">
        <f>IF(U$7&lt;&gt;"",INDEX('EDT Type'!$D$4:$U$10,WEEKDAY('EDT MOIS'!$C13,2),MATCH('EDT MOIS'!U$7,'EDT Type'!$D$3:$U$3,0)),"")</f>
        <v>0</v>
      </c>
      <c r="V13" s="44">
        <f>IF(V$7&lt;&gt;"",INDEX('EDT Type'!$D$4:$U$10,WEEKDAY('EDT MOIS'!$C13,2),MATCH('EDT MOIS'!V$7,'EDT Type'!$D$3:$U$3,0)),"")</f>
        <v>0</v>
      </c>
      <c r="W13" s="44">
        <f>IF(W$7&lt;&gt;"",INDEX('EDT Type'!$D$4:$U$10,WEEKDAY('EDT MOIS'!$C13,2),MATCH('EDT MOIS'!W$7,'EDT Type'!$D$3:$U$3,0)),"")</f>
        <v>0</v>
      </c>
      <c r="X13" s="3">
        <f>COUNTIF($F13:$W13,"05:15")+COUNTIF($F13:$W13,"05:30")+COUNTIF($F13:$W13,"07:30")+COUNTIF($F13:$W13,"06:45")+COUNTIF($F13:$W13,"03:45")+COUNTIF($F13:$W13,"04:00")</f>
        <v>0</v>
      </c>
      <c r="Y13" s="3">
        <f>COUNTIF($F13:$W13,"7:30")</f>
        <v>0</v>
      </c>
      <c r="AD13" s="33">
        <f t="shared" si="2"/>
        <v>43985</v>
      </c>
      <c r="AF13" s="23"/>
      <c r="AG13" s="25">
        <f>DATE(AG11,AG12,1)</f>
        <v>43983</v>
      </c>
    </row>
    <row r="14" spans="1:33" s="7" customFormat="1" x14ac:dyDescent="0.25">
      <c r="A14" s="48"/>
      <c r="C14" s="11">
        <f t="shared" si="0"/>
        <v>43989</v>
      </c>
      <c r="D14" s="10">
        <f t="shared" si="1"/>
        <v>43989</v>
      </c>
      <c r="E14" s="44">
        <f>IF(E$7&lt;&gt;"",INDEX('EDT Type'!$C$4:$U$10,WEEKDAY('EDT MOIS'!$C14,2),MATCH('EDT MOIS'!E$7,'EDT Type'!$C$3:$U$3,0)),"")</f>
        <v>0</v>
      </c>
      <c r="F14" s="44">
        <f>IF(F$7&lt;&gt;"",INDEX('EDT Type'!$D$4:$U$10,WEEKDAY('EDT MOIS'!$C14,2),MATCH('EDT MOIS'!F$7,'EDT Type'!$D$3:$U$3,0)),"")</f>
        <v>0</v>
      </c>
      <c r="G14" s="44">
        <f>IF(G$7&lt;&gt;"",INDEX('EDT Type'!$D$4:$U$10,WEEKDAY('EDT MOIS'!$C14,2),MATCH('EDT MOIS'!G$7,'EDT Type'!$D$3:$U$3,0)),"")</f>
        <v>0</v>
      </c>
      <c r="H14" s="44">
        <f>IF(H$7&lt;&gt;"",INDEX('EDT Type'!$D$4:$U$10,WEEKDAY('EDT MOIS'!$C14,2),MATCH('EDT MOIS'!H$7,'EDT Type'!$D$3:$U$3,0)),"")</f>
        <v>0</v>
      </c>
      <c r="I14" s="44">
        <f>IF(I$7&lt;&gt;"",INDEX('EDT Type'!$D$4:$U$10,WEEKDAY('EDT MOIS'!$C14,2),MATCH('EDT MOIS'!I$7,'EDT Type'!$D$3:$U$3,0)),"")</f>
        <v>0</v>
      </c>
      <c r="J14" s="44">
        <f>IF(J$7&lt;&gt;"",INDEX('EDT Type'!$D$4:$U$10,WEEKDAY('EDT MOIS'!$C14,2),MATCH('EDT MOIS'!J$7,'EDT Type'!$D$3:$U$3,0)),"")</f>
        <v>0</v>
      </c>
      <c r="K14" s="44">
        <f>IF(K$7&lt;&gt;"",INDEX('EDT Type'!$D$4:$U$10,WEEKDAY('EDT MOIS'!$C14,2),MATCH('EDT MOIS'!K$7,'EDT Type'!$D$3:$U$3,0)),"")</f>
        <v>0</v>
      </c>
      <c r="L14" s="44">
        <f>IF(L$7&lt;&gt;"",INDEX('EDT Type'!$D$4:$U$10,WEEKDAY('EDT MOIS'!$C14,2),MATCH('EDT MOIS'!L$7,'EDT Type'!$D$3:$U$3,0)),"")</f>
        <v>0</v>
      </c>
      <c r="M14" s="44">
        <f>IF(M$7&lt;&gt;"",INDEX('EDT Type'!$D$4:$U$10,WEEKDAY('EDT MOIS'!$C14,2),MATCH('EDT MOIS'!M$7,'EDT Type'!$D$3:$U$3,0)),"")</f>
        <v>0</v>
      </c>
      <c r="N14" s="44">
        <f>IF(N$7&lt;&gt;"",INDEX('EDT Type'!$D$4:$U$10,WEEKDAY('EDT MOIS'!$C14,2),MATCH('EDT MOIS'!N$7,'EDT Type'!$D$3:$U$3,0)),"")</f>
        <v>0</v>
      </c>
      <c r="O14" s="44">
        <f>IF(O$7&lt;&gt;"",INDEX('EDT Type'!$D$4:$U$10,WEEKDAY('EDT MOIS'!$C14,2),MATCH('EDT MOIS'!O$7,'EDT Type'!$D$3:$U$3,0)),"")</f>
        <v>0</v>
      </c>
      <c r="P14" s="44">
        <f>IF(P$7&lt;&gt;"",INDEX('EDT Type'!$D$4:$U$10,WEEKDAY('EDT MOIS'!$C14,2),MATCH('EDT MOIS'!P$7,'EDT Type'!$D$3:$U$3,0)),"")</f>
        <v>0</v>
      </c>
      <c r="Q14" s="44">
        <f>IF(Q$7&lt;&gt;"",INDEX('EDT Type'!$D$4:$U$10,WEEKDAY('EDT MOIS'!$C14,2),MATCH('EDT MOIS'!Q$7,'EDT Type'!$D$3:$U$3,0)),"")</f>
        <v>0</v>
      </c>
      <c r="R14" s="44">
        <f>IF(R$7&lt;&gt;"",INDEX('EDT Type'!$D$4:$U$10,WEEKDAY('EDT MOIS'!$C14,2),MATCH('EDT MOIS'!R$7,'EDT Type'!$D$3:$U$3,0)),"")</f>
        <v>0</v>
      </c>
      <c r="S14" s="44">
        <f>IF(S$7&lt;&gt;"",INDEX('EDT Type'!$D$4:$U$10,WEEKDAY('EDT MOIS'!$C14,2),MATCH('EDT MOIS'!S$7,'EDT Type'!$D$3:$U$3,0)),"")</f>
        <v>0</v>
      </c>
      <c r="T14" s="44">
        <f>IF(T$7&lt;&gt;"",INDEX('EDT Type'!$D$4:$U$10,WEEKDAY('EDT MOIS'!$C14,2),MATCH('EDT MOIS'!T$7,'EDT Type'!$D$3:$U$3,0)),"")</f>
        <v>0</v>
      </c>
      <c r="U14" s="44">
        <f>IF(U$7&lt;&gt;"",INDEX('EDT Type'!$D$4:$U$10,WEEKDAY('EDT MOIS'!$C14,2),MATCH('EDT MOIS'!U$7,'EDT Type'!$D$3:$U$3,0)),"")</f>
        <v>0</v>
      </c>
      <c r="V14" s="44">
        <f>IF(V$7&lt;&gt;"",INDEX('EDT Type'!$D$4:$U$10,WEEKDAY('EDT MOIS'!$C14,2),MATCH('EDT MOIS'!V$7,'EDT Type'!$D$3:$U$3,0)),"")</f>
        <v>0</v>
      </c>
      <c r="W14" s="44">
        <f>IF(W$7&lt;&gt;"",INDEX('EDT Type'!$D$4:$U$10,WEEKDAY('EDT MOIS'!$C14,2),MATCH('EDT MOIS'!W$7,'EDT Type'!$D$3:$U$3,0)),"")</f>
        <v>0</v>
      </c>
      <c r="X14" s="3">
        <f>COUNTIF($F14:$W14,"05:00")+COUNTIF($F14:$W14,"03:30")</f>
        <v>0</v>
      </c>
      <c r="Y14" s="3">
        <f>COUNTIF($F14:$W14,"7:30")</f>
        <v>0</v>
      </c>
      <c r="AD14" s="33">
        <f t="shared" si="2"/>
        <v>43986</v>
      </c>
    </row>
    <row r="15" spans="1:33" s="7" customFormat="1" ht="25.5" x14ac:dyDescent="0.25">
      <c r="A15" s="48"/>
      <c r="C15" s="11">
        <f t="shared" si="0"/>
        <v>43990</v>
      </c>
      <c r="D15" s="10">
        <f t="shared" si="1"/>
        <v>43990</v>
      </c>
      <c r="E15" s="44">
        <f>IF(E$7&lt;&gt;"",INDEX('EDT Type'!$C$4:$U$10,WEEKDAY('EDT MOIS'!$C15,2),MATCH('EDT MOIS'!E$7,'EDT Type'!$C$3:$U$3,0)),"")</f>
        <v>0.15277777777777776</v>
      </c>
      <c r="F15" s="44">
        <f>IF(F$7&lt;&gt;"",INDEX('EDT Type'!$D$4:$U$10,WEEKDAY('EDT MOIS'!$C15,2),MATCH('EDT MOIS'!F$7,'EDT Type'!$D$3:$U$3,0)),"")</f>
        <v>0.30555555555555552</v>
      </c>
      <c r="G15" s="44">
        <f>IF(G$7&lt;&gt;"",INDEX('EDT Type'!$D$4:$U$10,WEEKDAY('EDT MOIS'!$C15,2),MATCH('EDT MOIS'!G$7,'EDT Type'!$D$3:$U$3,0)),"")</f>
        <v>0.15277777777777776</v>
      </c>
      <c r="H15" s="44">
        <f>IF(H$7&lt;&gt;"",INDEX('EDT Type'!$D$4:$U$10,WEEKDAY('EDT MOIS'!$C15,2),MATCH('EDT MOIS'!H$7,'EDT Type'!$D$3:$U$3,0)),"")</f>
        <v>0.15277777777777776</v>
      </c>
      <c r="I15" s="44">
        <f>IF(I$7&lt;&gt;"",INDEX('EDT Type'!$D$4:$U$10,WEEKDAY('EDT MOIS'!$C15,2),MATCH('EDT MOIS'!I$7,'EDT Type'!$D$3:$U$3,0)),"")</f>
        <v>0.30555555555555552</v>
      </c>
      <c r="J15" s="44">
        <f>IF(J$7&lt;&gt;"",INDEX('EDT Type'!$D$4:$U$10,WEEKDAY('EDT MOIS'!$C15,2),MATCH('EDT MOIS'!J$7,'EDT Type'!$D$3:$U$3,0)),"")</f>
        <v>0.15277777777777776</v>
      </c>
      <c r="K15" s="44">
        <f>IF(K$7&lt;&gt;"",INDEX('EDT Type'!$D$4:$U$10,WEEKDAY('EDT MOIS'!$C15,2),MATCH('EDT MOIS'!K$7,'EDT Type'!$D$3:$U$3,0)),"")</f>
        <v>0.30555555555555552</v>
      </c>
      <c r="L15" s="44">
        <f>IF(L$7&lt;&gt;"",INDEX('EDT Type'!$D$4:$U$10,WEEKDAY('EDT MOIS'!$C15,2),MATCH('EDT MOIS'!L$7,'EDT Type'!$D$3:$U$3,0)),"")</f>
        <v>0.30555555555555552</v>
      </c>
      <c r="M15" s="44">
        <f>IF(M$7&lt;&gt;"",INDEX('EDT Type'!$D$4:$U$10,WEEKDAY('EDT MOIS'!$C15,2),MATCH('EDT MOIS'!M$7,'EDT Type'!$D$3:$U$3,0)),"")</f>
        <v>0.15277777777777776</v>
      </c>
      <c r="N15" s="44">
        <f>IF(N$7&lt;&gt;"",INDEX('EDT Type'!$D$4:$U$10,WEEKDAY('EDT MOIS'!$C15,2),MATCH('EDT MOIS'!N$7,'EDT Type'!$D$3:$U$3,0)),"")</f>
        <v>0.30555555555555552</v>
      </c>
      <c r="O15" s="44">
        <f>IF(O$7&lt;&gt;"",INDEX('EDT Type'!$D$4:$U$10,WEEKDAY('EDT MOIS'!$C15,2),MATCH('EDT MOIS'!O$7,'EDT Type'!$D$3:$U$3,0)),"")</f>
        <v>0.30555555555555552</v>
      </c>
      <c r="P15" s="44">
        <f>IF(P$7&lt;&gt;"",INDEX('EDT Type'!$D$4:$U$10,WEEKDAY('EDT MOIS'!$C15,2),MATCH('EDT MOIS'!P$7,'EDT Type'!$D$3:$U$3,0)),"")</f>
        <v>0.30555555555555552</v>
      </c>
      <c r="Q15" s="44">
        <f>IF(Q$7&lt;&gt;"",INDEX('EDT Type'!$D$4:$U$10,WEEKDAY('EDT MOIS'!$C15,2),MATCH('EDT MOIS'!Q$7,'EDT Type'!$D$3:$U$3,0)),"")</f>
        <v>0.15277777777777776</v>
      </c>
      <c r="R15" s="44">
        <f>IF(R$7&lt;&gt;"",INDEX('EDT Type'!$D$4:$U$10,WEEKDAY('EDT MOIS'!$C15,2),MATCH('EDT MOIS'!R$7,'EDT Type'!$D$3:$U$3,0)),"")</f>
        <v>0.15277777777777776</v>
      </c>
      <c r="S15" s="44">
        <f>IF(S$7&lt;&gt;"",INDEX('EDT Type'!$D$4:$U$10,WEEKDAY('EDT MOIS'!$C15,2),MATCH('EDT MOIS'!S$7,'EDT Type'!$D$3:$U$3,0)),"")</f>
        <v>0.15277777777777776</v>
      </c>
      <c r="T15" s="44" t="str">
        <f>IF(T$7&lt;&gt;"",INDEX('EDT Type'!$D$4:$U$10,WEEKDAY('EDT MOIS'!$C15,2),MATCH('EDT MOIS'!T$7,'EDT Type'!$D$3:$U$3,0)),"")</f>
        <v>07:20 C OLETTE</v>
      </c>
      <c r="U15" s="44" t="str">
        <f>IF(U$7&lt;&gt;"",INDEX('EDT Type'!$D$4:$U$10,WEEKDAY('EDT MOIS'!$C15,2),MATCH('EDT MOIS'!U$7,'EDT Type'!$D$3:$U$3,0)),"")</f>
        <v>07:20 C OLETTE</v>
      </c>
      <c r="V15" s="44" t="str">
        <f>IF(V$7&lt;&gt;"",INDEX('EDT Type'!$D$4:$U$10,WEEKDAY('EDT MOIS'!$C15,2),MATCH('EDT MOIS'!V$7,'EDT Type'!$D$3:$U$3,0)),"")</f>
        <v>07:20 C JARDIN</v>
      </c>
      <c r="W15" s="44" t="str">
        <f>IF(W$7&lt;&gt;"",INDEX('EDT Type'!$D$4:$U$10,WEEKDAY('EDT MOIS'!$C15,2),MATCH('EDT MOIS'!W$7,'EDT Type'!$D$3:$U$3,0)),"")</f>
        <v>06:45 L</v>
      </c>
      <c r="X15" s="3">
        <f>COUNTIF($F15:$W15,"05:15")+COUNTIF($F15:$W15,"05:30")+COUNTIF($F15:$W15,"07:30")+COUNTIF($F15:$W15,"4:00 JAR")</f>
        <v>0</v>
      </c>
      <c r="Y15" s="3">
        <f>COUNTIF($F15:$W15,"7:20")</f>
        <v>7</v>
      </c>
      <c r="AD15" s="33">
        <f t="shared" si="2"/>
        <v>43987</v>
      </c>
    </row>
    <row r="16" spans="1:33" s="7" customFormat="1" x14ac:dyDescent="0.25">
      <c r="A16" s="48"/>
      <c r="C16" s="11">
        <f t="shared" si="0"/>
        <v>43991</v>
      </c>
      <c r="D16" s="10">
        <f t="shared" si="1"/>
        <v>43991</v>
      </c>
      <c r="E16" s="44">
        <f>IF(E$7&lt;&gt;"",INDEX('EDT Type'!$C$4:$U$10,WEEKDAY('EDT MOIS'!$C16,2),MATCH('EDT MOIS'!E$7,'EDT Type'!$C$3:$U$3,0)),"")</f>
        <v>0.30555555555555552</v>
      </c>
      <c r="F16" s="44">
        <f>IF(F$7&lt;&gt;"",INDEX('EDT Type'!$D$4:$U$10,WEEKDAY('EDT MOIS'!$C16,2),MATCH('EDT MOIS'!F$7,'EDT Type'!$D$3:$U$3,0)),"")</f>
        <v>0.15277777777777776</v>
      </c>
      <c r="G16" s="44">
        <f>IF(G$7&lt;&gt;"",INDEX('EDT Type'!$D$4:$U$10,WEEKDAY('EDT MOIS'!$C16,2),MATCH('EDT MOIS'!G$7,'EDT Type'!$D$3:$U$3,0)),"")</f>
        <v>0.30555555555555552</v>
      </c>
      <c r="H16" s="44">
        <f>IF(H$7&lt;&gt;"",INDEX('EDT Type'!$D$4:$U$10,WEEKDAY('EDT MOIS'!$C16,2),MATCH('EDT MOIS'!H$7,'EDT Type'!$D$3:$U$3,0)),"")</f>
        <v>0.30555555555555552</v>
      </c>
      <c r="I16" s="44">
        <f>IF(I$7&lt;&gt;"",INDEX('EDT Type'!$D$4:$U$10,WEEKDAY('EDT MOIS'!$C16,2),MATCH('EDT MOIS'!I$7,'EDT Type'!$D$3:$U$3,0)),"")</f>
        <v>0.15277777777777776</v>
      </c>
      <c r="J16" s="44">
        <f>IF(J$7&lt;&gt;"",INDEX('EDT Type'!$D$4:$U$10,WEEKDAY('EDT MOIS'!$C16,2),MATCH('EDT MOIS'!J$7,'EDT Type'!$D$3:$U$3,0)),"")</f>
        <v>0.30555555555555552</v>
      </c>
      <c r="K16" s="44">
        <f>IF(K$7&lt;&gt;"",INDEX('EDT Type'!$D$4:$U$10,WEEKDAY('EDT MOIS'!$C16,2),MATCH('EDT MOIS'!K$7,'EDT Type'!$D$3:$U$3,0)),"")</f>
        <v>0.15277777777777776</v>
      </c>
      <c r="L16" s="44">
        <f>IF(L$7&lt;&gt;"",INDEX('EDT Type'!$D$4:$U$10,WEEKDAY('EDT MOIS'!$C16,2),MATCH('EDT MOIS'!L$7,'EDT Type'!$D$3:$U$3,0)),"")</f>
        <v>0.15277777777777776</v>
      </c>
      <c r="M16" s="44">
        <f>IF(M$7&lt;&gt;"",INDEX('EDT Type'!$D$4:$U$10,WEEKDAY('EDT MOIS'!$C16,2),MATCH('EDT MOIS'!M$7,'EDT Type'!$D$3:$U$3,0)),"")</f>
        <v>0.30555555555555552</v>
      </c>
      <c r="N16" s="44">
        <f>IF(N$7&lt;&gt;"",INDEX('EDT Type'!$D$4:$U$10,WEEKDAY('EDT MOIS'!$C16,2),MATCH('EDT MOIS'!N$7,'EDT Type'!$D$3:$U$3,0)),"")</f>
        <v>0.15277777777777776</v>
      </c>
      <c r="O16" s="44">
        <f>IF(O$7&lt;&gt;"",INDEX('EDT Type'!$D$4:$U$10,WEEKDAY('EDT MOIS'!$C16,2),MATCH('EDT MOIS'!O$7,'EDT Type'!$D$3:$U$3,0)),"")</f>
        <v>0.15277777777777776</v>
      </c>
      <c r="P16" s="44">
        <f>IF(P$7&lt;&gt;"",INDEX('EDT Type'!$D$4:$U$10,WEEKDAY('EDT MOIS'!$C16,2),MATCH('EDT MOIS'!P$7,'EDT Type'!$D$3:$U$3,0)),"")</f>
        <v>0.15277777777777776</v>
      </c>
      <c r="Q16" s="44">
        <f>IF(Q$7&lt;&gt;"",INDEX('EDT Type'!$D$4:$U$10,WEEKDAY('EDT MOIS'!$C16,2),MATCH('EDT MOIS'!Q$7,'EDT Type'!$D$3:$U$3,0)),"")</f>
        <v>0.30555555555555552</v>
      </c>
      <c r="R16" s="44">
        <f>IF(R$7&lt;&gt;"",INDEX('EDT Type'!$D$4:$U$10,WEEKDAY('EDT MOIS'!$C16,2),MATCH('EDT MOIS'!R$7,'EDT Type'!$D$3:$U$3,0)),"")</f>
        <v>0.30555555555555552</v>
      </c>
      <c r="S16" s="44">
        <f>IF(S$7&lt;&gt;"",INDEX('EDT Type'!$D$4:$U$10,WEEKDAY('EDT MOIS'!$C16,2),MATCH('EDT MOIS'!S$7,'EDT Type'!$D$3:$U$3,0)),"")</f>
        <v>0.30555555555555552</v>
      </c>
      <c r="T16" s="44">
        <f>IF(T$7&lt;&gt;"",INDEX('EDT Type'!$D$4:$U$10,WEEKDAY('EDT MOIS'!$C16,2),MATCH('EDT MOIS'!T$7,'EDT Type'!$D$3:$U$3,0)),"")</f>
        <v>0.15277777777777776</v>
      </c>
      <c r="U16" s="44">
        <f>IF(U$7&lt;&gt;"",INDEX('EDT Type'!$D$4:$U$10,WEEKDAY('EDT MOIS'!$C16,2),MATCH('EDT MOIS'!U$7,'EDT Type'!$D$3:$U$3,0)),"")</f>
        <v>0.15277777777777776</v>
      </c>
      <c r="V16" s="44">
        <f>IF(V$7&lt;&gt;"",INDEX('EDT Type'!$D$4:$U$10,WEEKDAY('EDT MOIS'!$C16,2),MATCH('EDT MOIS'!V$7,'EDT Type'!$D$3:$U$3,0)),"")</f>
        <v>0.15277777777777776</v>
      </c>
      <c r="W16" s="44" t="str">
        <f>IF(W$7&lt;&gt;"",INDEX('EDT Type'!$D$4:$U$10,WEEKDAY('EDT MOIS'!$C16,2),MATCH('EDT MOIS'!W$7,'EDT Type'!$D$3:$U$3,0)),"")</f>
        <v>04:30 L</v>
      </c>
      <c r="X16" s="3">
        <f>COUNTIF($F16:$W16,"05:15")+COUNTIF($F16:$W16,"05:30")+COUNTIF($F16:$W16,"07:30")+COUNTIF($F16:$W16,"4:00 JAR")</f>
        <v>0</v>
      </c>
      <c r="Y16" s="3">
        <f>COUNTIF($F16:$W16,"7:20")</f>
        <v>7</v>
      </c>
      <c r="AD16" s="33">
        <f t="shared" si="2"/>
        <v>43988</v>
      </c>
    </row>
    <row r="17" spans="1:30" s="7" customFormat="1" x14ac:dyDescent="0.25">
      <c r="A17" s="48"/>
      <c r="C17" s="11">
        <f t="shared" si="0"/>
        <v>43992</v>
      </c>
      <c r="D17" s="10">
        <f t="shared" si="1"/>
        <v>43992</v>
      </c>
      <c r="E17" s="44">
        <f>IF(E$7&lt;&gt;"",INDEX('EDT Type'!$C$4:$U$10,WEEKDAY('EDT MOIS'!$C17,2),MATCH('EDT MOIS'!E$7,'EDT Type'!$C$3:$U$3,0)),"")</f>
        <v>0.15277777777777776</v>
      </c>
      <c r="F17" s="44">
        <f>IF(F$7&lt;&gt;"",INDEX('EDT Type'!$D$4:$U$10,WEEKDAY('EDT MOIS'!$C17,2),MATCH('EDT MOIS'!F$7,'EDT Type'!$D$3:$U$3,0)),"")</f>
        <v>0.15277777777777776</v>
      </c>
      <c r="G17" s="44">
        <f>IF(G$7&lt;&gt;"",INDEX('EDT Type'!$D$4:$U$10,WEEKDAY('EDT MOIS'!$C17,2),MATCH('EDT MOIS'!G$7,'EDT Type'!$D$3:$U$3,0)),"")</f>
        <v>0.15277777777777776</v>
      </c>
      <c r="H17" s="44">
        <f>IF(H$7&lt;&gt;"",INDEX('EDT Type'!$D$4:$U$10,WEEKDAY('EDT MOIS'!$C17,2),MATCH('EDT MOIS'!H$7,'EDT Type'!$D$3:$U$3,0)),"")</f>
        <v>0.15277777777777776</v>
      </c>
      <c r="I17" s="44">
        <f>IF(I$7&lt;&gt;"",INDEX('EDT Type'!$D$4:$U$10,WEEKDAY('EDT MOIS'!$C17,2),MATCH('EDT MOIS'!I$7,'EDT Type'!$D$3:$U$3,0)),"")</f>
        <v>0.15277777777777776</v>
      </c>
      <c r="J17" s="44">
        <f>IF(J$7&lt;&gt;"",INDEX('EDT Type'!$D$4:$U$10,WEEKDAY('EDT MOIS'!$C17,2),MATCH('EDT MOIS'!J$7,'EDT Type'!$D$3:$U$3,0)),"")</f>
        <v>0.15277777777777776</v>
      </c>
      <c r="K17" s="44">
        <f>IF(K$7&lt;&gt;"",INDEX('EDT Type'!$D$4:$U$10,WEEKDAY('EDT MOIS'!$C17,2),MATCH('EDT MOIS'!K$7,'EDT Type'!$D$3:$U$3,0)),"")</f>
        <v>0.15277777777777776</v>
      </c>
      <c r="L17" s="44">
        <f>IF(L$7&lt;&gt;"",INDEX('EDT Type'!$D$4:$U$10,WEEKDAY('EDT MOIS'!$C17,2),MATCH('EDT MOIS'!L$7,'EDT Type'!$D$3:$U$3,0)),"")</f>
        <v>0.15277777777777776</v>
      </c>
      <c r="M17" s="44">
        <f>IF(M$7&lt;&gt;"",INDEX('EDT Type'!$D$4:$U$10,WEEKDAY('EDT MOIS'!$C17,2),MATCH('EDT MOIS'!M$7,'EDT Type'!$D$3:$U$3,0)),"")</f>
        <v>0.15277777777777776</v>
      </c>
      <c r="N17" s="44">
        <f>IF(N$7&lt;&gt;"",INDEX('EDT Type'!$D$4:$U$10,WEEKDAY('EDT MOIS'!$C17,2),MATCH('EDT MOIS'!N$7,'EDT Type'!$D$3:$U$3,0)),"")</f>
        <v>0.15277777777777776</v>
      </c>
      <c r="O17" s="44">
        <f>IF(O$7&lt;&gt;"",INDEX('EDT Type'!$D$4:$U$10,WEEKDAY('EDT MOIS'!$C17,2),MATCH('EDT MOIS'!O$7,'EDT Type'!$D$3:$U$3,0)),"")</f>
        <v>0.15277777777777776</v>
      </c>
      <c r="P17" s="44">
        <f>IF(P$7&lt;&gt;"",INDEX('EDT Type'!$D$4:$U$10,WEEKDAY('EDT MOIS'!$C17,2),MATCH('EDT MOIS'!P$7,'EDT Type'!$D$3:$U$3,0)),"")</f>
        <v>0.15277777777777776</v>
      </c>
      <c r="Q17" s="44">
        <f>IF(Q$7&lt;&gt;"",INDEX('EDT Type'!$D$4:$U$10,WEEKDAY('EDT MOIS'!$C17,2),MATCH('EDT MOIS'!Q$7,'EDT Type'!$D$3:$U$3,0)),"")</f>
        <v>0.15277777777777776</v>
      </c>
      <c r="R17" s="44">
        <f>IF(R$7&lt;&gt;"",INDEX('EDT Type'!$D$4:$U$10,WEEKDAY('EDT MOIS'!$C17,2),MATCH('EDT MOIS'!R$7,'EDT Type'!$D$3:$U$3,0)),"")</f>
        <v>0.15277777777777776</v>
      </c>
      <c r="S17" s="44">
        <f>IF(S$7&lt;&gt;"",INDEX('EDT Type'!$D$4:$U$10,WEEKDAY('EDT MOIS'!$C17,2),MATCH('EDT MOIS'!S$7,'EDT Type'!$D$3:$U$3,0)),"")</f>
        <v>0.15277777777777776</v>
      </c>
      <c r="T17" s="44">
        <f>IF(T$7&lt;&gt;"",INDEX('EDT Type'!$D$4:$U$10,WEEKDAY('EDT MOIS'!$C17,2),MATCH('EDT MOIS'!T$7,'EDT Type'!$D$3:$U$3,0)),"")</f>
        <v>0.15277777777777776</v>
      </c>
      <c r="U17" s="44">
        <f>IF(U$7&lt;&gt;"",INDEX('EDT Type'!$D$4:$U$10,WEEKDAY('EDT MOIS'!$C17,2),MATCH('EDT MOIS'!U$7,'EDT Type'!$D$3:$U$3,0)),"")</f>
        <v>0.15277777777777776</v>
      </c>
      <c r="V17" s="44">
        <f>IF(V$7&lt;&gt;"",INDEX('EDT Type'!$D$4:$U$10,WEEKDAY('EDT MOIS'!$C17,2),MATCH('EDT MOIS'!V$7,'EDT Type'!$D$3:$U$3,0)),"")</f>
        <v>0.15277777777777776</v>
      </c>
      <c r="W17" s="44">
        <f>IF(W$7&lt;&gt;"",INDEX('EDT Type'!$D$4:$U$10,WEEKDAY('EDT MOIS'!$C17,2),MATCH('EDT MOIS'!W$7,'EDT Type'!$D$3:$U$3,0)),"")</f>
        <v>0.125</v>
      </c>
      <c r="X17" s="3">
        <f>COUNTIF($F17:$W17,"05:15")+COUNTIF($F17:$W17,"05:30")+COUNTIF($F17:$W17,"07:30")+COUNTIF($F17:$W17,"06:45")+COUNTIF($F17:$W17,"03:45")</f>
        <v>0</v>
      </c>
      <c r="Y17" s="3">
        <f>COUNTIF($F17:$W17,"7:30")</f>
        <v>0</v>
      </c>
      <c r="AD17" s="33">
        <f t="shared" si="2"/>
        <v>43989</v>
      </c>
    </row>
    <row r="18" spans="1:30" s="7" customFormat="1" ht="25.5" x14ac:dyDescent="0.25">
      <c r="A18" s="48"/>
      <c r="C18" s="11">
        <f t="shared" si="0"/>
        <v>43993</v>
      </c>
      <c r="D18" s="10">
        <f t="shared" si="1"/>
        <v>43993</v>
      </c>
      <c r="E18" s="44">
        <f>IF(E$7&lt;&gt;"",INDEX('EDT Type'!$C$4:$U$10,WEEKDAY('EDT MOIS'!$C18,2),MATCH('EDT MOIS'!E$7,'EDT Type'!$C$3:$U$3,0)),"")</f>
        <v>0.30555555555555552</v>
      </c>
      <c r="F18" s="44">
        <f>IF(F$7&lt;&gt;"",INDEX('EDT Type'!$D$4:$U$10,WEEKDAY('EDT MOIS'!$C18,2),MATCH('EDT MOIS'!F$7,'EDT Type'!$D$3:$U$3,0)),"")</f>
        <v>0.30555555555555552</v>
      </c>
      <c r="G18" s="44">
        <f>IF(G$7&lt;&gt;"",INDEX('EDT Type'!$D$4:$U$10,WEEKDAY('EDT MOIS'!$C18,2),MATCH('EDT MOIS'!G$7,'EDT Type'!$D$3:$U$3,0)),"")</f>
        <v>0.30555555555555552</v>
      </c>
      <c r="H18" s="44">
        <f>IF(H$7&lt;&gt;"",INDEX('EDT Type'!$D$4:$U$10,WEEKDAY('EDT MOIS'!$C18,2),MATCH('EDT MOIS'!H$7,'EDT Type'!$D$3:$U$3,0)),"")</f>
        <v>0.30555555555555552</v>
      </c>
      <c r="I18" s="44">
        <f>IF(I$7&lt;&gt;"",INDEX('EDT Type'!$D$4:$U$10,WEEKDAY('EDT MOIS'!$C18,2),MATCH('EDT MOIS'!I$7,'EDT Type'!$D$3:$U$3,0)),"")</f>
        <v>0.30555555555555552</v>
      </c>
      <c r="J18" s="44">
        <f>IF(J$7&lt;&gt;"",INDEX('EDT Type'!$D$4:$U$10,WEEKDAY('EDT MOIS'!$C18,2),MATCH('EDT MOIS'!J$7,'EDT Type'!$D$3:$U$3,0)),"")</f>
        <v>0.30555555555555552</v>
      </c>
      <c r="K18" s="44">
        <f>IF(K$7&lt;&gt;"",INDEX('EDT Type'!$D$4:$U$10,WEEKDAY('EDT MOIS'!$C18,2),MATCH('EDT MOIS'!K$7,'EDT Type'!$D$3:$U$3,0)),"")</f>
        <v>0.30555555555555552</v>
      </c>
      <c r="L18" s="44">
        <f>IF(L$7&lt;&gt;"",INDEX('EDT Type'!$D$4:$U$10,WEEKDAY('EDT MOIS'!$C18,2),MATCH('EDT MOIS'!L$7,'EDT Type'!$D$3:$U$3,0)),"")</f>
        <v>0.30555555555555552</v>
      </c>
      <c r="M18" s="44">
        <f>IF(M$7&lt;&gt;"",INDEX('EDT Type'!$D$4:$U$10,WEEKDAY('EDT MOIS'!$C18,2),MATCH('EDT MOIS'!M$7,'EDT Type'!$D$3:$U$3,0)),"")</f>
        <v>0.30555555555555552</v>
      </c>
      <c r="N18" s="44">
        <f>IF(N$7&lt;&gt;"",INDEX('EDT Type'!$D$4:$U$10,WEEKDAY('EDT MOIS'!$C18,2),MATCH('EDT MOIS'!N$7,'EDT Type'!$D$3:$U$3,0)),"")</f>
        <v>0.30555555555555552</v>
      </c>
      <c r="O18" s="44">
        <f>IF(O$7&lt;&gt;"",INDEX('EDT Type'!$D$4:$U$10,WEEKDAY('EDT MOIS'!$C18,2),MATCH('EDT MOIS'!O$7,'EDT Type'!$D$3:$U$3,0)),"")</f>
        <v>0.30555555555555552</v>
      </c>
      <c r="P18" s="44">
        <f>IF(P$7&lt;&gt;"",INDEX('EDT Type'!$D$4:$U$10,WEEKDAY('EDT MOIS'!$C18,2),MATCH('EDT MOIS'!P$7,'EDT Type'!$D$3:$U$3,0)),"")</f>
        <v>0.30555555555555552</v>
      </c>
      <c r="Q18" s="44">
        <f>IF(Q$7&lt;&gt;"",INDEX('EDT Type'!$D$4:$U$10,WEEKDAY('EDT MOIS'!$C18,2),MATCH('EDT MOIS'!Q$7,'EDT Type'!$D$3:$U$3,0)),"")</f>
        <v>0.30555555555555552</v>
      </c>
      <c r="R18" s="44">
        <f>IF(R$7&lt;&gt;"",INDEX('EDT Type'!$D$4:$U$10,WEEKDAY('EDT MOIS'!$C18,2),MATCH('EDT MOIS'!R$7,'EDT Type'!$D$3:$U$3,0)),"")</f>
        <v>0.30555555555555552</v>
      </c>
      <c r="S18" s="44">
        <f>IF(S$7&lt;&gt;"",INDEX('EDT Type'!$D$4:$U$10,WEEKDAY('EDT MOIS'!$C18,2),MATCH('EDT MOIS'!S$7,'EDT Type'!$D$3:$U$3,0)),"")</f>
        <v>0.30555555555555552</v>
      </c>
      <c r="T18" s="44" t="str">
        <f>IF(T$7&lt;&gt;"",INDEX('EDT Type'!$D$4:$U$10,WEEKDAY('EDT MOIS'!$C18,2),MATCH('EDT MOIS'!T$7,'EDT Type'!$D$3:$U$3,0)),"")</f>
        <v>07:20 C OLETTE</v>
      </c>
      <c r="U18" s="44" t="str">
        <f>IF(U$7&lt;&gt;"",INDEX('EDT Type'!$D$4:$U$10,WEEKDAY('EDT MOIS'!$C18,2),MATCH('EDT MOIS'!U$7,'EDT Type'!$D$3:$U$3,0)),"")</f>
        <v>07:20 C OLETTE</v>
      </c>
      <c r="V18" s="44" t="str">
        <f>IF(V$7&lt;&gt;"",INDEX('EDT Type'!$D$4:$U$10,WEEKDAY('EDT MOIS'!$C18,2),MATCH('EDT MOIS'!V$7,'EDT Type'!$D$3:$U$3,0)),"")</f>
        <v>07:20 C JARDIN</v>
      </c>
      <c r="W18" s="44" t="str">
        <f>IF(W$7&lt;&gt;"",INDEX('EDT Type'!$D$4:$U$10,WEEKDAY('EDT MOIS'!$C18,2),MATCH('EDT MOIS'!W$7,'EDT Type'!$D$3:$U$3,0)),"")</f>
        <v>07:00 L</v>
      </c>
      <c r="X18" s="3">
        <f>COUNTIF($F18:$W18,"05:15")+COUNTIF($F18:$W18,"05:30")+COUNTIF($F18:$W18,"07:30")+COUNTIF($F18:$W18,"06:45")+COUNTIF($F18:$W18,"03:45")</f>
        <v>0</v>
      </c>
      <c r="Y18" s="3">
        <f>COUNTIF($F18:$W18,"7:30")</f>
        <v>0</v>
      </c>
      <c r="AD18" s="33">
        <f t="shared" si="2"/>
        <v>43990</v>
      </c>
    </row>
    <row r="19" spans="1:30" s="7" customFormat="1" x14ac:dyDescent="0.25">
      <c r="A19" s="48"/>
      <c r="C19" s="11">
        <f t="shared" si="0"/>
        <v>43994</v>
      </c>
      <c r="D19" s="10">
        <f t="shared" si="1"/>
        <v>43994</v>
      </c>
      <c r="E19" s="44">
        <f>IF(E$7&lt;&gt;"",INDEX('EDT Type'!$C$4:$U$10,WEEKDAY('EDT MOIS'!$C19,2),MATCH('EDT MOIS'!E$7,'EDT Type'!$C$3:$U$3,0)),"")</f>
        <v>0.16666666666666666</v>
      </c>
      <c r="F19" s="44">
        <f>IF(F$7&lt;&gt;"",INDEX('EDT Type'!$D$4:$U$10,WEEKDAY('EDT MOIS'!$C19,2),MATCH('EDT MOIS'!F$7,'EDT Type'!$D$3:$U$3,0)),"")</f>
        <v>0.16666666666666666</v>
      </c>
      <c r="G19" s="44">
        <f>IF(G$7&lt;&gt;"",INDEX('EDT Type'!$D$4:$U$10,WEEKDAY('EDT MOIS'!$C19,2),MATCH('EDT MOIS'!G$7,'EDT Type'!$D$3:$U$3,0)),"")</f>
        <v>0.16666666666666666</v>
      </c>
      <c r="H19" s="44">
        <f>IF(H$7&lt;&gt;"",INDEX('EDT Type'!$D$4:$U$10,WEEKDAY('EDT MOIS'!$C19,2),MATCH('EDT MOIS'!H$7,'EDT Type'!$D$3:$U$3,0)),"")</f>
        <v>0.16666666666666666</v>
      </c>
      <c r="I19" s="44">
        <f>IF(I$7&lt;&gt;"",INDEX('EDT Type'!$D$4:$U$10,WEEKDAY('EDT MOIS'!$C19,2),MATCH('EDT MOIS'!I$7,'EDT Type'!$D$3:$U$3,0)),"")</f>
        <v>0.16666666666666666</v>
      </c>
      <c r="J19" s="44">
        <f>IF(J$7&lt;&gt;"",INDEX('EDT Type'!$D$4:$U$10,WEEKDAY('EDT MOIS'!$C19,2),MATCH('EDT MOIS'!J$7,'EDT Type'!$D$3:$U$3,0)),"")</f>
        <v>0.16666666666666666</v>
      </c>
      <c r="K19" s="44">
        <f>IF(K$7&lt;&gt;"",INDEX('EDT Type'!$D$4:$U$10,WEEKDAY('EDT MOIS'!$C19,2),MATCH('EDT MOIS'!K$7,'EDT Type'!$D$3:$U$3,0)),"")</f>
        <v>0.16666666666666666</v>
      </c>
      <c r="L19" s="44">
        <f>IF(L$7&lt;&gt;"",INDEX('EDT Type'!$D$4:$U$10,WEEKDAY('EDT MOIS'!$C19,2),MATCH('EDT MOIS'!L$7,'EDT Type'!$D$3:$U$3,0)),"")</f>
        <v>0.16666666666666666</v>
      </c>
      <c r="M19" s="44">
        <f>IF(M$7&lt;&gt;"",INDEX('EDT Type'!$D$4:$U$10,WEEKDAY('EDT MOIS'!$C19,2),MATCH('EDT MOIS'!M$7,'EDT Type'!$D$3:$U$3,0)),"")</f>
        <v>0.16666666666666666</v>
      </c>
      <c r="N19" s="44">
        <f>IF(N$7&lt;&gt;"",INDEX('EDT Type'!$D$4:$U$10,WEEKDAY('EDT MOIS'!$C19,2),MATCH('EDT MOIS'!N$7,'EDT Type'!$D$3:$U$3,0)),"")</f>
        <v>0.16666666666666666</v>
      </c>
      <c r="O19" s="44">
        <f>IF(O$7&lt;&gt;"",INDEX('EDT Type'!$D$4:$U$10,WEEKDAY('EDT MOIS'!$C19,2),MATCH('EDT MOIS'!O$7,'EDT Type'!$D$3:$U$3,0)),"")</f>
        <v>0.16666666666666666</v>
      </c>
      <c r="P19" s="44">
        <f>IF(P$7&lt;&gt;"",INDEX('EDT Type'!$D$4:$U$10,WEEKDAY('EDT MOIS'!$C19,2),MATCH('EDT MOIS'!P$7,'EDT Type'!$D$3:$U$3,0)),"")</f>
        <v>0.16666666666666666</v>
      </c>
      <c r="Q19" s="44">
        <f>IF(Q$7&lt;&gt;"",INDEX('EDT Type'!$D$4:$U$10,WEEKDAY('EDT MOIS'!$C19,2),MATCH('EDT MOIS'!Q$7,'EDT Type'!$D$3:$U$3,0)),"")</f>
        <v>0.16666666666666666</v>
      </c>
      <c r="R19" s="44">
        <f>IF(R$7&lt;&gt;"",INDEX('EDT Type'!$D$4:$U$10,WEEKDAY('EDT MOIS'!$C19,2),MATCH('EDT MOIS'!R$7,'EDT Type'!$D$3:$U$3,0)),"")</f>
        <v>0.16666666666666666</v>
      </c>
      <c r="S19" s="44">
        <f>IF(S$7&lt;&gt;"",INDEX('EDT Type'!$D$4:$U$10,WEEKDAY('EDT MOIS'!$C19,2),MATCH('EDT MOIS'!S$7,'EDT Type'!$D$3:$U$3,0)),"")</f>
        <v>0.16666666666666666</v>
      </c>
      <c r="T19" s="44">
        <f>IF(T$7&lt;&gt;"",INDEX('EDT Type'!$D$4:$U$10,WEEKDAY('EDT MOIS'!$C19,2),MATCH('EDT MOIS'!T$7,'EDT Type'!$D$3:$U$3,0)),"")</f>
        <v>0.16666666666666666</v>
      </c>
      <c r="U19" s="44">
        <f>IF(U$7&lt;&gt;"",INDEX('EDT Type'!$D$4:$U$10,WEEKDAY('EDT MOIS'!$C19,2),MATCH('EDT MOIS'!U$7,'EDT Type'!$D$3:$U$3,0)),"")</f>
        <v>0.16666666666666666</v>
      </c>
      <c r="V19" s="44">
        <f>IF(V$7&lt;&gt;"",INDEX('EDT Type'!$D$4:$U$10,WEEKDAY('EDT MOIS'!$C19,2),MATCH('EDT MOIS'!V$7,'EDT Type'!$D$3:$U$3,0)),"")</f>
        <v>0.16666666666666666</v>
      </c>
      <c r="W19" s="44" t="str">
        <f>IF(W$7&lt;&gt;"",INDEX('EDT Type'!$D$4:$U$10,WEEKDAY('EDT MOIS'!$C19,2),MATCH('EDT MOIS'!W$7,'EDT Type'!$D$3:$U$3,0)),"")</f>
        <v>04:30 L</v>
      </c>
      <c r="X19" s="3">
        <f>COUNTIF($F19:$W19,"05:15")+COUNTIF($F19:$W19,"05:30")+COUNTIF($F19:$W19,"07:30")+COUNTIF($F19:$W19,"06:45")+COUNTIF($F19:$W19,"03:45")+COUNTIF($F19:$W19,"04:00")</f>
        <v>17</v>
      </c>
      <c r="Y19" s="3">
        <f>COUNTIF($F19:$W19,"7:30")</f>
        <v>0</v>
      </c>
      <c r="AD19" s="33">
        <f t="shared" si="2"/>
        <v>43991</v>
      </c>
    </row>
    <row r="20" spans="1:30" s="7" customFormat="1" x14ac:dyDescent="0.25">
      <c r="A20" s="48"/>
      <c r="C20" s="11">
        <f t="shared" si="0"/>
        <v>43995</v>
      </c>
      <c r="D20" s="10">
        <f t="shared" si="1"/>
        <v>43995</v>
      </c>
      <c r="E20" s="44">
        <f>IF(E$7&lt;&gt;"",INDEX('EDT Type'!$C$4:$U$10,WEEKDAY('EDT MOIS'!$C20,2),MATCH('EDT MOIS'!E$7,'EDT Type'!$C$3:$U$3,0)),"")</f>
        <v>0</v>
      </c>
      <c r="F20" s="44">
        <f>IF(F$7&lt;&gt;"",INDEX('EDT Type'!$D$4:$U$10,WEEKDAY('EDT MOIS'!$C20,2),MATCH('EDT MOIS'!F$7,'EDT Type'!$D$3:$U$3,0)),"")</f>
        <v>0</v>
      </c>
      <c r="G20" s="44">
        <f>IF(G$7&lt;&gt;"",INDEX('EDT Type'!$D$4:$U$10,WEEKDAY('EDT MOIS'!$C20,2),MATCH('EDT MOIS'!G$7,'EDT Type'!$D$3:$U$3,0)),"")</f>
        <v>0</v>
      </c>
      <c r="H20" s="44">
        <f>IF(H$7&lt;&gt;"",INDEX('EDT Type'!$D$4:$U$10,WEEKDAY('EDT MOIS'!$C20,2),MATCH('EDT MOIS'!H$7,'EDT Type'!$D$3:$U$3,0)),"")</f>
        <v>0</v>
      </c>
      <c r="I20" s="44">
        <f>IF(I$7&lt;&gt;"",INDEX('EDT Type'!$D$4:$U$10,WEEKDAY('EDT MOIS'!$C20,2),MATCH('EDT MOIS'!I$7,'EDT Type'!$D$3:$U$3,0)),"")</f>
        <v>0</v>
      </c>
      <c r="J20" s="44">
        <f>IF(J$7&lt;&gt;"",INDEX('EDT Type'!$D$4:$U$10,WEEKDAY('EDT MOIS'!$C20,2),MATCH('EDT MOIS'!J$7,'EDT Type'!$D$3:$U$3,0)),"")</f>
        <v>0</v>
      </c>
      <c r="K20" s="44">
        <f>IF(K$7&lt;&gt;"",INDEX('EDT Type'!$D$4:$U$10,WEEKDAY('EDT MOIS'!$C20,2),MATCH('EDT MOIS'!K$7,'EDT Type'!$D$3:$U$3,0)),"")</f>
        <v>0</v>
      </c>
      <c r="L20" s="44">
        <f>IF(L$7&lt;&gt;"",INDEX('EDT Type'!$D$4:$U$10,WEEKDAY('EDT MOIS'!$C20,2),MATCH('EDT MOIS'!L$7,'EDT Type'!$D$3:$U$3,0)),"")</f>
        <v>0</v>
      </c>
      <c r="M20" s="44">
        <f>IF(M$7&lt;&gt;"",INDEX('EDT Type'!$D$4:$U$10,WEEKDAY('EDT MOIS'!$C20,2),MATCH('EDT MOIS'!M$7,'EDT Type'!$D$3:$U$3,0)),"")</f>
        <v>0</v>
      </c>
      <c r="N20" s="44">
        <f>IF(N$7&lt;&gt;"",INDEX('EDT Type'!$D$4:$U$10,WEEKDAY('EDT MOIS'!$C20,2),MATCH('EDT MOIS'!N$7,'EDT Type'!$D$3:$U$3,0)),"")</f>
        <v>0</v>
      </c>
      <c r="O20" s="44">
        <f>IF(O$7&lt;&gt;"",INDEX('EDT Type'!$D$4:$U$10,WEEKDAY('EDT MOIS'!$C20,2),MATCH('EDT MOIS'!O$7,'EDT Type'!$D$3:$U$3,0)),"")</f>
        <v>0</v>
      </c>
      <c r="P20" s="44">
        <f>IF(P$7&lt;&gt;"",INDEX('EDT Type'!$D$4:$U$10,WEEKDAY('EDT MOIS'!$C20,2),MATCH('EDT MOIS'!P$7,'EDT Type'!$D$3:$U$3,0)),"")</f>
        <v>0</v>
      </c>
      <c r="Q20" s="44">
        <f>IF(Q$7&lt;&gt;"",INDEX('EDT Type'!$D$4:$U$10,WEEKDAY('EDT MOIS'!$C20,2),MATCH('EDT MOIS'!Q$7,'EDT Type'!$D$3:$U$3,0)),"")</f>
        <v>0</v>
      </c>
      <c r="R20" s="44">
        <f>IF(R$7&lt;&gt;"",INDEX('EDT Type'!$D$4:$U$10,WEEKDAY('EDT MOIS'!$C20,2),MATCH('EDT MOIS'!R$7,'EDT Type'!$D$3:$U$3,0)),"")</f>
        <v>0</v>
      </c>
      <c r="S20" s="44">
        <f>IF(S$7&lt;&gt;"",INDEX('EDT Type'!$D$4:$U$10,WEEKDAY('EDT MOIS'!$C20,2),MATCH('EDT MOIS'!S$7,'EDT Type'!$D$3:$U$3,0)),"")</f>
        <v>0</v>
      </c>
      <c r="T20" s="44">
        <f>IF(T$7&lt;&gt;"",INDEX('EDT Type'!$D$4:$U$10,WEEKDAY('EDT MOIS'!$C20,2),MATCH('EDT MOIS'!T$7,'EDT Type'!$D$3:$U$3,0)),"")</f>
        <v>0</v>
      </c>
      <c r="U20" s="44">
        <f>IF(U$7&lt;&gt;"",INDEX('EDT Type'!$D$4:$U$10,WEEKDAY('EDT MOIS'!$C20,2),MATCH('EDT MOIS'!U$7,'EDT Type'!$D$3:$U$3,0)),"")</f>
        <v>0</v>
      </c>
      <c r="V20" s="44">
        <f>IF(V$7&lt;&gt;"",INDEX('EDT Type'!$D$4:$U$10,WEEKDAY('EDT MOIS'!$C20,2),MATCH('EDT MOIS'!V$7,'EDT Type'!$D$3:$U$3,0)),"")</f>
        <v>0</v>
      </c>
      <c r="W20" s="44">
        <f>IF(W$7&lt;&gt;"",INDEX('EDT Type'!$D$4:$U$10,WEEKDAY('EDT MOIS'!$C20,2),MATCH('EDT MOIS'!W$7,'EDT Type'!$D$3:$U$3,0)),"")</f>
        <v>0</v>
      </c>
      <c r="X20" s="3">
        <f>COUNTIF($F20:$W20,"05:15")+COUNTIF($F20:$W20,"05:30")+COUNTIF($F20:$W20,"07:30")+COUNTIF($F20:$W20,"06:45")+COUNTIF($F20:$W20,"03:45")</f>
        <v>0</v>
      </c>
      <c r="Y20" s="3">
        <f>COUNTIF($F20:$W20,"7:30")</f>
        <v>0</v>
      </c>
      <c r="AD20" s="33">
        <f t="shared" si="2"/>
        <v>43992</v>
      </c>
    </row>
    <row r="21" spans="1:30" s="7" customFormat="1" x14ac:dyDescent="0.25">
      <c r="A21" s="48"/>
      <c r="C21" s="11">
        <f t="shared" si="0"/>
        <v>43996</v>
      </c>
      <c r="D21" s="10">
        <f t="shared" si="1"/>
        <v>43996</v>
      </c>
      <c r="E21" s="44">
        <f>IF(E$7&lt;&gt;"",INDEX('EDT Type'!$C$4:$U$10,WEEKDAY('EDT MOIS'!$C21,2),MATCH('EDT MOIS'!E$7,'EDT Type'!$C$3:$U$3,0)),"")</f>
        <v>0</v>
      </c>
      <c r="F21" s="44">
        <f>IF(F$7&lt;&gt;"",INDEX('EDT Type'!$D$4:$U$10,WEEKDAY('EDT MOIS'!$C21,2),MATCH('EDT MOIS'!F$7,'EDT Type'!$D$3:$U$3,0)),"")</f>
        <v>0</v>
      </c>
      <c r="G21" s="44">
        <f>IF(G$7&lt;&gt;"",INDEX('EDT Type'!$D$4:$U$10,WEEKDAY('EDT MOIS'!$C21,2),MATCH('EDT MOIS'!G$7,'EDT Type'!$D$3:$U$3,0)),"")</f>
        <v>0</v>
      </c>
      <c r="H21" s="44">
        <f>IF(H$7&lt;&gt;"",INDEX('EDT Type'!$D$4:$U$10,WEEKDAY('EDT MOIS'!$C21,2),MATCH('EDT MOIS'!H$7,'EDT Type'!$D$3:$U$3,0)),"")</f>
        <v>0</v>
      </c>
      <c r="I21" s="44">
        <f>IF(I$7&lt;&gt;"",INDEX('EDT Type'!$D$4:$U$10,WEEKDAY('EDT MOIS'!$C21,2),MATCH('EDT MOIS'!I$7,'EDT Type'!$D$3:$U$3,0)),"")</f>
        <v>0</v>
      </c>
      <c r="J21" s="44">
        <f>IF(J$7&lt;&gt;"",INDEX('EDT Type'!$D$4:$U$10,WEEKDAY('EDT MOIS'!$C21,2),MATCH('EDT MOIS'!J$7,'EDT Type'!$D$3:$U$3,0)),"")</f>
        <v>0</v>
      </c>
      <c r="K21" s="44">
        <f>IF(K$7&lt;&gt;"",INDEX('EDT Type'!$D$4:$U$10,WEEKDAY('EDT MOIS'!$C21,2),MATCH('EDT MOIS'!K$7,'EDT Type'!$D$3:$U$3,0)),"")</f>
        <v>0</v>
      </c>
      <c r="L21" s="44">
        <f>IF(L$7&lt;&gt;"",INDEX('EDT Type'!$D$4:$U$10,WEEKDAY('EDT MOIS'!$C21,2),MATCH('EDT MOIS'!L$7,'EDT Type'!$D$3:$U$3,0)),"")</f>
        <v>0</v>
      </c>
      <c r="M21" s="44">
        <f>IF(M$7&lt;&gt;"",INDEX('EDT Type'!$D$4:$U$10,WEEKDAY('EDT MOIS'!$C21,2),MATCH('EDT MOIS'!M$7,'EDT Type'!$D$3:$U$3,0)),"")</f>
        <v>0</v>
      </c>
      <c r="N21" s="44">
        <f>IF(N$7&lt;&gt;"",INDEX('EDT Type'!$D$4:$U$10,WEEKDAY('EDT MOIS'!$C21,2),MATCH('EDT MOIS'!N$7,'EDT Type'!$D$3:$U$3,0)),"")</f>
        <v>0</v>
      </c>
      <c r="O21" s="44">
        <f>IF(O$7&lt;&gt;"",INDEX('EDT Type'!$D$4:$U$10,WEEKDAY('EDT MOIS'!$C21,2),MATCH('EDT MOIS'!O$7,'EDT Type'!$D$3:$U$3,0)),"")</f>
        <v>0</v>
      </c>
      <c r="P21" s="44">
        <f>IF(P$7&lt;&gt;"",INDEX('EDT Type'!$D$4:$U$10,WEEKDAY('EDT MOIS'!$C21,2),MATCH('EDT MOIS'!P$7,'EDT Type'!$D$3:$U$3,0)),"")</f>
        <v>0</v>
      </c>
      <c r="Q21" s="44">
        <f>IF(Q$7&lt;&gt;"",INDEX('EDT Type'!$D$4:$U$10,WEEKDAY('EDT MOIS'!$C21,2),MATCH('EDT MOIS'!Q$7,'EDT Type'!$D$3:$U$3,0)),"")</f>
        <v>0</v>
      </c>
      <c r="R21" s="44">
        <f>IF(R$7&lt;&gt;"",INDEX('EDT Type'!$D$4:$U$10,WEEKDAY('EDT MOIS'!$C21,2),MATCH('EDT MOIS'!R$7,'EDT Type'!$D$3:$U$3,0)),"")</f>
        <v>0</v>
      </c>
      <c r="S21" s="44">
        <f>IF(S$7&lt;&gt;"",INDEX('EDT Type'!$D$4:$U$10,WEEKDAY('EDT MOIS'!$C21,2),MATCH('EDT MOIS'!S$7,'EDT Type'!$D$3:$U$3,0)),"")</f>
        <v>0</v>
      </c>
      <c r="T21" s="44">
        <f>IF(T$7&lt;&gt;"",INDEX('EDT Type'!$D$4:$U$10,WEEKDAY('EDT MOIS'!$C21,2),MATCH('EDT MOIS'!T$7,'EDT Type'!$D$3:$U$3,0)),"")</f>
        <v>0</v>
      </c>
      <c r="U21" s="44">
        <f>IF(U$7&lt;&gt;"",INDEX('EDT Type'!$D$4:$U$10,WEEKDAY('EDT MOIS'!$C21,2),MATCH('EDT MOIS'!U$7,'EDT Type'!$D$3:$U$3,0)),"")</f>
        <v>0</v>
      </c>
      <c r="V21" s="44">
        <f>IF(V$7&lt;&gt;"",INDEX('EDT Type'!$D$4:$U$10,WEEKDAY('EDT MOIS'!$C21,2),MATCH('EDT MOIS'!V$7,'EDT Type'!$D$3:$U$3,0)),"")</f>
        <v>0</v>
      </c>
      <c r="W21" s="44">
        <f>IF(W$7&lt;&gt;"",INDEX('EDT Type'!$D$4:$U$10,WEEKDAY('EDT MOIS'!$C21,2),MATCH('EDT MOIS'!W$7,'EDT Type'!$D$3:$U$3,0)),"")</f>
        <v>0</v>
      </c>
      <c r="X21" s="3">
        <f>COUNTIF($F21:$W21,"05:00")+COUNTIF($F21:$W21,"03:30")</f>
        <v>0</v>
      </c>
      <c r="Y21" s="3">
        <f>COUNTIF($F21:$W21,"7:30")</f>
        <v>0</v>
      </c>
      <c r="AD21" s="33">
        <f t="shared" si="2"/>
        <v>43993</v>
      </c>
    </row>
    <row r="22" spans="1:30" s="7" customFormat="1" ht="25.5" x14ac:dyDescent="0.25">
      <c r="A22" s="48"/>
      <c r="C22" s="11">
        <f t="shared" si="0"/>
        <v>43997</v>
      </c>
      <c r="D22" s="10">
        <f t="shared" si="1"/>
        <v>43997</v>
      </c>
      <c r="E22" s="44">
        <f>IF(E$7&lt;&gt;"",INDEX('EDT Type'!$C$4:$U$10,WEEKDAY('EDT MOIS'!$C22,2),MATCH('EDT MOIS'!E$7,'EDT Type'!$C$3:$U$3,0)),"")</f>
        <v>0.15277777777777776</v>
      </c>
      <c r="F22" s="44">
        <f>IF(F$7&lt;&gt;"",INDEX('EDT Type'!$D$4:$U$10,WEEKDAY('EDT MOIS'!$C22,2),MATCH('EDT MOIS'!F$7,'EDT Type'!$D$3:$U$3,0)),"")</f>
        <v>0.30555555555555552</v>
      </c>
      <c r="G22" s="44">
        <f>IF(G$7&lt;&gt;"",INDEX('EDT Type'!$D$4:$U$10,WEEKDAY('EDT MOIS'!$C22,2),MATCH('EDT MOIS'!G$7,'EDT Type'!$D$3:$U$3,0)),"")</f>
        <v>0.15277777777777776</v>
      </c>
      <c r="H22" s="44">
        <f>IF(H$7&lt;&gt;"",INDEX('EDT Type'!$D$4:$U$10,WEEKDAY('EDT MOIS'!$C22,2),MATCH('EDT MOIS'!H$7,'EDT Type'!$D$3:$U$3,0)),"")</f>
        <v>0.15277777777777776</v>
      </c>
      <c r="I22" s="44">
        <f>IF(I$7&lt;&gt;"",INDEX('EDT Type'!$D$4:$U$10,WEEKDAY('EDT MOIS'!$C22,2),MATCH('EDT MOIS'!I$7,'EDT Type'!$D$3:$U$3,0)),"")</f>
        <v>0.30555555555555552</v>
      </c>
      <c r="J22" s="44">
        <f>IF(J$7&lt;&gt;"",INDEX('EDT Type'!$D$4:$U$10,WEEKDAY('EDT MOIS'!$C22,2),MATCH('EDT MOIS'!J$7,'EDT Type'!$D$3:$U$3,0)),"")</f>
        <v>0.15277777777777776</v>
      </c>
      <c r="K22" s="44">
        <f>IF(K$7&lt;&gt;"",INDEX('EDT Type'!$D$4:$U$10,WEEKDAY('EDT MOIS'!$C22,2),MATCH('EDT MOIS'!K$7,'EDT Type'!$D$3:$U$3,0)),"")</f>
        <v>0.30555555555555552</v>
      </c>
      <c r="L22" s="44">
        <f>IF(L$7&lt;&gt;"",INDEX('EDT Type'!$D$4:$U$10,WEEKDAY('EDT MOIS'!$C22,2),MATCH('EDT MOIS'!L$7,'EDT Type'!$D$3:$U$3,0)),"")</f>
        <v>0.30555555555555552</v>
      </c>
      <c r="M22" s="44">
        <f>IF(M$7&lt;&gt;"",INDEX('EDT Type'!$D$4:$U$10,WEEKDAY('EDT MOIS'!$C22,2),MATCH('EDT MOIS'!M$7,'EDT Type'!$D$3:$U$3,0)),"")</f>
        <v>0.15277777777777776</v>
      </c>
      <c r="N22" s="44">
        <f>IF(N$7&lt;&gt;"",INDEX('EDT Type'!$D$4:$U$10,WEEKDAY('EDT MOIS'!$C22,2),MATCH('EDT MOIS'!N$7,'EDT Type'!$D$3:$U$3,0)),"")</f>
        <v>0.30555555555555552</v>
      </c>
      <c r="O22" s="44">
        <f>IF(O$7&lt;&gt;"",INDEX('EDT Type'!$D$4:$U$10,WEEKDAY('EDT MOIS'!$C22,2),MATCH('EDT MOIS'!O$7,'EDT Type'!$D$3:$U$3,0)),"")</f>
        <v>0.30555555555555552</v>
      </c>
      <c r="P22" s="44">
        <f>IF(P$7&lt;&gt;"",INDEX('EDT Type'!$D$4:$U$10,WEEKDAY('EDT MOIS'!$C22,2),MATCH('EDT MOIS'!P$7,'EDT Type'!$D$3:$U$3,0)),"")</f>
        <v>0.30555555555555552</v>
      </c>
      <c r="Q22" s="44">
        <f>IF(Q$7&lt;&gt;"",INDEX('EDT Type'!$D$4:$U$10,WEEKDAY('EDT MOIS'!$C22,2),MATCH('EDT MOIS'!Q$7,'EDT Type'!$D$3:$U$3,0)),"")</f>
        <v>0.15277777777777776</v>
      </c>
      <c r="R22" s="44">
        <f>IF(R$7&lt;&gt;"",INDEX('EDT Type'!$D$4:$U$10,WEEKDAY('EDT MOIS'!$C22,2),MATCH('EDT MOIS'!R$7,'EDT Type'!$D$3:$U$3,0)),"")</f>
        <v>0.15277777777777776</v>
      </c>
      <c r="S22" s="44">
        <f>IF(S$7&lt;&gt;"",INDEX('EDT Type'!$D$4:$U$10,WEEKDAY('EDT MOIS'!$C22,2),MATCH('EDT MOIS'!S$7,'EDT Type'!$D$3:$U$3,0)),"")</f>
        <v>0.15277777777777776</v>
      </c>
      <c r="T22" s="44" t="str">
        <f>IF(T$7&lt;&gt;"",INDEX('EDT Type'!$D$4:$U$10,WEEKDAY('EDT MOIS'!$C22,2),MATCH('EDT MOIS'!T$7,'EDT Type'!$D$3:$U$3,0)),"")</f>
        <v>07:20 C OLETTE</v>
      </c>
      <c r="U22" s="44" t="str">
        <f>IF(U$7&lt;&gt;"",INDEX('EDT Type'!$D$4:$U$10,WEEKDAY('EDT MOIS'!$C22,2),MATCH('EDT MOIS'!U$7,'EDT Type'!$D$3:$U$3,0)),"")</f>
        <v>07:20 C OLETTE</v>
      </c>
      <c r="V22" s="44" t="str">
        <f>IF(V$7&lt;&gt;"",INDEX('EDT Type'!$D$4:$U$10,WEEKDAY('EDT MOIS'!$C22,2),MATCH('EDT MOIS'!V$7,'EDT Type'!$D$3:$U$3,0)),"")</f>
        <v>07:20 C JARDIN</v>
      </c>
      <c r="W22" s="44" t="str">
        <f>IF(W$7&lt;&gt;"",INDEX('EDT Type'!$D$4:$U$10,WEEKDAY('EDT MOIS'!$C22,2),MATCH('EDT MOIS'!W$7,'EDT Type'!$D$3:$U$3,0)),"")</f>
        <v>06:45 L</v>
      </c>
      <c r="X22" s="3">
        <f>COUNTIF($F22:$W22,"05:15")+COUNTIF($F22:$W22,"05:30")+COUNTIF($F22:$W22,"07:30")+COUNTIF($F22:$W22,"4:00 JAR")</f>
        <v>0</v>
      </c>
      <c r="Y22" s="3">
        <f>COUNTIF($F22:$W22,"7:20")</f>
        <v>7</v>
      </c>
      <c r="AD22" s="33">
        <f t="shared" si="2"/>
        <v>43994</v>
      </c>
    </row>
    <row r="23" spans="1:30" s="7" customFormat="1" x14ac:dyDescent="0.25">
      <c r="A23" s="48"/>
      <c r="C23" s="11">
        <f t="shared" si="0"/>
        <v>43998</v>
      </c>
      <c r="D23" s="10">
        <f t="shared" si="1"/>
        <v>43998</v>
      </c>
      <c r="E23" s="44">
        <f>IF(E$7&lt;&gt;"",INDEX('EDT Type'!$C$4:$U$10,WEEKDAY('EDT MOIS'!$C23,2),MATCH('EDT MOIS'!E$7,'EDT Type'!$C$3:$U$3,0)),"")</f>
        <v>0.30555555555555552</v>
      </c>
      <c r="F23" s="44">
        <f>IF(F$7&lt;&gt;"",INDEX('EDT Type'!$D$4:$U$10,WEEKDAY('EDT MOIS'!$C23,2),MATCH('EDT MOIS'!F$7,'EDT Type'!$D$3:$U$3,0)),"")</f>
        <v>0.15277777777777776</v>
      </c>
      <c r="G23" s="44">
        <f>IF(G$7&lt;&gt;"",INDEX('EDT Type'!$D$4:$U$10,WEEKDAY('EDT MOIS'!$C23,2),MATCH('EDT MOIS'!G$7,'EDT Type'!$D$3:$U$3,0)),"")</f>
        <v>0.30555555555555552</v>
      </c>
      <c r="H23" s="44">
        <f>IF(H$7&lt;&gt;"",INDEX('EDT Type'!$D$4:$U$10,WEEKDAY('EDT MOIS'!$C23,2),MATCH('EDT MOIS'!H$7,'EDT Type'!$D$3:$U$3,0)),"")</f>
        <v>0.30555555555555552</v>
      </c>
      <c r="I23" s="44">
        <f>IF(I$7&lt;&gt;"",INDEX('EDT Type'!$D$4:$U$10,WEEKDAY('EDT MOIS'!$C23,2),MATCH('EDT MOIS'!I$7,'EDT Type'!$D$3:$U$3,0)),"")</f>
        <v>0.15277777777777776</v>
      </c>
      <c r="J23" s="44">
        <f>IF(J$7&lt;&gt;"",INDEX('EDT Type'!$D$4:$U$10,WEEKDAY('EDT MOIS'!$C23,2),MATCH('EDT MOIS'!J$7,'EDT Type'!$D$3:$U$3,0)),"")</f>
        <v>0.30555555555555552</v>
      </c>
      <c r="K23" s="44">
        <f>IF(K$7&lt;&gt;"",INDEX('EDT Type'!$D$4:$U$10,WEEKDAY('EDT MOIS'!$C23,2),MATCH('EDT MOIS'!K$7,'EDT Type'!$D$3:$U$3,0)),"")</f>
        <v>0.15277777777777776</v>
      </c>
      <c r="L23" s="44">
        <f>IF(L$7&lt;&gt;"",INDEX('EDT Type'!$D$4:$U$10,WEEKDAY('EDT MOIS'!$C23,2),MATCH('EDT MOIS'!L$7,'EDT Type'!$D$3:$U$3,0)),"")</f>
        <v>0.15277777777777776</v>
      </c>
      <c r="M23" s="44">
        <f>IF(M$7&lt;&gt;"",INDEX('EDT Type'!$D$4:$U$10,WEEKDAY('EDT MOIS'!$C23,2),MATCH('EDT MOIS'!M$7,'EDT Type'!$D$3:$U$3,0)),"")</f>
        <v>0.30555555555555552</v>
      </c>
      <c r="N23" s="44">
        <f>IF(N$7&lt;&gt;"",INDEX('EDT Type'!$D$4:$U$10,WEEKDAY('EDT MOIS'!$C23,2),MATCH('EDT MOIS'!N$7,'EDT Type'!$D$3:$U$3,0)),"")</f>
        <v>0.15277777777777776</v>
      </c>
      <c r="O23" s="44">
        <f>IF(O$7&lt;&gt;"",INDEX('EDT Type'!$D$4:$U$10,WEEKDAY('EDT MOIS'!$C23,2),MATCH('EDT MOIS'!O$7,'EDT Type'!$D$3:$U$3,0)),"")</f>
        <v>0.15277777777777776</v>
      </c>
      <c r="P23" s="44">
        <f>IF(P$7&lt;&gt;"",INDEX('EDT Type'!$D$4:$U$10,WEEKDAY('EDT MOIS'!$C23,2),MATCH('EDT MOIS'!P$7,'EDT Type'!$D$3:$U$3,0)),"")</f>
        <v>0.15277777777777776</v>
      </c>
      <c r="Q23" s="44">
        <f>IF(Q$7&lt;&gt;"",INDEX('EDT Type'!$D$4:$U$10,WEEKDAY('EDT MOIS'!$C23,2),MATCH('EDT MOIS'!Q$7,'EDT Type'!$D$3:$U$3,0)),"")</f>
        <v>0.30555555555555552</v>
      </c>
      <c r="R23" s="44">
        <f>IF(R$7&lt;&gt;"",INDEX('EDT Type'!$D$4:$U$10,WEEKDAY('EDT MOIS'!$C23,2),MATCH('EDT MOIS'!R$7,'EDT Type'!$D$3:$U$3,0)),"")</f>
        <v>0.30555555555555552</v>
      </c>
      <c r="S23" s="44">
        <f>IF(S$7&lt;&gt;"",INDEX('EDT Type'!$D$4:$U$10,WEEKDAY('EDT MOIS'!$C23,2),MATCH('EDT MOIS'!S$7,'EDT Type'!$D$3:$U$3,0)),"")</f>
        <v>0.30555555555555552</v>
      </c>
      <c r="T23" s="44">
        <f>IF(T$7&lt;&gt;"",INDEX('EDT Type'!$D$4:$U$10,WEEKDAY('EDT MOIS'!$C23,2),MATCH('EDT MOIS'!T$7,'EDT Type'!$D$3:$U$3,0)),"")</f>
        <v>0.15277777777777776</v>
      </c>
      <c r="U23" s="44">
        <f>IF(U$7&lt;&gt;"",INDEX('EDT Type'!$D$4:$U$10,WEEKDAY('EDT MOIS'!$C23,2),MATCH('EDT MOIS'!U$7,'EDT Type'!$D$3:$U$3,0)),"")</f>
        <v>0.15277777777777776</v>
      </c>
      <c r="V23" s="44">
        <f>IF(V$7&lt;&gt;"",INDEX('EDT Type'!$D$4:$U$10,WEEKDAY('EDT MOIS'!$C23,2),MATCH('EDT MOIS'!V$7,'EDT Type'!$D$3:$U$3,0)),"")</f>
        <v>0.15277777777777776</v>
      </c>
      <c r="W23" s="44" t="str">
        <f>IF(W$7&lt;&gt;"",INDEX('EDT Type'!$D$4:$U$10,WEEKDAY('EDT MOIS'!$C23,2),MATCH('EDT MOIS'!W$7,'EDT Type'!$D$3:$U$3,0)),"")</f>
        <v>04:30 L</v>
      </c>
      <c r="X23" s="3">
        <f>COUNTIF($F23:$W23,"05:15")+COUNTIF($F23:$W23,"05:30")+COUNTIF($F23:$W23,"07:30")+COUNTIF($F23:$W23,"4:00 JAR")</f>
        <v>0</v>
      </c>
      <c r="Y23" s="3">
        <f>COUNTIF($F23:$W23,"7:20")</f>
        <v>7</v>
      </c>
      <c r="AD23" s="33">
        <f t="shared" si="2"/>
        <v>43995</v>
      </c>
    </row>
    <row r="24" spans="1:30" s="7" customFormat="1" x14ac:dyDescent="0.25">
      <c r="A24" s="48"/>
      <c r="C24" s="11">
        <f t="shared" si="0"/>
        <v>43999</v>
      </c>
      <c r="D24" s="10">
        <f t="shared" si="1"/>
        <v>43999</v>
      </c>
      <c r="E24" s="44">
        <f>IF(E$7&lt;&gt;"",INDEX('EDT Type'!$C$4:$U$10,WEEKDAY('EDT MOIS'!$C24,2),MATCH('EDT MOIS'!E$7,'EDT Type'!$C$3:$U$3,0)),"")</f>
        <v>0.15277777777777776</v>
      </c>
      <c r="F24" s="44">
        <f>IF(F$7&lt;&gt;"",INDEX('EDT Type'!$D$4:$U$10,WEEKDAY('EDT MOIS'!$C24,2),MATCH('EDT MOIS'!F$7,'EDT Type'!$D$3:$U$3,0)),"")</f>
        <v>0.15277777777777776</v>
      </c>
      <c r="G24" s="44">
        <f>IF(G$7&lt;&gt;"",INDEX('EDT Type'!$D$4:$U$10,WEEKDAY('EDT MOIS'!$C24,2),MATCH('EDT MOIS'!G$7,'EDT Type'!$D$3:$U$3,0)),"")</f>
        <v>0.15277777777777776</v>
      </c>
      <c r="H24" s="44">
        <f>IF(H$7&lt;&gt;"",INDEX('EDT Type'!$D$4:$U$10,WEEKDAY('EDT MOIS'!$C24,2),MATCH('EDT MOIS'!H$7,'EDT Type'!$D$3:$U$3,0)),"")</f>
        <v>0.15277777777777776</v>
      </c>
      <c r="I24" s="44">
        <f>IF(I$7&lt;&gt;"",INDEX('EDT Type'!$D$4:$U$10,WEEKDAY('EDT MOIS'!$C24,2),MATCH('EDT MOIS'!I$7,'EDT Type'!$D$3:$U$3,0)),"")</f>
        <v>0.15277777777777776</v>
      </c>
      <c r="J24" s="44">
        <f>IF(J$7&lt;&gt;"",INDEX('EDT Type'!$D$4:$U$10,WEEKDAY('EDT MOIS'!$C24,2),MATCH('EDT MOIS'!J$7,'EDT Type'!$D$3:$U$3,0)),"")</f>
        <v>0.15277777777777776</v>
      </c>
      <c r="K24" s="44">
        <f>IF(K$7&lt;&gt;"",INDEX('EDT Type'!$D$4:$U$10,WEEKDAY('EDT MOIS'!$C24,2),MATCH('EDT MOIS'!K$7,'EDT Type'!$D$3:$U$3,0)),"")</f>
        <v>0.15277777777777776</v>
      </c>
      <c r="L24" s="44">
        <f>IF(L$7&lt;&gt;"",INDEX('EDT Type'!$D$4:$U$10,WEEKDAY('EDT MOIS'!$C24,2),MATCH('EDT MOIS'!L$7,'EDT Type'!$D$3:$U$3,0)),"")</f>
        <v>0.15277777777777776</v>
      </c>
      <c r="M24" s="44">
        <f>IF(M$7&lt;&gt;"",INDEX('EDT Type'!$D$4:$U$10,WEEKDAY('EDT MOIS'!$C24,2),MATCH('EDT MOIS'!M$7,'EDT Type'!$D$3:$U$3,0)),"")</f>
        <v>0.15277777777777776</v>
      </c>
      <c r="N24" s="44">
        <f>IF(N$7&lt;&gt;"",INDEX('EDT Type'!$D$4:$U$10,WEEKDAY('EDT MOIS'!$C24,2),MATCH('EDT MOIS'!N$7,'EDT Type'!$D$3:$U$3,0)),"")</f>
        <v>0.15277777777777776</v>
      </c>
      <c r="O24" s="44">
        <f>IF(O$7&lt;&gt;"",INDEX('EDT Type'!$D$4:$U$10,WEEKDAY('EDT MOIS'!$C24,2),MATCH('EDT MOIS'!O$7,'EDT Type'!$D$3:$U$3,0)),"")</f>
        <v>0.15277777777777776</v>
      </c>
      <c r="P24" s="44">
        <f>IF(P$7&lt;&gt;"",INDEX('EDT Type'!$D$4:$U$10,WEEKDAY('EDT MOIS'!$C24,2),MATCH('EDT MOIS'!P$7,'EDT Type'!$D$3:$U$3,0)),"")</f>
        <v>0.15277777777777776</v>
      </c>
      <c r="Q24" s="44">
        <f>IF(Q$7&lt;&gt;"",INDEX('EDT Type'!$D$4:$U$10,WEEKDAY('EDT MOIS'!$C24,2),MATCH('EDT MOIS'!Q$7,'EDT Type'!$D$3:$U$3,0)),"")</f>
        <v>0.15277777777777776</v>
      </c>
      <c r="R24" s="44">
        <f>IF(R$7&lt;&gt;"",INDEX('EDT Type'!$D$4:$U$10,WEEKDAY('EDT MOIS'!$C24,2),MATCH('EDT MOIS'!R$7,'EDT Type'!$D$3:$U$3,0)),"")</f>
        <v>0.15277777777777776</v>
      </c>
      <c r="S24" s="44">
        <f>IF(S$7&lt;&gt;"",INDEX('EDT Type'!$D$4:$U$10,WEEKDAY('EDT MOIS'!$C24,2),MATCH('EDT MOIS'!S$7,'EDT Type'!$D$3:$U$3,0)),"")</f>
        <v>0.15277777777777776</v>
      </c>
      <c r="T24" s="44">
        <f>IF(T$7&lt;&gt;"",INDEX('EDT Type'!$D$4:$U$10,WEEKDAY('EDT MOIS'!$C24,2),MATCH('EDT MOIS'!T$7,'EDT Type'!$D$3:$U$3,0)),"")</f>
        <v>0.15277777777777776</v>
      </c>
      <c r="U24" s="44">
        <f>IF(U$7&lt;&gt;"",INDEX('EDT Type'!$D$4:$U$10,WEEKDAY('EDT MOIS'!$C24,2),MATCH('EDT MOIS'!U$7,'EDT Type'!$D$3:$U$3,0)),"")</f>
        <v>0.15277777777777776</v>
      </c>
      <c r="V24" s="44">
        <f>IF(V$7&lt;&gt;"",INDEX('EDT Type'!$D$4:$U$10,WEEKDAY('EDT MOIS'!$C24,2),MATCH('EDT MOIS'!V$7,'EDT Type'!$D$3:$U$3,0)),"")</f>
        <v>0.15277777777777776</v>
      </c>
      <c r="W24" s="44">
        <f>IF(W$7&lt;&gt;"",INDEX('EDT Type'!$D$4:$U$10,WEEKDAY('EDT MOIS'!$C24,2),MATCH('EDT MOIS'!W$7,'EDT Type'!$D$3:$U$3,0)),"")</f>
        <v>0.125</v>
      </c>
      <c r="X24" s="3">
        <f>COUNTIF($F24:$W24,"05:15")+COUNTIF($F24:$W24,"05:30")+COUNTIF($F24:$W24,"07:30")+COUNTIF($F24:$W24,"4:00 JAR")</f>
        <v>0</v>
      </c>
      <c r="Y24" s="3">
        <f>COUNTIF($F24:$W24,"7:30")</f>
        <v>0</v>
      </c>
      <c r="AD24" s="33">
        <f t="shared" si="2"/>
        <v>43996</v>
      </c>
    </row>
    <row r="25" spans="1:30" s="7" customFormat="1" ht="25.5" x14ac:dyDescent="0.25">
      <c r="A25" s="48"/>
      <c r="C25" s="11">
        <f t="shared" si="0"/>
        <v>44000</v>
      </c>
      <c r="D25" s="10">
        <f t="shared" si="1"/>
        <v>44000</v>
      </c>
      <c r="E25" s="44">
        <f>IF(E$7&lt;&gt;"",INDEX('EDT Type'!$C$4:$U$10,WEEKDAY('EDT MOIS'!$C25,2),MATCH('EDT MOIS'!E$7,'EDT Type'!$C$3:$U$3,0)),"")</f>
        <v>0.30555555555555552</v>
      </c>
      <c r="F25" s="44">
        <f>IF(F$7&lt;&gt;"",INDEX('EDT Type'!$D$4:$U$10,WEEKDAY('EDT MOIS'!$C25,2),MATCH('EDT MOIS'!F$7,'EDT Type'!$D$3:$U$3,0)),"")</f>
        <v>0.30555555555555552</v>
      </c>
      <c r="G25" s="44">
        <f>IF(G$7&lt;&gt;"",INDEX('EDT Type'!$D$4:$U$10,WEEKDAY('EDT MOIS'!$C25,2),MATCH('EDT MOIS'!G$7,'EDT Type'!$D$3:$U$3,0)),"")</f>
        <v>0.30555555555555552</v>
      </c>
      <c r="H25" s="44">
        <f>IF(H$7&lt;&gt;"",INDEX('EDT Type'!$D$4:$U$10,WEEKDAY('EDT MOIS'!$C25,2),MATCH('EDT MOIS'!H$7,'EDT Type'!$D$3:$U$3,0)),"")</f>
        <v>0.30555555555555552</v>
      </c>
      <c r="I25" s="44">
        <f>IF(I$7&lt;&gt;"",INDEX('EDT Type'!$D$4:$U$10,WEEKDAY('EDT MOIS'!$C25,2),MATCH('EDT MOIS'!I$7,'EDT Type'!$D$3:$U$3,0)),"")</f>
        <v>0.30555555555555552</v>
      </c>
      <c r="J25" s="44">
        <f>IF(J$7&lt;&gt;"",INDEX('EDT Type'!$D$4:$U$10,WEEKDAY('EDT MOIS'!$C25,2),MATCH('EDT MOIS'!J$7,'EDT Type'!$D$3:$U$3,0)),"")</f>
        <v>0.30555555555555552</v>
      </c>
      <c r="K25" s="44">
        <f>IF(K$7&lt;&gt;"",INDEX('EDT Type'!$D$4:$U$10,WEEKDAY('EDT MOIS'!$C25,2),MATCH('EDT MOIS'!K$7,'EDT Type'!$D$3:$U$3,0)),"")</f>
        <v>0.30555555555555552</v>
      </c>
      <c r="L25" s="44">
        <f>IF(L$7&lt;&gt;"",INDEX('EDT Type'!$D$4:$U$10,WEEKDAY('EDT MOIS'!$C25,2),MATCH('EDT MOIS'!L$7,'EDT Type'!$D$3:$U$3,0)),"")</f>
        <v>0.30555555555555552</v>
      </c>
      <c r="M25" s="44">
        <f>IF(M$7&lt;&gt;"",INDEX('EDT Type'!$D$4:$U$10,WEEKDAY('EDT MOIS'!$C25,2),MATCH('EDT MOIS'!M$7,'EDT Type'!$D$3:$U$3,0)),"")</f>
        <v>0.30555555555555552</v>
      </c>
      <c r="N25" s="44">
        <f>IF(N$7&lt;&gt;"",INDEX('EDT Type'!$D$4:$U$10,WEEKDAY('EDT MOIS'!$C25,2),MATCH('EDT MOIS'!N$7,'EDT Type'!$D$3:$U$3,0)),"")</f>
        <v>0.30555555555555552</v>
      </c>
      <c r="O25" s="44">
        <f>IF(O$7&lt;&gt;"",INDEX('EDT Type'!$D$4:$U$10,WEEKDAY('EDT MOIS'!$C25,2),MATCH('EDT MOIS'!O$7,'EDT Type'!$D$3:$U$3,0)),"")</f>
        <v>0.30555555555555552</v>
      </c>
      <c r="P25" s="44">
        <f>IF(P$7&lt;&gt;"",INDEX('EDT Type'!$D$4:$U$10,WEEKDAY('EDT MOIS'!$C25,2),MATCH('EDT MOIS'!P$7,'EDT Type'!$D$3:$U$3,0)),"")</f>
        <v>0.30555555555555552</v>
      </c>
      <c r="Q25" s="44">
        <f>IF(Q$7&lt;&gt;"",INDEX('EDT Type'!$D$4:$U$10,WEEKDAY('EDT MOIS'!$C25,2),MATCH('EDT MOIS'!Q$7,'EDT Type'!$D$3:$U$3,0)),"")</f>
        <v>0.30555555555555552</v>
      </c>
      <c r="R25" s="44">
        <f>IF(R$7&lt;&gt;"",INDEX('EDT Type'!$D$4:$U$10,WEEKDAY('EDT MOIS'!$C25,2),MATCH('EDT MOIS'!R$7,'EDT Type'!$D$3:$U$3,0)),"")</f>
        <v>0.30555555555555552</v>
      </c>
      <c r="S25" s="44">
        <f>IF(S$7&lt;&gt;"",INDEX('EDT Type'!$D$4:$U$10,WEEKDAY('EDT MOIS'!$C25,2),MATCH('EDT MOIS'!S$7,'EDT Type'!$D$3:$U$3,0)),"")</f>
        <v>0.30555555555555552</v>
      </c>
      <c r="T25" s="44" t="str">
        <f>IF(T$7&lt;&gt;"",INDEX('EDT Type'!$D$4:$U$10,WEEKDAY('EDT MOIS'!$C25,2),MATCH('EDT MOIS'!T$7,'EDT Type'!$D$3:$U$3,0)),"")</f>
        <v>07:20 C OLETTE</v>
      </c>
      <c r="U25" s="44" t="str">
        <f>IF(U$7&lt;&gt;"",INDEX('EDT Type'!$D$4:$U$10,WEEKDAY('EDT MOIS'!$C25,2),MATCH('EDT MOIS'!U$7,'EDT Type'!$D$3:$U$3,0)),"")</f>
        <v>07:20 C OLETTE</v>
      </c>
      <c r="V25" s="44" t="str">
        <f>IF(V$7&lt;&gt;"",INDEX('EDT Type'!$D$4:$U$10,WEEKDAY('EDT MOIS'!$C25,2),MATCH('EDT MOIS'!V$7,'EDT Type'!$D$3:$U$3,0)),"")</f>
        <v>07:20 C JARDIN</v>
      </c>
      <c r="W25" s="44" t="str">
        <f>IF(W$7&lt;&gt;"",INDEX('EDT Type'!$D$4:$U$10,WEEKDAY('EDT MOIS'!$C25,2),MATCH('EDT MOIS'!W$7,'EDT Type'!$D$3:$U$3,0)),"")</f>
        <v>07:00 L</v>
      </c>
      <c r="X25" s="3">
        <f>COUNTIF($F25:$W25,"05:15")+COUNTIF($F25:$W25,"05:30")+COUNTIF($F25:$W25,"07:30")+COUNTIF($F25:$W25,"06:45")+COUNTIF($F25:$W25,"03:45")</f>
        <v>0</v>
      </c>
      <c r="Y25" s="3">
        <f>COUNTIF($F25:$W25,"7:30")</f>
        <v>0</v>
      </c>
      <c r="AD25" s="33">
        <f t="shared" si="2"/>
        <v>43997</v>
      </c>
    </row>
    <row r="26" spans="1:30" s="7" customFormat="1" ht="15" customHeight="1" x14ac:dyDescent="0.25">
      <c r="A26" s="48"/>
      <c r="C26" s="11">
        <f t="shared" si="0"/>
        <v>44001</v>
      </c>
      <c r="D26" s="10">
        <f t="shared" si="1"/>
        <v>44001</v>
      </c>
      <c r="E26" s="44">
        <f>IF(E$7&lt;&gt;"",INDEX('EDT Type'!$C$4:$U$10,WEEKDAY('EDT MOIS'!$C26,2),MATCH('EDT MOIS'!E$7,'EDT Type'!$C$3:$U$3,0)),"")</f>
        <v>0.16666666666666666</v>
      </c>
      <c r="F26" s="44">
        <f>IF(F$7&lt;&gt;"",INDEX('EDT Type'!$D$4:$U$10,WEEKDAY('EDT MOIS'!$C26,2),MATCH('EDT MOIS'!F$7,'EDT Type'!$D$3:$U$3,0)),"")</f>
        <v>0.16666666666666666</v>
      </c>
      <c r="G26" s="44">
        <f>IF(G$7&lt;&gt;"",INDEX('EDT Type'!$D$4:$U$10,WEEKDAY('EDT MOIS'!$C26,2),MATCH('EDT MOIS'!G$7,'EDT Type'!$D$3:$U$3,0)),"")</f>
        <v>0.16666666666666666</v>
      </c>
      <c r="H26" s="44">
        <f>IF(H$7&lt;&gt;"",INDEX('EDT Type'!$D$4:$U$10,WEEKDAY('EDT MOIS'!$C26,2),MATCH('EDT MOIS'!H$7,'EDT Type'!$D$3:$U$3,0)),"")</f>
        <v>0.16666666666666666</v>
      </c>
      <c r="I26" s="44">
        <f>IF(I$7&lt;&gt;"",INDEX('EDT Type'!$D$4:$U$10,WEEKDAY('EDT MOIS'!$C26,2),MATCH('EDT MOIS'!I$7,'EDT Type'!$D$3:$U$3,0)),"")</f>
        <v>0.16666666666666666</v>
      </c>
      <c r="J26" s="44">
        <f>IF(J$7&lt;&gt;"",INDEX('EDT Type'!$D$4:$U$10,WEEKDAY('EDT MOIS'!$C26,2),MATCH('EDT MOIS'!J$7,'EDT Type'!$D$3:$U$3,0)),"")</f>
        <v>0.16666666666666666</v>
      </c>
      <c r="K26" s="44">
        <f>IF(K$7&lt;&gt;"",INDEX('EDT Type'!$D$4:$U$10,WEEKDAY('EDT MOIS'!$C26,2),MATCH('EDT MOIS'!K$7,'EDT Type'!$D$3:$U$3,0)),"")</f>
        <v>0.16666666666666666</v>
      </c>
      <c r="L26" s="44">
        <f>IF(L$7&lt;&gt;"",INDEX('EDT Type'!$D$4:$U$10,WEEKDAY('EDT MOIS'!$C26,2),MATCH('EDT MOIS'!L$7,'EDT Type'!$D$3:$U$3,0)),"")</f>
        <v>0.16666666666666666</v>
      </c>
      <c r="M26" s="44">
        <f>IF(M$7&lt;&gt;"",INDEX('EDT Type'!$D$4:$U$10,WEEKDAY('EDT MOIS'!$C26,2),MATCH('EDT MOIS'!M$7,'EDT Type'!$D$3:$U$3,0)),"")</f>
        <v>0.16666666666666666</v>
      </c>
      <c r="N26" s="44">
        <f>IF(N$7&lt;&gt;"",INDEX('EDT Type'!$D$4:$U$10,WEEKDAY('EDT MOIS'!$C26,2),MATCH('EDT MOIS'!N$7,'EDT Type'!$D$3:$U$3,0)),"")</f>
        <v>0.16666666666666666</v>
      </c>
      <c r="O26" s="44">
        <f>IF(O$7&lt;&gt;"",INDEX('EDT Type'!$D$4:$U$10,WEEKDAY('EDT MOIS'!$C26,2),MATCH('EDT MOIS'!O$7,'EDT Type'!$D$3:$U$3,0)),"")</f>
        <v>0.16666666666666666</v>
      </c>
      <c r="P26" s="44">
        <f>IF(P$7&lt;&gt;"",INDEX('EDT Type'!$D$4:$U$10,WEEKDAY('EDT MOIS'!$C26,2),MATCH('EDT MOIS'!P$7,'EDT Type'!$D$3:$U$3,0)),"")</f>
        <v>0.16666666666666666</v>
      </c>
      <c r="Q26" s="44">
        <f>IF(Q$7&lt;&gt;"",INDEX('EDT Type'!$D$4:$U$10,WEEKDAY('EDT MOIS'!$C26,2),MATCH('EDT MOIS'!Q$7,'EDT Type'!$D$3:$U$3,0)),"")</f>
        <v>0.16666666666666666</v>
      </c>
      <c r="R26" s="44">
        <f>IF(R$7&lt;&gt;"",INDEX('EDT Type'!$D$4:$U$10,WEEKDAY('EDT MOIS'!$C26,2),MATCH('EDT MOIS'!R$7,'EDT Type'!$D$3:$U$3,0)),"")</f>
        <v>0.16666666666666666</v>
      </c>
      <c r="S26" s="44">
        <f>IF(S$7&lt;&gt;"",INDEX('EDT Type'!$D$4:$U$10,WEEKDAY('EDT MOIS'!$C26,2),MATCH('EDT MOIS'!S$7,'EDT Type'!$D$3:$U$3,0)),"")</f>
        <v>0.16666666666666666</v>
      </c>
      <c r="T26" s="44">
        <f>IF(T$7&lt;&gt;"",INDEX('EDT Type'!$D$4:$U$10,WEEKDAY('EDT MOIS'!$C26,2),MATCH('EDT MOIS'!T$7,'EDT Type'!$D$3:$U$3,0)),"")</f>
        <v>0.16666666666666666</v>
      </c>
      <c r="U26" s="44">
        <f>IF(U$7&lt;&gt;"",INDEX('EDT Type'!$D$4:$U$10,WEEKDAY('EDT MOIS'!$C26,2),MATCH('EDT MOIS'!U$7,'EDT Type'!$D$3:$U$3,0)),"")</f>
        <v>0.16666666666666666</v>
      </c>
      <c r="V26" s="44">
        <f>IF(V$7&lt;&gt;"",INDEX('EDT Type'!$D$4:$U$10,WEEKDAY('EDT MOIS'!$C26,2),MATCH('EDT MOIS'!V$7,'EDT Type'!$D$3:$U$3,0)),"")</f>
        <v>0.16666666666666666</v>
      </c>
      <c r="W26" s="44" t="str">
        <f>IF(W$7&lt;&gt;"",INDEX('EDT Type'!$D$4:$U$10,WEEKDAY('EDT MOIS'!$C26,2),MATCH('EDT MOIS'!W$7,'EDT Type'!$D$3:$U$3,0)),"")</f>
        <v>04:30 L</v>
      </c>
      <c r="X26" s="3">
        <f>COUNTIF($F26:$W26,"05:15")+COUNTIF($F26:$W26,"05:30")+COUNTIF($F26:$W26,"07:30")+COUNTIF($F26:$W26,"06:45")+COUNTIF($F26:$W26,"03:45")+COUNTIF($F26:$W26,"04:00")</f>
        <v>17</v>
      </c>
      <c r="Y26" s="3">
        <f>COUNTIF($F26:$W26,"7:30")</f>
        <v>0</v>
      </c>
      <c r="AD26" s="33">
        <f t="shared" si="2"/>
        <v>43998</v>
      </c>
    </row>
    <row r="27" spans="1:30" s="7" customFormat="1" x14ac:dyDescent="0.25">
      <c r="A27" s="48"/>
      <c r="C27" s="11">
        <f t="shared" si="0"/>
        <v>44002</v>
      </c>
      <c r="D27" s="10">
        <f t="shared" si="1"/>
        <v>44002</v>
      </c>
      <c r="E27" s="44">
        <f>IF(E$7&lt;&gt;"",INDEX('EDT Type'!$C$4:$U$10,WEEKDAY('EDT MOIS'!$C27,2),MATCH('EDT MOIS'!E$7,'EDT Type'!$C$3:$U$3,0)),"")</f>
        <v>0</v>
      </c>
      <c r="F27" s="44">
        <f>IF(F$7&lt;&gt;"",INDEX('EDT Type'!$D$4:$U$10,WEEKDAY('EDT MOIS'!$C27,2),MATCH('EDT MOIS'!F$7,'EDT Type'!$D$3:$U$3,0)),"")</f>
        <v>0</v>
      </c>
      <c r="G27" s="44">
        <f>IF(G$7&lt;&gt;"",INDEX('EDT Type'!$D$4:$U$10,WEEKDAY('EDT MOIS'!$C27,2),MATCH('EDT MOIS'!G$7,'EDT Type'!$D$3:$U$3,0)),"")</f>
        <v>0</v>
      </c>
      <c r="H27" s="44">
        <f>IF(H$7&lt;&gt;"",INDEX('EDT Type'!$D$4:$U$10,WEEKDAY('EDT MOIS'!$C27,2),MATCH('EDT MOIS'!H$7,'EDT Type'!$D$3:$U$3,0)),"")</f>
        <v>0</v>
      </c>
      <c r="I27" s="44">
        <f>IF(I$7&lt;&gt;"",INDEX('EDT Type'!$D$4:$U$10,WEEKDAY('EDT MOIS'!$C27,2),MATCH('EDT MOIS'!I$7,'EDT Type'!$D$3:$U$3,0)),"")</f>
        <v>0</v>
      </c>
      <c r="J27" s="44">
        <f>IF(J$7&lt;&gt;"",INDEX('EDT Type'!$D$4:$U$10,WEEKDAY('EDT MOIS'!$C27,2),MATCH('EDT MOIS'!J$7,'EDT Type'!$D$3:$U$3,0)),"")</f>
        <v>0</v>
      </c>
      <c r="K27" s="44">
        <f>IF(K$7&lt;&gt;"",INDEX('EDT Type'!$D$4:$U$10,WEEKDAY('EDT MOIS'!$C27,2),MATCH('EDT MOIS'!K$7,'EDT Type'!$D$3:$U$3,0)),"")</f>
        <v>0</v>
      </c>
      <c r="L27" s="44">
        <f>IF(L$7&lt;&gt;"",INDEX('EDT Type'!$D$4:$U$10,WEEKDAY('EDT MOIS'!$C27,2),MATCH('EDT MOIS'!L$7,'EDT Type'!$D$3:$U$3,0)),"")</f>
        <v>0</v>
      </c>
      <c r="M27" s="44">
        <f>IF(M$7&lt;&gt;"",INDEX('EDT Type'!$D$4:$U$10,WEEKDAY('EDT MOIS'!$C27,2),MATCH('EDT MOIS'!M$7,'EDT Type'!$D$3:$U$3,0)),"")</f>
        <v>0</v>
      </c>
      <c r="N27" s="44">
        <f>IF(N$7&lt;&gt;"",INDEX('EDT Type'!$D$4:$U$10,WEEKDAY('EDT MOIS'!$C27,2),MATCH('EDT MOIS'!N$7,'EDT Type'!$D$3:$U$3,0)),"")</f>
        <v>0</v>
      </c>
      <c r="O27" s="44">
        <f>IF(O$7&lt;&gt;"",INDEX('EDT Type'!$D$4:$U$10,WEEKDAY('EDT MOIS'!$C27,2),MATCH('EDT MOIS'!O$7,'EDT Type'!$D$3:$U$3,0)),"")</f>
        <v>0</v>
      </c>
      <c r="P27" s="44">
        <f>IF(P$7&lt;&gt;"",INDEX('EDT Type'!$D$4:$U$10,WEEKDAY('EDT MOIS'!$C27,2),MATCH('EDT MOIS'!P$7,'EDT Type'!$D$3:$U$3,0)),"")</f>
        <v>0</v>
      </c>
      <c r="Q27" s="44">
        <f>IF(Q$7&lt;&gt;"",INDEX('EDT Type'!$D$4:$U$10,WEEKDAY('EDT MOIS'!$C27,2),MATCH('EDT MOIS'!Q$7,'EDT Type'!$D$3:$U$3,0)),"")</f>
        <v>0</v>
      </c>
      <c r="R27" s="44">
        <f>IF(R$7&lt;&gt;"",INDEX('EDT Type'!$D$4:$U$10,WEEKDAY('EDT MOIS'!$C27,2),MATCH('EDT MOIS'!R$7,'EDT Type'!$D$3:$U$3,0)),"")</f>
        <v>0</v>
      </c>
      <c r="S27" s="44">
        <f>IF(S$7&lt;&gt;"",INDEX('EDT Type'!$D$4:$U$10,WEEKDAY('EDT MOIS'!$C27,2),MATCH('EDT MOIS'!S$7,'EDT Type'!$D$3:$U$3,0)),"")</f>
        <v>0</v>
      </c>
      <c r="T27" s="44">
        <f>IF(T$7&lt;&gt;"",INDEX('EDT Type'!$D$4:$U$10,WEEKDAY('EDT MOIS'!$C27,2),MATCH('EDT MOIS'!T$7,'EDT Type'!$D$3:$U$3,0)),"")</f>
        <v>0</v>
      </c>
      <c r="U27" s="44">
        <f>IF(U$7&lt;&gt;"",INDEX('EDT Type'!$D$4:$U$10,WEEKDAY('EDT MOIS'!$C27,2),MATCH('EDT MOIS'!U$7,'EDT Type'!$D$3:$U$3,0)),"")</f>
        <v>0</v>
      </c>
      <c r="V27" s="44">
        <f>IF(V$7&lt;&gt;"",INDEX('EDT Type'!$D$4:$U$10,WEEKDAY('EDT MOIS'!$C27,2),MATCH('EDT MOIS'!V$7,'EDT Type'!$D$3:$U$3,0)),"")</f>
        <v>0</v>
      </c>
      <c r="W27" s="44">
        <f>IF(W$7&lt;&gt;"",INDEX('EDT Type'!$D$4:$U$10,WEEKDAY('EDT MOIS'!$C27,2),MATCH('EDT MOIS'!W$7,'EDT Type'!$D$3:$U$3,0)),"")</f>
        <v>0</v>
      </c>
      <c r="X27" s="3">
        <f>COUNTIF($F27:$W27,"05:15")+COUNTIF($F27:$W27,"05:30")+COUNTIF($F27:$W27,"07:30")+COUNTIF($F27:$W27,"4:00 JAR")</f>
        <v>0</v>
      </c>
      <c r="Y27" s="3">
        <f>COUNTIF($F27:$W27,"7:30")</f>
        <v>0</v>
      </c>
      <c r="AD27" s="33">
        <f t="shared" si="2"/>
        <v>43999</v>
      </c>
    </row>
    <row r="28" spans="1:30" s="7" customFormat="1" x14ac:dyDescent="0.25">
      <c r="A28" s="48"/>
      <c r="C28" s="11">
        <f t="shared" si="0"/>
        <v>44003</v>
      </c>
      <c r="D28" s="10">
        <f t="shared" si="1"/>
        <v>44003</v>
      </c>
      <c r="E28" s="44">
        <f>IF(E$7&lt;&gt;"",INDEX('EDT Type'!$C$4:$U$10,WEEKDAY('EDT MOIS'!$C28,2),MATCH('EDT MOIS'!E$7,'EDT Type'!$C$3:$U$3,0)),"")</f>
        <v>0</v>
      </c>
      <c r="F28" s="44">
        <f>IF(F$7&lt;&gt;"",INDEX('EDT Type'!$D$4:$U$10,WEEKDAY('EDT MOIS'!$C28,2),MATCH('EDT MOIS'!F$7,'EDT Type'!$D$3:$U$3,0)),"")</f>
        <v>0</v>
      </c>
      <c r="G28" s="44">
        <f>IF(G$7&lt;&gt;"",INDEX('EDT Type'!$D$4:$U$10,WEEKDAY('EDT MOIS'!$C28,2),MATCH('EDT MOIS'!G$7,'EDT Type'!$D$3:$U$3,0)),"")</f>
        <v>0</v>
      </c>
      <c r="H28" s="44">
        <f>IF(H$7&lt;&gt;"",INDEX('EDT Type'!$D$4:$U$10,WEEKDAY('EDT MOIS'!$C28,2),MATCH('EDT MOIS'!H$7,'EDT Type'!$D$3:$U$3,0)),"")</f>
        <v>0</v>
      </c>
      <c r="I28" s="44">
        <f>IF(I$7&lt;&gt;"",INDEX('EDT Type'!$D$4:$U$10,WEEKDAY('EDT MOIS'!$C28,2),MATCH('EDT MOIS'!I$7,'EDT Type'!$D$3:$U$3,0)),"")</f>
        <v>0</v>
      </c>
      <c r="J28" s="44">
        <f>IF(J$7&lt;&gt;"",INDEX('EDT Type'!$D$4:$U$10,WEEKDAY('EDT MOIS'!$C28,2),MATCH('EDT MOIS'!J$7,'EDT Type'!$D$3:$U$3,0)),"")</f>
        <v>0</v>
      </c>
      <c r="K28" s="44">
        <f>IF(K$7&lt;&gt;"",INDEX('EDT Type'!$D$4:$U$10,WEEKDAY('EDT MOIS'!$C28,2),MATCH('EDT MOIS'!K$7,'EDT Type'!$D$3:$U$3,0)),"")</f>
        <v>0</v>
      </c>
      <c r="L28" s="44">
        <f>IF(L$7&lt;&gt;"",INDEX('EDT Type'!$D$4:$U$10,WEEKDAY('EDT MOIS'!$C28,2),MATCH('EDT MOIS'!L$7,'EDT Type'!$D$3:$U$3,0)),"")</f>
        <v>0</v>
      </c>
      <c r="M28" s="44">
        <f>IF(M$7&lt;&gt;"",INDEX('EDT Type'!$D$4:$U$10,WEEKDAY('EDT MOIS'!$C28,2),MATCH('EDT MOIS'!M$7,'EDT Type'!$D$3:$U$3,0)),"")</f>
        <v>0</v>
      </c>
      <c r="N28" s="44">
        <f>IF(N$7&lt;&gt;"",INDEX('EDT Type'!$D$4:$U$10,WEEKDAY('EDT MOIS'!$C28,2),MATCH('EDT MOIS'!N$7,'EDT Type'!$D$3:$U$3,0)),"")</f>
        <v>0</v>
      </c>
      <c r="O28" s="44">
        <f>IF(O$7&lt;&gt;"",INDEX('EDT Type'!$D$4:$U$10,WEEKDAY('EDT MOIS'!$C28,2),MATCH('EDT MOIS'!O$7,'EDT Type'!$D$3:$U$3,0)),"")</f>
        <v>0</v>
      </c>
      <c r="P28" s="44">
        <f>IF(P$7&lt;&gt;"",INDEX('EDT Type'!$D$4:$U$10,WEEKDAY('EDT MOIS'!$C28,2),MATCH('EDT MOIS'!P$7,'EDT Type'!$D$3:$U$3,0)),"")</f>
        <v>0</v>
      </c>
      <c r="Q28" s="44">
        <f>IF(Q$7&lt;&gt;"",INDEX('EDT Type'!$D$4:$U$10,WEEKDAY('EDT MOIS'!$C28,2),MATCH('EDT MOIS'!Q$7,'EDT Type'!$D$3:$U$3,0)),"")</f>
        <v>0</v>
      </c>
      <c r="R28" s="44">
        <f>IF(R$7&lt;&gt;"",INDEX('EDT Type'!$D$4:$U$10,WEEKDAY('EDT MOIS'!$C28,2),MATCH('EDT MOIS'!R$7,'EDT Type'!$D$3:$U$3,0)),"")</f>
        <v>0</v>
      </c>
      <c r="S28" s="44">
        <f>IF(S$7&lt;&gt;"",INDEX('EDT Type'!$D$4:$U$10,WEEKDAY('EDT MOIS'!$C28,2),MATCH('EDT MOIS'!S$7,'EDT Type'!$D$3:$U$3,0)),"")</f>
        <v>0</v>
      </c>
      <c r="T28" s="44">
        <f>IF(T$7&lt;&gt;"",INDEX('EDT Type'!$D$4:$U$10,WEEKDAY('EDT MOIS'!$C28,2),MATCH('EDT MOIS'!T$7,'EDT Type'!$D$3:$U$3,0)),"")</f>
        <v>0</v>
      </c>
      <c r="U28" s="44">
        <f>IF(U$7&lt;&gt;"",INDEX('EDT Type'!$D$4:$U$10,WEEKDAY('EDT MOIS'!$C28,2),MATCH('EDT MOIS'!U$7,'EDT Type'!$D$3:$U$3,0)),"")</f>
        <v>0</v>
      </c>
      <c r="V28" s="44">
        <f>IF(V$7&lt;&gt;"",INDEX('EDT Type'!$D$4:$U$10,WEEKDAY('EDT MOIS'!$C28,2),MATCH('EDT MOIS'!V$7,'EDT Type'!$D$3:$U$3,0)),"")</f>
        <v>0</v>
      </c>
      <c r="W28" s="44">
        <f>IF(W$7&lt;&gt;"",INDEX('EDT Type'!$D$4:$U$10,WEEKDAY('EDT MOIS'!$C28,2),MATCH('EDT MOIS'!W$7,'EDT Type'!$D$3:$U$3,0)),"")</f>
        <v>0</v>
      </c>
      <c r="X28" s="3">
        <f>COUNTIF($F28:$W28,"05:00")+COUNTIF($F28:$W28,"03:30")</f>
        <v>0</v>
      </c>
      <c r="Y28" s="3">
        <f>COUNTIF($F28:$W28,"7:30")</f>
        <v>0</v>
      </c>
      <c r="AD28" s="33">
        <f t="shared" si="2"/>
        <v>44000</v>
      </c>
    </row>
    <row r="29" spans="1:30" s="7" customFormat="1" ht="25.5" x14ac:dyDescent="0.25">
      <c r="A29" s="48"/>
      <c r="C29" s="11">
        <f t="shared" si="0"/>
        <v>44004</v>
      </c>
      <c r="D29" s="10">
        <f t="shared" si="1"/>
        <v>44004</v>
      </c>
      <c r="E29" s="44">
        <f>IF(E$7&lt;&gt;"",INDEX('EDT Type'!$C$4:$U$10,WEEKDAY('EDT MOIS'!$C29,2),MATCH('EDT MOIS'!E$7,'EDT Type'!$C$3:$U$3,0)),"")</f>
        <v>0.15277777777777776</v>
      </c>
      <c r="F29" s="44">
        <f>IF(F$7&lt;&gt;"",INDEX('EDT Type'!$D$4:$U$10,WEEKDAY('EDT MOIS'!$C29,2),MATCH('EDT MOIS'!F$7,'EDT Type'!$D$3:$U$3,0)),"")</f>
        <v>0.30555555555555552</v>
      </c>
      <c r="G29" s="44">
        <f>IF(G$7&lt;&gt;"",INDEX('EDT Type'!$D$4:$U$10,WEEKDAY('EDT MOIS'!$C29,2),MATCH('EDT MOIS'!G$7,'EDT Type'!$D$3:$U$3,0)),"")</f>
        <v>0.15277777777777776</v>
      </c>
      <c r="H29" s="44">
        <f>IF(H$7&lt;&gt;"",INDEX('EDT Type'!$D$4:$U$10,WEEKDAY('EDT MOIS'!$C29,2),MATCH('EDT MOIS'!H$7,'EDT Type'!$D$3:$U$3,0)),"")</f>
        <v>0.15277777777777776</v>
      </c>
      <c r="I29" s="44">
        <f>IF(I$7&lt;&gt;"",INDEX('EDT Type'!$D$4:$U$10,WEEKDAY('EDT MOIS'!$C29,2),MATCH('EDT MOIS'!I$7,'EDT Type'!$D$3:$U$3,0)),"")</f>
        <v>0.30555555555555552</v>
      </c>
      <c r="J29" s="44">
        <f>IF(J$7&lt;&gt;"",INDEX('EDT Type'!$D$4:$U$10,WEEKDAY('EDT MOIS'!$C29,2),MATCH('EDT MOIS'!J$7,'EDT Type'!$D$3:$U$3,0)),"")</f>
        <v>0.15277777777777776</v>
      </c>
      <c r="K29" s="44">
        <f>IF(K$7&lt;&gt;"",INDEX('EDT Type'!$D$4:$U$10,WEEKDAY('EDT MOIS'!$C29,2),MATCH('EDT MOIS'!K$7,'EDT Type'!$D$3:$U$3,0)),"")</f>
        <v>0.30555555555555552</v>
      </c>
      <c r="L29" s="44">
        <f>IF(L$7&lt;&gt;"",INDEX('EDT Type'!$D$4:$U$10,WEEKDAY('EDT MOIS'!$C29,2),MATCH('EDT MOIS'!L$7,'EDT Type'!$D$3:$U$3,0)),"")</f>
        <v>0.30555555555555552</v>
      </c>
      <c r="M29" s="44">
        <f>IF(M$7&lt;&gt;"",INDEX('EDT Type'!$D$4:$U$10,WEEKDAY('EDT MOIS'!$C29,2),MATCH('EDT MOIS'!M$7,'EDT Type'!$D$3:$U$3,0)),"")</f>
        <v>0.15277777777777776</v>
      </c>
      <c r="N29" s="44">
        <f>IF(N$7&lt;&gt;"",INDEX('EDT Type'!$D$4:$U$10,WEEKDAY('EDT MOIS'!$C29,2),MATCH('EDT MOIS'!N$7,'EDT Type'!$D$3:$U$3,0)),"")</f>
        <v>0.30555555555555552</v>
      </c>
      <c r="O29" s="44">
        <f>IF(O$7&lt;&gt;"",INDEX('EDT Type'!$D$4:$U$10,WEEKDAY('EDT MOIS'!$C29,2),MATCH('EDT MOIS'!O$7,'EDT Type'!$D$3:$U$3,0)),"")</f>
        <v>0.30555555555555552</v>
      </c>
      <c r="P29" s="44">
        <f>IF(P$7&lt;&gt;"",INDEX('EDT Type'!$D$4:$U$10,WEEKDAY('EDT MOIS'!$C29,2),MATCH('EDT MOIS'!P$7,'EDT Type'!$D$3:$U$3,0)),"")</f>
        <v>0.30555555555555552</v>
      </c>
      <c r="Q29" s="44">
        <f>IF(Q$7&lt;&gt;"",INDEX('EDT Type'!$D$4:$U$10,WEEKDAY('EDT MOIS'!$C29,2),MATCH('EDT MOIS'!Q$7,'EDT Type'!$D$3:$U$3,0)),"")</f>
        <v>0.15277777777777776</v>
      </c>
      <c r="R29" s="44">
        <f>IF(R$7&lt;&gt;"",INDEX('EDT Type'!$D$4:$U$10,WEEKDAY('EDT MOIS'!$C29,2),MATCH('EDT MOIS'!R$7,'EDT Type'!$D$3:$U$3,0)),"")</f>
        <v>0.15277777777777776</v>
      </c>
      <c r="S29" s="44">
        <f>IF(S$7&lt;&gt;"",INDEX('EDT Type'!$D$4:$U$10,WEEKDAY('EDT MOIS'!$C29,2),MATCH('EDT MOIS'!S$7,'EDT Type'!$D$3:$U$3,0)),"")</f>
        <v>0.15277777777777776</v>
      </c>
      <c r="T29" s="44" t="str">
        <f>IF(T$7&lt;&gt;"",INDEX('EDT Type'!$D$4:$U$10,WEEKDAY('EDT MOIS'!$C29,2),MATCH('EDT MOIS'!T$7,'EDT Type'!$D$3:$U$3,0)),"")</f>
        <v>07:20 C OLETTE</v>
      </c>
      <c r="U29" s="44" t="str">
        <f>IF(U$7&lt;&gt;"",INDEX('EDT Type'!$D$4:$U$10,WEEKDAY('EDT MOIS'!$C29,2),MATCH('EDT MOIS'!U$7,'EDT Type'!$D$3:$U$3,0)),"")</f>
        <v>07:20 C OLETTE</v>
      </c>
      <c r="V29" s="44" t="str">
        <f>IF(V$7&lt;&gt;"",INDEX('EDT Type'!$D$4:$U$10,WEEKDAY('EDT MOIS'!$C29,2),MATCH('EDT MOIS'!V$7,'EDT Type'!$D$3:$U$3,0)),"")</f>
        <v>07:20 C JARDIN</v>
      </c>
      <c r="W29" s="44" t="str">
        <f>IF(W$7&lt;&gt;"",INDEX('EDT Type'!$D$4:$U$10,WEEKDAY('EDT MOIS'!$C29,2),MATCH('EDT MOIS'!W$7,'EDT Type'!$D$3:$U$3,0)),"")</f>
        <v>06:45 L</v>
      </c>
      <c r="X29" s="3">
        <f>COUNTIF($F29:$W29,"05:15")+COUNTIF($F29:$W29,"05:30")+COUNTIF($F29:$W29,"07:30")+COUNTIF($F29:$W29,"4:00 JAR")</f>
        <v>0</v>
      </c>
      <c r="Y29" s="3">
        <f>COUNTIF($F29:$W29,"7:20")</f>
        <v>7</v>
      </c>
      <c r="AD29" s="33">
        <f t="shared" si="2"/>
        <v>44001</v>
      </c>
    </row>
    <row r="30" spans="1:30" s="7" customFormat="1" x14ac:dyDescent="0.25">
      <c r="A30" s="48"/>
      <c r="C30" s="11">
        <f t="shared" si="0"/>
        <v>44005</v>
      </c>
      <c r="D30" s="10">
        <f t="shared" si="1"/>
        <v>44005</v>
      </c>
      <c r="E30" s="44">
        <f>IF(E$7&lt;&gt;"",INDEX('EDT Type'!$C$4:$U$10,WEEKDAY('EDT MOIS'!$C30,2),MATCH('EDT MOIS'!E$7,'EDT Type'!$C$3:$U$3,0)),"")</f>
        <v>0.30555555555555552</v>
      </c>
      <c r="F30" s="44">
        <f>IF(F$7&lt;&gt;"",INDEX('EDT Type'!$D$4:$U$10,WEEKDAY('EDT MOIS'!$C30,2),MATCH('EDT MOIS'!F$7,'EDT Type'!$D$3:$U$3,0)),"")</f>
        <v>0.15277777777777776</v>
      </c>
      <c r="G30" s="44">
        <f>IF(G$7&lt;&gt;"",INDEX('EDT Type'!$D$4:$U$10,WEEKDAY('EDT MOIS'!$C30,2),MATCH('EDT MOIS'!G$7,'EDT Type'!$D$3:$U$3,0)),"")</f>
        <v>0.30555555555555552</v>
      </c>
      <c r="H30" s="44">
        <f>IF(H$7&lt;&gt;"",INDEX('EDT Type'!$D$4:$U$10,WEEKDAY('EDT MOIS'!$C30,2),MATCH('EDT MOIS'!H$7,'EDT Type'!$D$3:$U$3,0)),"")</f>
        <v>0.30555555555555552</v>
      </c>
      <c r="I30" s="44">
        <f>IF(I$7&lt;&gt;"",INDEX('EDT Type'!$D$4:$U$10,WEEKDAY('EDT MOIS'!$C30,2),MATCH('EDT MOIS'!I$7,'EDT Type'!$D$3:$U$3,0)),"")</f>
        <v>0.15277777777777776</v>
      </c>
      <c r="J30" s="44">
        <f>IF(J$7&lt;&gt;"",INDEX('EDT Type'!$D$4:$U$10,WEEKDAY('EDT MOIS'!$C30,2),MATCH('EDT MOIS'!J$7,'EDT Type'!$D$3:$U$3,0)),"")</f>
        <v>0.30555555555555552</v>
      </c>
      <c r="K30" s="44">
        <f>IF(K$7&lt;&gt;"",INDEX('EDT Type'!$D$4:$U$10,WEEKDAY('EDT MOIS'!$C30,2),MATCH('EDT MOIS'!K$7,'EDT Type'!$D$3:$U$3,0)),"")</f>
        <v>0.15277777777777776</v>
      </c>
      <c r="L30" s="44">
        <f>IF(L$7&lt;&gt;"",INDEX('EDT Type'!$D$4:$U$10,WEEKDAY('EDT MOIS'!$C30,2),MATCH('EDT MOIS'!L$7,'EDT Type'!$D$3:$U$3,0)),"")</f>
        <v>0.15277777777777776</v>
      </c>
      <c r="M30" s="44">
        <f>IF(M$7&lt;&gt;"",INDEX('EDT Type'!$D$4:$U$10,WEEKDAY('EDT MOIS'!$C30,2),MATCH('EDT MOIS'!M$7,'EDT Type'!$D$3:$U$3,0)),"")</f>
        <v>0.30555555555555552</v>
      </c>
      <c r="N30" s="44">
        <f>IF(N$7&lt;&gt;"",INDEX('EDT Type'!$D$4:$U$10,WEEKDAY('EDT MOIS'!$C30,2),MATCH('EDT MOIS'!N$7,'EDT Type'!$D$3:$U$3,0)),"")</f>
        <v>0.15277777777777776</v>
      </c>
      <c r="O30" s="44">
        <f>IF(O$7&lt;&gt;"",INDEX('EDT Type'!$D$4:$U$10,WEEKDAY('EDT MOIS'!$C30,2),MATCH('EDT MOIS'!O$7,'EDT Type'!$D$3:$U$3,0)),"")</f>
        <v>0.15277777777777776</v>
      </c>
      <c r="P30" s="44">
        <f>IF(P$7&lt;&gt;"",INDEX('EDT Type'!$D$4:$U$10,WEEKDAY('EDT MOIS'!$C30,2),MATCH('EDT MOIS'!P$7,'EDT Type'!$D$3:$U$3,0)),"")</f>
        <v>0.15277777777777776</v>
      </c>
      <c r="Q30" s="44">
        <f>IF(Q$7&lt;&gt;"",INDEX('EDT Type'!$D$4:$U$10,WEEKDAY('EDT MOIS'!$C30,2),MATCH('EDT MOIS'!Q$7,'EDT Type'!$D$3:$U$3,0)),"")</f>
        <v>0.30555555555555552</v>
      </c>
      <c r="R30" s="44">
        <f>IF(R$7&lt;&gt;"",INDEX('EDT Type'!$D$4:$U$10,WEEKDAY('EDT MOIS'!$C30,2),MATCH('EDT MOIS'!R$7,'EDT Type'!$D$3:$U$3,0)),"")</f>
        <v>0.30555555555555552</v>
      </c>
      <c r="S30" s="44">
        <f>IF(S$7&lt;&gt;"",INDEX('EDT Type'!$D$4:$U$10,WEEKDAY('EDT MOIS'!$C30,2),MATCH('EDT MOIS'!S$7,'EDT Type'!$D$3:$U$3,0)),"")</f>
        <v>0.30555555555555552</v>
      </c>
      <c r="T30" s="44">
        <f>IF(T$7&lt;&gt;"",INDEX('EDT Type'!$D$4:$U$10,WEEKDAY('EDT MOIS'!$C30,2),MATCH('EDT MOIS'!T$7,'EDT Type'!$D$3:$U$3,0)),"")</f>
        <v>0.15277777777777776</v>
      </c>
      <c r="U30" s="44">
        <f>IF(U$7&lt;&gt;"",INDEX('EDT Type'!$D$4:$U$10,WEEKDAY('EDT MOIS'!$C30,2),MATCH('EDT MOIS'!U$7,'EDT Type'!$D$3:$U$3,0)),"")</f>
        <v>0.15277777777777776</v>
      </c>
      <c r="V30" s="44">
        <f>IF(V$7&lt;&gt;"",INDEX('EDT Type'!$D$4:$U$10,WEEKDAY('EDT MOIS'!$C30,2),MATCH('EDT MOIS'!V$7,'EDT Type'!$D$3:$U$3,0)),"")</f>
        <v>0.15277777777777776</v>
      </c>
      <c r="W30" s="44" t="str">
        <f>IF(W$7&lt;&gt;"",INDEX('EDT Type'!$D$4:$U$10,WEEKDAY('EDT MOIS'!$C30,2),MATCH('EDT MOIS'!W$7,'EDT Type'!$D$3:$U$3,0)),"")</f>
        <v>04:30 L</v>
      </c>
      <c r="X30" s="3">
        <f>COUNTIF($F30:$W30,"05:15")+COUNTIF($F30:$W30,"05:30")+COUNTIF($F30:$W30,"07:30")+COUNTIF($F30:$W30,"4:00 JAR")</f>
        <v>0</v>
      </c>
      <c r="Y30" s="3">
        <f>COUNTIF($F30:$W30,"7:20")</f>
        <v>7</v>
      </c>
      <c r="AD30" s="33">
        <f t="shared" si="2"/>
        <v>44002</v>
      </c>
    </row>
    <row r="31" spans="1:30" s="7" customFormat="1" ht="15" customHeight="1" x14ac:dyDescent="0.25">
      <c r="A31" s="48"/>
      <c r="C31" s="11">
        <f t="shared" si="0"/>
        <v>44006</v>
      </c>
      <c r="D31" s="10">
        <f t="shared" si="1"/>
        <v>44006</v>
      </c>
      <c r="E31" s="44">
        <f>IF(E$7&lt;&gt;"",INDEX('EDT Type'!$C$4:$U$10,WEEKDAY('EDT MOIS'!$C31,2),MATCH('EDT MOIS'!E$7,'EDT Type'!$C$3:$U$3,0)),"")</f>
        <v>0.15277777777777776</v>
      </c>
      <c r="F31" s="44">
        <f>IF(F$7&lt;&gt;"",INDEX('EDT Type'!$D$4:$U$10,WEEKDAY('EDT MOIS'!$C31,2),MATCH('EDT MOIS'!F$7,'EDT Type'!$D$3:$U$3,0)),"")</f>
        <v>0.15277777777777776</v>
      </c>
      <c r="G31" s="44">
        <f>IF(G$7&lt;&gt;"",INDEX('EDT Type'!$D$4:$U$10,WEEKDAY('EDT MOIS'!$C31,2),MATCH('EDT MOIS'!G$7,'EDT Type'!$D$3:$U$3,0)),"")</f>
        <v>0.15277777777777776</v>
      </c>
      <c r="H31" s="44">
        <f>IF(H$7&lt;&gt;"",INDEX('EDT Type'!$D$4:$U$10,WEEKDAY('EDT MOIS'!$C31,2),MATCH('EDT MOIS'!H$7,'EDT Type'!$D$3:$U$3,0)),"")</f>
        <v>0.15277777777777776</v>
      </c>
      <c r="I31" s="44">
        <f>IF(I$7&lt;&gt;"",INDEX('EDT Type'!$D$4:$U$10,WEEKDAY('EDT MOIS'!$C31,2),MATCH('EDT MOIS'!I$7,'EDT Type'!$D$3:$U$3,0)),"")</f>
        <v>0.15277777777777776</v>
      </c>
      <c r="J31" s="44">
        <f>IF(J$7&lt;&gt;"",INDEX('EDT Type'!$D$4:$U$10,WEEKDAY('EDT MOIS'!$C31,2),MATCH('EDT MOIS'!J$7,'EDT Type'!$D$3:$U$3,0)),"")</f>
        <v>0.15277777777777776</v>
      </c>
      <c r="K31" s="44">
        <f>IF(K$7&lt;&gt;"",INDEX('EDT Type'!$D$4:$U$10,WEEKDAY('EDT MOIS'!$C31,2),MATCH('EDT MOIS'!K$7,'EDT Type'!$D$3:$U$3,0)),"")</f>
        <v>0.15277777777777776</v>
      </c>
      <c r="L31" s="44">
        <f>IF(L$7&lt;&gt;"",INDEX('EDT Type'!$D$4:$U$10,WEEKDAY('EDT MOIS'!$C31,2),MATCH('EDT MOIS'!L$7,'EDT Type'!$D$3:$U$3,0)),"")</f>
        <v>0.15277777777777776</v>
      </c>
      <c r="M31" s="44">
        <f>IF(M$7&lt;&gt;"",INDEX('EDT Type'!$D$4:$U$10,WEEKDAY('EDT MOIS'!$C31,2),MATCH('EDT MOIS'!M$7,'EDT Type'!$D$3:$U$3,0)),"")</f>
        <v>0.15277777777777776</v>
      </c>
      <c r="N31" s="44">
        <f>IF(N$7&lt;&gt;"",INDEX('EDT Type'!$D$4:$U$10,WEEKDAY('EDT MOIS'!$C31,2),MATCH('EDT MOIS'!N$7,'EDT Type'!$D$3:$U$3,0)),"")</f>
        <v>0.15277777777777776</v>
      </c>
      <c r="O31" s="44">
        <f>IF(O$7&lt;&gt;"",INDEX('EDT Type'!$D$4:$U$10,WEEKDAY('EDT MOIS'!$C31,2),MATCH('EDT MOIS'!O$7,'EDT Type'!$D$3:$U$3,0)),"")</f>
        <v>0.15277777777777776</v>
      </c>
      <c r="P31" s="44">
        <f>IF(P$7&lt;&gt;"",INDEX('EDT Type'!$D$4:$U$10,WEEKDAY('EDT MOIS'!$C31,2),MATCH('EDT MOIS'!P$7,'EDT Type'!$D$3:$U$3,0)),"")</f>
        <v>0.15277777777777776</v>
      </c>
      <c r="Q31" s="44">
        <f>IF(Q$7&lt;&gt;"",INDEX('EDT Type'!$D$4:$U$10,WEEKDAY('EDT MOIS'!$C31,2),MATCH('EDT MOIS'!Q$7,'EDT Type'!$D$3:$U$3,0)),"")</f>
        <v>0.15277777777777776</v>
      </c>
      <c r="R31" s="44">
        <f>IF(R$7&lt;&gt;"",INDEX('EDT Type'!$D$4:$U$10,WEEKDAY('EDT MOIS'!$C31,2),MATCH('EDT MOIS'!R$7,'EDT Type'!$D$3:$U$3,0)),"")</f>
        <v>0.15277777777777776</v>
      </c>
      <c r="S31" s="44">
        <f>IF(S$7&lt;&gt;"",INDEX('EDT Type'!$D$4:$U$10,WEEKDAY('EDT MOIS'!$C31,2),MATCH('EDT MOIS'!S$7,'EDT Type'!$D$3:$U$3,0)),"")</f>
        <v>0.15277777777777776</v>
      </c>
      <c r="T31" s="44">
        <f>IF(T$7&lt;&gt;"",INDEX('EDT Type'!$D$4:$U$10,WEEKDAY('EDT MOIS'!$C31,2),MATCH('EDT MOIS'!T$7,'EDT Type'!$D$3:$U$3,0)),"")</f>
        <v>0.15277777777777776</v>
      </c>
      <c r="U31" s="44">
        <f>IF(U$7&lt;&gt;"",INDEX('EDT Type'!$D$4:$U$10,WEEKDAY('EDT MOIS'!$C31,2),MATCH('EDT MOIS'!U$7,'EDT Type'!$D$3:$U$3,0)),"")</f>
        <v>0.15277777777777776</v>
      </c>
      <c r="V31" s="44">
        <f>IF(V$7&lt;&gt;"",INDEX('EDT Type'!$D$4:$U$10,WEEKDAY('EDT MOIS'!$C31,2),MATCH('EDT MOIS'!V$7,'EDT Type'!$D$3:$U$3,0)),"")</f>
        <v>0.15277777777777776</v>
      </c>
      <c r="W31" s="44">
        <f>IF(W$7&lt;&gt;"",INDEX('EDT Type'!$D$4:$U$10,WEEKDAY('EDT MOIS'!$C31,2),MATCH('EDT MOIS'!W$7,'EDT Type'!$D$3:$U$3,0)),"")</f>
        <v>0.125</v>
      </c>
      <c r="X31" s="3">
        <f>COUNTIF($F31:$W31,"05:15")+COUNTIF($F31:$W31,"05:30")+COUNTIF($F31:$W31,"07:30")+COUNTIF($F31:$W31,"4:00 JAR")</f>
        <v>0</v>
      </c>
      <c r="Y31" s="3">
        <f>COUNTIF($F31:$W31,"7:30")</f>
        <v>0</v>
      </c>
      <c r="AD31" s="33">
        <f t="shared" si="2"/>
        <v>44003</v>
      </c>
    </row>
    <row r="32" spans="1:30" s="7" customFormat="1" ht="25.5" x14ac:dyDescent="0.25">
      <c r="A32" s="48"/>
      <c r="C32" s="11">
        <f t="shared" si="0"/>
        <v>44007</v>
      </c>
      <c r="D32" s="10">
        <f t="shared" si="1"/>
        <v>44007</v>
      </c>
      <c r="E32" s="44">
        <f>IF(E$7&lt;&gt;"",INDEX('EDT Type'!$C$4:$U$10,WEEKDAY('EDT MOIS'!$C32,2),MATCH('EDT MOIS'!E$7,'EDT Type'!$C$3:$U$3,0)),"")</f>
        <v>0.30555555555555552</v>
      </c>
      <c r="F32" s="44">
        <f>IF(F$7&lt;&gt;"",INDEX('EDT Type'!$D$4:$U$10,WEEKDAY('EDT MOIS'!$C32,2),MATCH('EDT MOIS'!F$7,'EDT Type'!$D$3:$U$3,0)),"")</f>
        <v>0.30555555555555552</v>
      </c>
      <c r="G32" s="44">
        <f>IF(G$7&lt;&gt;"",INDEX('EDT Type'!$D$4:$U$10,WEEKDAY('EDT MOIS'!$C32,2),MATCH('EDT MOIS'!G$7,'EDT Type'!$D$3:$U$3,0)),"")</f>
        <v>0.30555555555555552</v>
      </c>
      <c r="H32" s="44">
        <f>IF(H$7&lt;&gt;"",INDEX('EDT Type'!$D$4:$U$10,WEEKDAY('EDT MOIS'!$C32,2),MATCH('EDT MOIS'!H$7,'EDT Type'!$D$3:$U$3,0)),"")</f>
        <v>0.30555555555555552</v>
      </c>
      <c r="I32" s="44">
        <f>IF(I$7&lt;&gt;"",INDEX('EDT Type'!$D$4:$U$10,WEEKDAY('EDT MOIS'!$C32,2),MATCH('EDT MOIS'!I$7,'EDT Type'!$D$3:$U$3,0)),"")</f>
        <v>0.30555555555555552</v>
      </c>
      <c r="J32" s="44">
        <f>IF(J$7&lt;&gt;"",INDEX('EDT Type'!$D$4:$U$10,WEEKDAY('EDT MOIS'!$C32,2),MATCH('EDT MOIS'!J$7,'EDT Type'!$D$3:$U$3,0)),"")</f>
        <v>0.30555555555555552</v>
      </c>
      <c r="K32" s="44">
        <f>IF(K$7&lt;&gt;"",INDEX('EDT Type'!$D$4:$U$10,WEEKDAY('EDT MOIS'!$C32,2),MATCH('EDT MOIS'!K$7,'EDT Type'!$D$3:$U$3,0)),"")</f>
        <v>0.30555555555555552</v>
      </c>
      <c r="L32" s="44">
        <f>IF(L$7&lt;&gt;"",INDEX('EDT Type'!$D$4:$U$10,WEEKDAY('EDT MOIS'!$C32,2),MATCH('EDT MOIS'!L$7,'EDT Type'!$D$3:$U$3,0)),"")</f>
        <v>0.30555555555555552</v>
      </c>
      <c r="M32" s="44">
        <f>IF(M$7&lt;&gt;"",INDEX('EDT Type'!$D$4:$U$10,WEEKDAY('EDT MOIS'!$C32,2),MATCH('EDT MOIS'!M$7,'EDT Type'!$D$3:$U$3,0)),"")</f>
        <v>0.30555555555555552</v>
      </c>
      <c r="N32" s="44">
        <f>IF(N$7&lt;&gt;"",INDEX('EDT Type'!$D$4:$U$10,WEEKDAY('EDT MOIS'!$C32,2),MATCH('EDT MOIS'!N$7,'EDT Type'!$D$3:$U$3,0)),"")</f>
        <v>0.30555555555555552</v>
      </c>
      <c r="O32" s="44">
        <f>IF(O$7&lt;&gt;"",INDEX('EDT Type'!$D$4:$U$10,WEEKDAY('EDT MOIS'!$C32,2),MATCH('EDT MOIS'!O$7,'EDT Type'!$D$3:$U$3,0)),"")</f>
        <v>0.30555555555555552</v>
      </c>
      <c r="P32" s="44">
        <f>IF(P$7&lt;&gt;"",INDEX('EDT Type'!$D$4:$U$10,WEEKDAY('EDT MOIS'!$C32,2),MATCH('EDT MOIS'!P$7,'EDT Type'!$D$3:$U$3,0)),"")</f>
        <v>0.30555555555555552</v>
      </c>
      <c r="Q32" s="44">
        <f>IF(Q$7&lt;&gt;"",INDEX('EDT Type'!$D$4:$U$10,WEEKDAY('EDT MOIS'!$C32,2),MATCH('EDT MOIS'!Q$7,'EDT Type'!$D$3:$U$3,0)),"")</f>
        <v>0.30555555555555552</v>
      </c>
      <c r="R32" s="44">
        <f>IF(R$7&lt;&gt;"",INDEX('EDT Type'!$D$4:$U$10,WEEKDAY('EDT MOIS'!$C32,2),MATCH('EDT MOIS'!R$7,'EDT Type'!$D$3:$U$3,0)),"")</f>
        <v>0.30555555555555552</v>
      </c>
      <c r="S32" s="44">
        <f>IF(S$7&lt;&gt;"",INDEX('EDT Type'!$D$4:$U$10,WEEKDAY('EDT MOIS'!$C32,2),MATCH('EDT MOIS'!S$7,'EDT Type'!$D$3:$U$3,0)),"")</f>
        <v>0.30555555555555552</v>
      </c>
      <c r="T32" s="44" t="str">
        <f>IF(T$7&lt;&gt;"",INDEX('EDT Type'!$D$4:$U$10,WEEKDAY('EDT MOIS'!$C32,2),MATCH('EDT MOIS'!T$7,'EDT Type'!$D$3:$U$3,0)),"")</f>
        <v>07:20 C OLETTE</v>
      </c>
      <c r="U32" s="44" t="str">
        <f>IF(U$7&lt;&gt;"",INDEX('EDT Type'!$D$4:$U$10,WEEKDAY('EDT MOIS'!$C32,2),MATCH('EDT MOIS'!U$7,'EDT Type'!$D$3:$U$3,0)),"")</f>
        <v>07:20 C OLETTE</v>
      </c>
      <c r="V32" s="44" t="str">
        <f>IF(V$7&lt;&gt;"",INDEX('EDT Type'!$D$4:$U$10,WEEKDAY('EDT MOIS'!$C32,2),MATCH('EDT MOIS'!V$7,'EDT Type'!$D$3:$U$3,0)),"")</f>
        <v>07:20 C JARDIN</v>
      </c>
      <c r="W32" s="44" t="str">
        <f>IF(W$7&lt;&gt;"",INDEX('EDT Type'!$D$4:$U$10,WEEKDAY('EDT MOIS'!$C32,2),MATCH('EDT MOIS'!W$7,'EDT Type'!$D$3:$U$3,0)),"")</f>
        <v>07:00 L</v>
      </c>
      <c r="X32" s="3">
        <f>COUNTIF($F32:$W32,"05:15")+COUNTIF($F32:$W32,"05:30")+COUNTIF($F32:$W32,"07:30")+COUNTIF($F32:$W32,"06:45")+COUNTIF($F32:$W32,"03:45")</f>
        <v>0</v>
      </c>
      <c r="Y32" s="3">
        <f>COUNTIF($F32:$W32,"7:30")</f>
        <v>0</v>
      </c>
      <c r="AD32" s="33">
        <f t="shared" si="2"/>
        <v>44004</v>
      </c>
    </row>
    <row r="33" spans="1:32" s="7" customFormat="1" ht="15" customHeight="1" x14ac:dyDescent="0.25">
      <c r="A33" s="48"/>
      <c r="C33" s="11">
        <f t="shared" si="0"/>
        <v>44008</v>
      </c>
      <c r="D33" s="10">
        <f t="shared" si="1"/>
        <v>44008</v>
      </c>
      <c r="E33" s="44">
        <f>IF(E$7&lt;&gt;"",INDEX('EDT Type'!$C$4:$U$10,WEEKDAY('EDT MOIS'!$C33,2),MATCH('EDT MOIS'!E$7,'EDT Type'!$C$3:$U$3,0)),"")</f>
        <v>0.16666666666666666</v>
      </c>
      <c r="F33" s="44">
        <f>IF(F$7&lt;&gt;"",INDEX('EDT Type'!$D$4:$U$10,WEEKDAY('EDT MOIS'!$C33,2),MATCH('EDT MOIS'!F$7,'EDT Type'!$D$3:$U$3,0)),"")</f>
        <v>0.16666666666666666</v>
      </c>
      <c r="G33" s="44">
        <f>IF(G$7&lt;&gt;"",INDEX('EDT Type'!$D$4:$U$10,WEEKDAY('EDT MOIS'!$C33,2),MATCH('EDT MOIS'!G$7,'EDT Type'!$D$3:$U$3,0)),"")</f>
        <v>0.16666666666666666</v>
      </c>
      <c r="H33" s="44">
        <f>IF(H$7&lt;&gt;"",INDEX('EDT Type'!$D$4:$U$10,WEEKDAY('EDT MOIS'!$C33,2),MATCH('EDT MOIS'!H$7,'EDT Type'!$D$3:$U$3,0)),"")</f>
        <v>0.16666666666666666</v>
      </c>
      <c r="I33" s="44">
        <f>IF(I$7&lt;&gt;"",INDEX('EDT Type'!$D$4:$U$10,WEEKDAY('EDT MOIS'!$C33,2),MATCH('EDT MOIS'!I$7,'EDT Type'!$D$3:$U$3,0)),"")</f>
        <v>0.16666666666666666</v>
      </c>
      <c r="J33" s="44">
        <f>IF(J$7&lt;&gt;"",INDEX('EDT Type'!$D$4:$U$10,WEEKDAY('EDT MOIS'!$C33,2),MATCH('EDT MOIS'!J$7,'EDT Type'!$D$3:$U$3,0)),"")</f>
        <v>0.16666666666666666</v>
      </c>
      <c r="K33" s="44">
        <f>IF(K$7&lt;&gt;"",INDEX('EDT Type'!$D$4:$U$10,WEEKDAY('EDT MOIS'!$C33,2),MATCH('EDT MOIS'!K$7,'EDT Type'!$D$3:$U$3,0)),"")</f>
        <v>0.16666666666666666</v>
      </c>
      <c r="L33" s="44">
        <f>IF(L$7&lt;&gt;"",INDEX('EDT Type'!$D$4:$U$10,WEEKDAY('EDT MOIS'!$C33,2),MATCH('EDT MOIS'!L$7,'EDT Type'!$D$3:$U$3,0)),"")</f>
        <v>0.16666666666666666</v>
      </c>
      <c r="M33" s="44">
        <f>IF(M$7&lt;&gt;"",INDEX('EDT Type'!$D$4:$U$10,WEEKDAY('EDT MOIS'!$C33,2),MATCH('EDT MOIS'!M$7,'EDT Type'!$D$3:$U$3,0)),"")</f>
        <v>0.16666666666666666</v>
      </c>
      <c r="N33" s="44">
        <f>IF(N$7&lt;&gt;"",INDEX('EDT Type'!$D$4:$U$10,WEEKDAY('EDT MOIS'!$C33,2),MATCH('EDT MOIS'!N$7,'EDT Type'!$D$3:$U$3,0)),"")</f>
        <v>0.16666666666666666</v>
      </c>
      <c r="O33" s="44">
        <f>IF(O$7&lt;&gt;"",INDEX('EDT Type'!$D$4:$U$10,WEEKDAY('EDT MOIS'!$C33,2),MATCH('EDT MOIS'!O$7,'EDT Type'!$D$3:$U$3,0)),"")</f>
        <v>0.16666666666666666</v>
      </c>
      <c r="P33" s="44">
        <f>IF(P$7&lt;&gt;"",INDEX('EDT Type'!$D$4:$U$10,WEEKDAY('EDT MOIS'!$C33,2),MATCH('EDT MOIS'!P$7,'EDT Type'!$D$3:$U$3,0)),"")</f>
        <v>0.16666666666666666</v>
      </c>
      <c r="Q33" s="44">
        <f>IF(Q$7&lt;&gt;"",INDEX('EDT Type'!$D$4:$U$10,WEEKDAY('EDT MOIS'!$C33,2),MATCH('EDT MOIS'!Q$7,'EDT Type'!$D$3:$U$3,0)),"")</f>
        <v>0.16666666666666666</v>
      </c>
      <c r="R33" s="44">
        <f>IF(R$7&lt;&gt;"",INDEX('EDT Type'!$D$4:$U$10,WEEKDAY('EDT MOIS'!$C33,2),MATCH('EDT MOIS'!R$7,'EDT Type'!$D$3:$U$3,0)),"")</f>
        <v>0.16666666666666666</v>
      </c>
      <c r="S33" s="44">
        <f>IF(S$7&lt;&gt;"",INDEX('EDT Type'!$D$4:$U$10,WEEKDAY('EDT MOIS'!$C33,2),MATCH('EDT MOIS'!S$7,'EDT Type'!$D$3:$U$3,0)),"")</f>
        <v>0.16666666666666666</v>
      </c>
      <c r="T33" s="44">
        <f>IF(T$7&lt;&gt;"",INDEX('EDT Type'!$D$4:$U$10,WEEKDAY('EDT MOIS'!$C33,2),MATCH('EDT MOIS'!T$7,'EDT Type'!$D$3:$U$3,0)),"")</f>
        <v>0.16666666666666666</v>
      </c>
      <c r="U33" s="44">
        <f>IF(U$7&lt;&gt;"",INDEX('EDT Type'!$D$4:$U$10,WEEKDAY('EDT MOIS'!$C33,2),MATCH('EDT MOIS'!U$7,'EDT Type'!$D$3:$U$3,0)),"")</f>
        <v>0.16666666666666666</v>
      </c>
      <c r="V33" s="44">
        <f>IF(V$7&lt;&gt;"",INDEX('EDT Type'!$D$4:$U$10,WEEKDAY('EDT MOIS'!$C33,2),MATCH('EDT MOIS'!V$7,'EDT Type'!$D$3:$U$3,0)),"")</f>
        <v>0.16666666666666666</v>
      </c>
      <c r="W33" s="44" t="str">
        <f>IF(W$7&lt;&gt;"",INDEX('EDT Type'!$D$4:$U$10,WEEKDAY('EDT MOIS'!$C33,2),MATCH('EDT MOIS'!W$7,'EDT Type'!$D$3:$U$3,0)),"")</f>
        <v>04:30 L</v>
      </c>
      <c r="X33" s="3">
        <f>COUNTIF($F33:$W33,"05:15")+COUNTIF($F33:$W33,"05:30")+COUNTIF($F33:$W33,"07:30")+COUNTIF($F33:$W33,"06:45")+COUNTIF($F33:$W33,"03:45")+COUNTIF($F33:$W33,"04:00")</f>
        <v>17</v>
      </c>
      <c r="Y33" s="3">
        <f>COUNTIF($F33:$W33,"7:30")</f>
        <v>0</v>
      </c>
      <c r="AD33" s="33">
        <f t="shared" si="2"/>
        <v>44005</v>
      </c>
    </row>
    <row r="34" spans="1:32" s="7" customFormat="1" x14ac:dyDescent="0.25">
      <c r="A34" s="48"/>
      <c r="C34" s="11">
        <f t="shared" si="0"/>
        <v>44009</v>
      </c>
      <c r="D34" s="10">
        <f t="shared" si="1"/>
        <v>44009</v>
      </c>
      <c r="E34" s="44">
        <f>IF(E$7&lt;&gt;"",INDEX('EDT Type'!$C$4:$U$10,WEEKDAY('EDT MOIS'!$C34,2),MATCH('EDT MOIS'!E$7,'EDT Type'!$C$3:$U$3,0)),"")</f>
        <v>0</v>
      </c>
      <c r="F34" s="44">
        <f>IF(F$7&lt;&gt;"",INDEX('EDT Type'!$D$4:$U$10,WEEKDAY('EDT MOIS'!$C34,2),MATCH('EDT MOIS'!F$7,'EDT Type'!$D$3:$U$3,0)),"")</f>
        <v>0</v>
      </c>
      <c r="G34" s="44">
        <f>IF(G$7&lt;&gt;"",INDEX('EDT Type'!$D$4:$U$10,WEEKDAY('EDT MOIS'!$C34,2),MATCH('EDT MOIS'!G$7,'EDT Type'!$D$3:$U$3,0)),"")</f>
        <v>0</v>
      </c>
      <c r="H34" s="44">
        <f>IF(H$7&lt;&gt;"",INDEX('EDT Type'!$D$4:$U$10,WEEKDAY('EDT MOIS'!$C34,2),MATCH('EDT MOIS'!H$7,'EDT Type'!$D$3:$U$3,0)),"")</f>
        <v>0</v>
      </c>
      <c r="I34" s="44">
        <f>IF(I$7&lt;&gt;"",INDEX('EDT Type'!$D$4:$U$10,WEEKDAY('EDT MOIS'!$C34,2),MATCH('EDT MOIS'!I$7,'EDT Type'!$D$3:$U$3,0)),"")</f>
        <v>0</v>
      </c>
      <c r="J34" s="44">
        <f>IF(J$7&lt;&gt;"",INDEX('EDT Type'!$D$4:$U$10,WEEKDAY('EDT MOIS'!$C34,2),MATCH('EDT MOIS'!J$7,'EDT Type'!$D$3:$U$3,0)),"")</f>
        <v>0</v>
      </c>
      <c r="K34" s="44">
        <f>IF(K$7&lt;&gt;"",INDEX('EDT Type'!$D$4:$U$10,WEEKDAY('EDT MOIS'!$C34,2),MATCH('EDT MOIS'!K$7,'EDT Type'!$D$3:$U$3,0)),"")</f>
        <v>0</v>
      </c>
      <c r="L34" s="44">
        <f>IF(L$7&lt;&gt;"",INDEX('EDT Type'!$D$4:$U$10,WEEKDAY('EDT MOIS'!$C34,2),MATCH('EDT MOIS'!L$7,'EDT Type'!$D$3:$U$3,0)),"")</f>
        <v>0</v>
      </c>
      <c r="M34" s="44">
        <f>IF(M$7&lt;&gt;"",INDEX('EDT Type'!$D$4:$U$10,WEEKDAY('EDT MOIS'!$C34,2),MATCH('EDT MOIS'!M$7,'EDT Type'!$D$3:$U$3,0)),"")</f>
        <v>0</v>
      </c>
      <c r="N34" s="44">
        <f>IF(N$7&lt;&gt;"",INDEX('EDT Type'!$D$4:$U$10,WEEKDAY('EDT MOIS'!$C34,2),MATCH('EDT MOIS'!N$7,'EDT Type'!$D$3:$U$3,0)),"")</f>
        <v>0</v>
      </c>
      <c r="O34" s="44">
        <f>IF(O$7&lt;&gt;"",INDEX('EDT Type'!$D$4:$U$10,WEEKDAY('EDT MOIS'!$C34,2),MATCH('EDT MOIS'!O$7,'EDT Type'!$D$3:$U$3,0)),"")</f>
        <v>0</v>
      </c>
      <c r="P34" s="44">
        <f>IF(P$7&lt;&gt;"",INDEX('EDT Type'!$D$4:$U$10,WEEKDAY('EDT MOIS'!$C34,2),MATCH('EDT MOIS'!P$7,'EDT Type'!$D$3:$U$3,0)),"")</f>
        <v>0</v>
      </c>
      <c r="Q34" s="44">
        <f>IF(Q$7&lt;&gt;"",INDEX('EDT Type'!$D$4:$U$10,WEEKDAY('EDT MOIS'!$C34,2),MATCH('EDT MOIS'!Q$7,'EDT Type'!$D$3:$U$3,0)),"")</f>
        <v>0</v>
      </c>
      <c r="R34" s="44">
        <f>IF(R$7&lt;&gt;"",INDEX('EDT Type'!$D$4:$U$10,WEEKDAY('EDT MOIS'!$C34,2),MATCH('EDT MOIS'!R$7,'EDT Type'!$D$3:$U$3,0)),"")</f>
        <v>0</v>
      </c>
      <c r="S34" s="44">
        <f>IF(S$7&lt;&gt;"",INDEX('EDT Type'!$D$4:$U$10,WEEKDAY('EDT MOIS'!$C34,2),MATCH('EDT MOIS'!S$7,'EDT Type'!$D$3:$U$3,0)),"")</f>
        <v>0</v>
      </c>
      <c r="T34" s="44">
        <f>IF(T$7&lt;&gt;"",INDEX('EDT Type'!$D$4:$U$10,WEEKDAY('EDT MOIS'!$C34,2),MATCH('EDT MOIS'!T$7,'EDT Type'!$D$3:$U$3,0)),"")</f>
        <v>0</v>
      </c>
      <c r="U34" s="44">
        <f>IF(U$7&lt;&gt;"",INDEX('EDT Type'!$D$4:$U$10,WEEKDAY('EDT MOIS'!$C34,2),MATCH('EDT MOIS'!U$7,'EDT Type'!$D$3:$U$3,0)),"")</f>
        <v>0</v>
      </c>
      <c r="V34" s="44">
        <f>IF(V$7&lt;&gt;"",INDEX('EDT Type'!$D$4:$U$10,WEEKDAY('EDT MOIS'!$C34,2),MATCH('EDT MOIS'!V$7,'EDT Type'!$D$3:$U$3,0)),"")</f>
        <v>0</v>
      </c>
      <c r="W34" s="44">
        <f>IF(W$7&lt;&gt;"",INDEX('EDT Type'!$D$4:$U$10,WEEKDAY('EDT MOIS'!$C34,2),MATCH('EDT MOIS'!W$7,'EDT Type'!$D$3:$U$3,0)),"")</f>
        <v>0</v>
      </c>
      <c r="X34" s="3">
        <f>COUNTIF($F34:$W34,"05:15")+COUNTIF($F34:$W34,"05:30")+COUNTIF($F34:$W34,"07:30")+COUNTIF($F34:$W34,"4:00 JAR")</f>
        <v>0</v>
      </c>
      <c r="Y34" s="3">
        <f>COUNTIF($F34:$W34,"7:30")</f>
        <v>0</v>
      </c>
      <c r="AD34" s="33">
        <f t="shared" si="2"/>
        <v>44006</v>
      </c>
    </row>
    <row r="35" spans="1:32" s="7" customFormat="1" x14ac:dyDescent="0.25">
      <c r="A35" s="48"/>
      <c r="C35" s="11">
        <f t="shared" si="0"/>
        <v>44010</v>
      </c>
      <c r="D35" s="10">
        <f t="shared" si="1"/>
        <v>44010</v>
      </c>
      <c r="E35" s="44">
        <f>IF(E$7&lt;&gt;"",INDEX('EDT Type'!$C$4:$U$10,WEEKDAY('EDT MOIS'!$C35,2),MATCH('EDT MOIS'!E$7,'EDT Type'!$C$3:$U$3,0)),"")</f>
        <v>0</v>
      </c>
      <c r="F35" s="44">
        <f>IF(F$7&lt;&gt;"",INDEX('EDT Type'!$D$4:$U$10,WEEKDAY('EDT MOIS'!$C35,2),MATCH('EDT MOIS'!F$7,'EDT Type'!$D$3:$U$3,0)),"")</f>
        <v>0</v>
      </c>
      <c r="G35" s="44">
        <f>IF(G$7&lt;&gt;"",INDEX('EDT Type'!$D$4:$U$10,WEEKDAY('EDT MOIS'!$C35,2),MATCH('EDT MOIS'!G$7,'EDT Type'!$D$3:$U$3,0)),"")</f>
        <v>0</v>
      </c>
      <c r="H35" s="44">
        <f>IF(H$7&lt;&gt;"",INDEX('EDT Type'!$D$4:$U$10,WEEKDAY('EDT MOIS'!$C35,2),MATCH('EDT MOIS'!H$7,'EDT Type'!$D$3:$U$3,0)),"")</f>
        <v>0</v>
      </c>
      <c r="I35" s="44">
        <f>IF(I$7&lt;&gt;"",INDEX('EDT Type'!$D$4:$U$10,WEEKDAY('EDT MOIS'!$C35,2),MATCH('EDT MOIS'!I$7,'EDT Type'!$D$3:$U$3,0)),"")</f>
        <v>0</v>
      </c>
      <c r="J35" s="44">
        <f>IF(J$7&lt;&gt;"",INDEX('EDT Type'!$D$4:$U$10,WEEKDAY('EDT MOIS'!$C35,2),MATCH('EDT MOIS'!J$7,'EDT Type'!$D$3:$U$3,0)),"")</f>
        <v>0</v>
      </c>
      <c r="K35" s="44">
        <f>IF(K$7&lt;&gt;"",INDEX('EDT Type'!$D$4:$U$10,WEEKDAY('EDT MOIS'!$C35,2),MATCH('EDT MOIS'!K$7,'EDT Type'!$D$3:$U$3,0)),"")</f>
        <v>0</v>
      </c>
      <c r="L35" s="44">
        <f>IF(L$7&lt;&gt;"",INDEX('EDT Type'!$D$4:$U$10,WEEKDAY('EDT MOIS'!$C35,2),MATCH('EDT MOIS'!L$7,'EDT Type'!$D$3:$U$3,0)),"")</f>
        <v>0</v>
      </c>
      <c r="M35" s="44">
        <f>IF(M$7&lt;&gt;"",INDEX('EDT Type'!$D$4:$U$10,WEEKDAY('EDT MOIS'!$C35,2),MATCH('EDT MOIS'!M$7,'EDT Type'!$D$3:$U$3,0)),"")</f>
        <v>0</v>
      </c>
      <c r="N35" s="44">
        <f>IF(N$7&lt;&gt;"",INDEX('EDT Type'!$D$4:$U$10,WEEKDAY('EDT MOIS'!$C35,2),MATCH('EDT MOIS'!N$7,'EDT Type'!$D$3:$U$3,0)),"")</f>
        <v>0</v>
      </c>
      <c r="O35" s="44">
        <f>IF(O$7&lt;&gt;"",INDEX('EDT Type'!$D$4:$U$10,WEEKDAY('EDT MOIS'!$C35,2),MATCH('EDT MOIS'!O$7,'EDT Type'!$D$3:$U$3,0)),"")</f>
        <v>0</v>
      </c>
      <c r="P35" s="44">
        <f>IF(P$7&lt;&gt;"",INDEX('EDT Type'!$D$4:$U$10,WEEKDAY('EDT MOIS'!$C35,2),MATCH('EDT MOIS'!P$7,'EDT Type'!$D$3:$U$3,0)),"")</f>
        <v>0</v>
      </c>
      <c r="Q35" s="44">
        <f>IF(Q$7&lt;&gt;"",INDEX('EDT Type'!$D$4:$U$10,WEEKDAY('EDT MOIS'!$C35,2),MATCH('EDT MOIS'!Q$7,'EDT Type'!$D$3:$U$3,0)),"")</f>
        <v>0</v>
      </c>
      <c r="R35" s="44">
        <f>IF(R$7&lt;&gt;"",INDEX('EDT Type'!$D$4:$U$10,WEEKDAY('EDT MOIS'!$C35,2),MATCH('EDT MOIS'!R$7,'EDT Type'!$D$3:$U$3,0)),"")</f>
        <v>0</v>
      </c>
      <c r="S35" s="44">
        <f>IF(S$7&lt;&gt;"",INDEX('EDT Type'!$D$4:$U$10,WEEKDAY('EDT MOIS'!$C35,2),MATCH('EDT MOIS'!S$7,'EDT Type'!$D$3:$U$3,0)),"")</f>
        <v>0</v>
      </c>
      <c r="T35" s="44">
        <f>IF(T$7&lt;&gt;"",INDEX('EDT Type'!$D$4:$U$10,WEEKDAY('EDT MOIS'!$C35,2),MATCH('EDT MOIS'!T$7,'EDT Type'!$D$3:$U$3,0)),"")</f>
        <v>0</v>
      </c>
      <c r="U35" s="44">
        <f>IF(U$7&lt;&gt;"",INDEX('EDT Type'!$D$4:$U$10,WEEKDAY('EDT MOIS'!$C35,2),MATCH('EDT MOIS'!U$7,'EDT Type'!$D$3:$U$3,0)),"")</f>
        <v>0</v>
      </c>
      <c r="V35" s="44">
        <f>IF(V$7&lt;&gt;"",INDEX('EDT Type'!$D$4:$U$10,WEEKDAY('EDT MOIS'!$C35,2),MATCH('EDT MOIS'!V$7,'EDT Type'!$D$3:$U$3,0)),"")</f>
        <v>0</v>
      </c>
      <c r="W35" s="44">
        <f>IF(W$7&lt;&gt;"",INDEX('EDT Type'!$D$4:$U$10,WEEKDAY('EDT MOIS'!$C35,2),MATCH('EDT MOIS'!W$7,'EDT Type'!$D$3:$U$3,0)),"")</f>
        <v>0</v>
      </c>
      <c r="X35" s="3">
        <f>COUNTIF($F35:$W35,"05:00")+COUNTIF($F35:$W35,"03:30")</f>
        <v>0</v>
      </c>
      <c r="Y35" s="3">
        <f>COUNTIF($F35:$W35,"7:30")</f>
        <v>0</v>
      </c>
      <c r="AD35" s="33">
        <f t="shared" si="2"/>
        <v>44007</v>
      </c>
    </row>
    <row r="36" spans="1:32" s="7" customFormat="1" ht="25.5" x14ac:dyDescent="0.25">
      <c r="A36" s="48"/>
      <c r="C36" s="11">
        <f t="shared" ref="C36:D38" si="3">IF(C35="","",IF(MONTH(C35)=MONTH(C35+1),C35+1,""))</f>
        <v>44011</v>
      </c>
      <c r="D36" s="10">
        <f t="shared" si="3"/>
        <v>44011</v>
      </c>
      <c r="E36" s="44">
        <f>IF(E$7&lt;&gt;"",INDEX('EDT Type'!$C$4:$U$10,WEEKDAY('EDT MOIS'!$C36,2),MATCH('EDT MOIS'!E$7,'EDT Type'!$C$3:$U$3,0)),"")</f>
        <v>0.15277777777777776</v>
      </c>
      <c r="F36" s="44">
        <f>IF(F$7&lt;&gt;"",INDEX('EDT Type'!$D$4:$U$10,WEEKDAY('EDT MOIS'!$C36,2),MATCH('EDT MOIS'!F$7,'EDT Type'!$D$3:$U$3,0)),"")</f>
        <v>0.30555555555555552</v>
      </c>
      <c r="G36" s="44">
        <f>IF(G$7&lt;&gt;"",INDEX('EDT Type'!$D$4:$U$10,WEEKDAY('EDT MOIS'!$C36,2),MATCH('EDT MOIS'!G$7,'EDT Type'!$D$3:$U$3,0)),"")</f>
        <v>0.15277777777777776</v>
      </c>
      <c r="H36" s="44">
        <f>IF(H$7&lt;&gt;"",INDEX('EDT Type'!$D$4:$U$10,WEEKDAY('EDT MOIS'!$C36,2),MATCH('EDT MOIS'!H$7,'EDT Type'!$D$3:$U$3,0)),"")</f>
        <v>0.15277777777777776</v>
      </c>
      <c r="I36" s="44">
        <f>IF(I$7&lt;&gt;"",INDEX('EDT Type'!$D$4:$U$10,WEEKDAY('EDT MOIS'!$C36,2),MATCH('EDT MOIS'!I$7,'EDT Type'!$D$3:$U$3,0)),"")</f>
        <v>0.30555555555555552</v>
      </c>
      <c r="J36" s="44">
        <f>IF(J$7&lt;&gt;"",INDEX('EDT Type'!$D$4:$U$10,WEEKDAY('EDT MOIS'!$C36,2),MATCH('EDT MOIS'!J$7,'EDT Type'!$D$3:$U$3,0)),"")</f>
        <v>0.15277777777777776</v>
      </c>
      <c r="K36" s="44">
        <f>IF(K$7&lt;&gt;"",INDEX('EDT Type'!$D$4:$U$10,WEEKDAY('EDT MOIS'!$C36,2),MATCH('EDT MOIS'!K$7,'EDT Type'!$D$3:$U$3,0)),"")</f>
        <v>0.30555555555555552</v>
      </c>
      <c r="L36" s="44">
        <f>IF(L$7&lt;&gt;"",INDEX('EDT Type'!$D$4:$U$10,WEEKDAY('EDT MOIS'!$C36,2),MATCH('EDT MOIS'!L$7,'EDT Type'!$D$3:$U$3,0)),"")</f>
        <v>0.30555555555555552</v>
      </c>
      <c r="M36" s="44">
        <f>IF(M$7&lt;&gt;"",INDEX('EDT Type'!$D$4:$U$10,WEEKDAY('EDT MOIS'!$C36,2),MATCH('EDT MOIS'!M$7,'EDT Type'!$D$3:$U$3,0)),"")</f>
        <v>0.15277777777777776</v>
      </c>
      <c r="N36" s="44">
        <f>IF(N$7&lt;&gt;"",INDEX('EDT Type'!$D$4:$U$10,WEEKDAY('EDT MOIS'!$C36,2),MATCH('EDT MOIS'!N$7,'EDT Type'!$D$3:$U$3,0)),"")</f>
        <v>0.30555555555555552</v>
      </c>
      <c r="O36" s="44">
        <f>IF(O$7&lt;&gt;"",INDEX('EDT Type'!$D$4:$U$10,WEEKDAY('EDT MOIS'!$C36,2),MATCH('EDT MOIS'!O$7,'EDT Type'!$D$3:$U$3,0)),"")</f>
        <v>0.30555555555555552</v>
      </c>
      <c r="P36" s="44">
        <f>IF(P$7&lt;&gt;"",INDEX('EDT Type'!$D$4:$U$10,WEEKDAY('EDT MOIS'!$C36,2),MATCH('EDT MOIS'!P$7,'EDT Type'!$D$3:$U$3,0)),"")</f>
        <v>0.30555555555555552</v>
      </c>
      <c r="Q36" s="44">
        <f>IF(Q$7&lt;&gt;"",INDEX('EDT Type'!$D$4:$U$10,WEEKDAY('EDT MOIS'!$C36,2),MATCH('EDT MOIS'!Q$7,'EDT Type'!$D$3:$U$3,0)),"")</f>
        <v>0.15277777777777776</v>
      </c>
      <c r="R36" s="44">
        <f>IF(R$7&lt;&gt;"",INDEX('EDT Type'!$D$4:$U$10,WEEKDAY('EDT MOIS'!$C36,2),MATCH('EDT MOIS'!R$7,'EDT Type'!$D$3:$U$3,0)),"")</f>
        <v>0.15277777777777776</v>
      </c>
      <c r="S36" s="44">
        <f>IF(S$7&lt;&gt;"",INDEX('EDT Type'!$D$4:$U$10,WEEKDAY('EDT MOIS'!$C36,2),MATCH('EDT MOIS'!S$7,'EDT Type'!$D$3:$U$3,0)),"")</f>
        <v>0.15277777777777776</v>
      </c>
      <c r="T36" s="44" t="str">
        <f>IF(T$7&lt;&gt;"",INDEX('EDT Type'!$D$4:$U$10,WEEKDAY('EDT MOIS'!$C36,2),MATCH('EDT MOIS'!T$7,'EDT Type'!$D$3:$U$3,0)),"")</f>
        <v>07:20 C OLETTE</v>
      </c>
      <c r="U36" s="44" t="str">
        <f>IF(U$7&lt;&gt;"",INDEX('EDT Type'!$D$4:$U$10,WEEKDAY('EDT MOIS'!$C36,2),MATCH('EDT MOIS'!U$7,'EDT Type'!$D$3:$U$3,0)),"")</f>
        <v>07:20 C OLETTE</v>
      </c>
      <c r="V36" s="44" t="str">
        <f>IF(V$7&lt;&gt;"",INDEX('EDT Type'!$D$4:$U$10,WEEKDAY('EDT MOIS'!$C36,2),MATCH('EDT MOIS'!V$7,'EDT Type'!$D$3:$U$3,0)),"")</f>
        <v>07:20 C JARDIN</v>
      </c>
      <c r="W36" s="44" t="str">
        <f>IF(W$7&lt;&gt;"",INDEX('EDT Type'!$D$4:$U$10,WEEKDAY('EDT MOIS'!$C36,2),MATCH('EDT MOIS'!W$7,'EDT Type'!$D$3:$U$3,0)),"")</f>
        <v>06:45 L</v>
      </c>
      <c r="X36" s="3">
        <f>COUNTIF($F36:$W36,"05:15")+COUNTIF($F36:$W36,"05:30")+COUNTIF($F36:$W36,"07:30")+COUNTIF($F36:$W36,"4:00 JAR")</f>
        <v>0</v>
      </c>
      <c r="Y36" s="3">
        <f>COUNTIF($F36:$W36,"7:20")</f>
        <v>7</v>
      </c>
      <c r="AD36" s="33">
        <f t="shared" si="2"/>
        <v>44008</v>
      </c>
    </row>
    <row r="37" spans="1:32" s="7" customFormat="1" x14ac:dyDescent="0.25">
      <c r="A37" s="48"/>
      <c r="C37" s="11">
        <f t="shared" si="3"/>
        <v>44012</v>
      </c>
      <c r="D37" s="10">
        <f>IF(D36="","",IF(MONTH(D36)=MONTH(D36+1),D36+1,""))</f>
        <v>44012</v>
      </c>
      <c r="E37" s="44">
        <f>IF(E$7&lt;&gt;"",INDEX('EDT Type'!$C$4:$U$10,WEEKDAY('EDT MOIS'!$C37,2),MATCH('EDT MOIS'!E$7,'EDT Type'!$C$3:$U$3,0)),"")</f>
        <v>0.30555555555555552</v>
      </c>
      <c r="F37" s="44">
        <f>IF(F$7&lt;&gt;"",INDEX('EDT Type'!$D$4:$U$10,WEEKDAY('EDT MOIS'!$C37,2),MATCH('EDT MOIS'!F$7,'EDT Type'!$D$3:$U$3,0)),"")</f>
        <v>0.15277777777777776</v>
      </c>
      <c r="G37" s="44">
        <f>IF(G$7&lt;&gt;"",INDEX('EDT Type'!$D$4:$U$10,WEEKDAY('EDT MOIS'!$C37,2),MATCH('EDT MOIS'!G$7,'EDT Type'!$D$3:$U$3,0)),"")</f>
        <v>0.30555555555555552</v>
      </c>
      <c r="H37" s="44">
        <f>IF(H$7&lt;&gt;"",INDEX('EDT Type'!$D$4:$U$10,WEEKDAY('EDT MOIS'!$C37,2),MATCH('EDT MOIS'!H$7,'EDT Type'!$D$3:$U$3,0)),"")</f>
        <v>0.30555555555555552</v>
      </c>
      <c r="I37" s="44">
        <f>IF(I$7&lt;&gt;"",INDEX('EDT Type'!$D$4:$U$10,WEEKDAY('EDT MOIS'!$C37,2),MATCH('EDT MOIS'!I$7,'EDT Type'!$D$3:$U$3,0)),"")</f>
        <v>0.15277777777777776</v>
      </c>
      <c r="J37" s="44">
        <f>IF(J$7&lt;&gt;"",INDEX('EDT Type'!$D$4:$U$10,WEEKDAY('EDT MOIS'!$C37,2),MATCH('EDT MOIS'!J$7,'EDT Type'!$D$3:$U$3,0)),"")</f>
        <v>0.30555555555555552</v>
      </c>
      <c r="K37" s="44">
        <f>IF(K$7&lt;&gt;"",INDEX('EDT Type'!$D$4:$U$10,WEEKDAY('EDT MOIS'!$C37,2),MATCH('EDT MOIS'!K$7,'EDT Type'!$D$3:$U$3,0)),"")</f>
        <v>0.15277777777777776</v>
      </c>
      <c r="L37" s="44">
        <f>IF(L$7&lt;&gt;"",INDEX('EDT Type'!$D$4:$U$10,WEEKDAY('EDT MOIS'!$C37,2),MATCH('EDT MOIS'!L$7,'EDT Type'!$D$3:$U$3,0)),"")</f>
        <v>0.15277777777777776</v>
      </c>
      <c r="M37" s="44">
        <f>IF(M$7&lt;&gt;"",INDEX('EDT Type'!$D$4:$U$10,WEEKDAY('EDT MOIS'!$C37,2),MATCH('EDT MOIS'!M$7,'EDT Type'!$D$3:$U$3,0)),"")</f>
        <v>0.30555555555555552</v>
      </c>
      <c r="N37" s="44">
        <f>IF(N$7&lt;&gt;"",INDEX('EDT Type'!$D$4:$U$10,WEEKDAY('EDT MOIS'!$C37,2),MATCH('EDT MOIS'!N$7,'EDT Type'!$D$3:$U$3,0)),"")</f>
        <v>0.15277777777777776</v>
      </c>
      <c r="O37" s="44">
        <f>IF(O$7&lt;&gt;"",INDEX('EDT Type'!$D$4:$U$10,WEEKDAY('EDT MOIS'!$C37,2),MATCH('EDT MOIS'!O$7,'EDT Type'!$D$3:$U$3,0)),"")</f>
        <v>0.15277777777777776</v>
      </c>
      <c r="P37" s="44">
        <f>IF(P$7&lt;&gt;"",INDEX('EDT Type'!$D$4:$U$10,WEEKDAY('EDT MOIS'!$C37,2),MATCH('EDT MOIS'!P$7,'EDT Type'!$D$3:$U$3,0)),"")</f>
        <v>0.15277777777777776</v>
      </c>
      <c r="Q37" s="44">
        <f>IF(Q$7&lt;&gt;"",INDEX('EDT Type'!$D$4:$U$10,WEEKDAY('EDT MOIS'!$C37,2),MATCH('EDT MOIS'!Q$7,'EDT Type'!$D$3:$U$3,0)),"")</f>
        <v>0.30555555555555552</v>
      </c>
      <c r="R37" s="44">
        <f>IF(R$7&lt;&gt;"",INDEX('EDT Type'!$D$4:$U$10,WEEKDAY('EDT MOIS'!$C37,2),MATCH('EDT MOIS'!R$7,'EDT Type'!$D$3:$U$3,0)),"")</f>
        <v>0.30555555555555552</v>
      </c>
      <c r="S37" s="44">
        <f>IF(S$7&lt;&gt;"",INDEX('EDT Type'!$D$4:$U$10,WEEKDAY('EDT MOIS'!$C37,2),MATCH('EDT MOIS'!S$7,'EDT Type'!$D$3:$U$3,0)),"")</f>
        <v>0.30555555555555552</v>
      </c>
      <c r="T37" s="44">
        <f>IF(T$7&lt;&gt;"",INDEX('EDT Type'!$D$4:$U$10,WEEKDAY('EDT MOIS'!$C37,2),MATCH('EDT MOIS'!T$7,'EDT Type'!$D$3:$U$3,0)),"")</f>
        <v>0.15277777777777776</v>
      </c>
      <c r="U37" s="44">
        <f>IF(U$7&lt;&gt;"",INDEX('EDT Type'!$D$4:$U$10,WEEKDAY('EDT MOIS'!$C37,2),MATCH('EDT MOIS'!U$7,'EDT Type'!$D$3:$U$3,0)),"")</f>
        <v>0.15277777777777776</v>
      </c>
      <c r="V37" s="44">
        <f>IF(V$7&lt;&gt;"",INDEX('EDT Type'!$D$4:$U$10,WEEKDAY('EDT MOIS'!$C37,2),MATCH('EDT MOIS'!V$7,'EDT Type'!$D$3:$U$3,0)),"")</f>
        <v>0.15277777777777776</v>
      </c>
      <c r="W37" s="44" t="str">
        <f>IF(W$7&lt;&gt;"",INDEX('EDT Type'!$D$4:$U$10,WEEKDAY('EDT MOIS'!$C37,2),MATCH('EDT MOIS'!W$7,'EDT Type'!$D$3:$U$3,0)),"")</f>
        <v>04:30 L</v>
      </c>
      <c r="X37" s="3">
        <f>COUNTIF($F37:$W37,"05:15")+COUNTIF($F37:$W37,"05:30")+COUNTIF($F37:$W37,"07:30")+COUNTIF($F37:$W37,"4:00 JAR")</f>
        <v>0</v>
      </c>
      <c r="Y37" s="3">
        <f>COUNTIF($F37:$W37,"7:20")</f>
        <v>7</v>
      </c>
      <c r="AD37" s="33">
        <f t="shared" si="2"/>
        <v>44009</v>
      </c>
    </row>
    <row r="38" spans="1:32" x14ac:dyDescent="0.25">
      <c r="C38" s="11" t="str">
        <f t="shared" si="3"/>
        <v/>
      </c>
      <c r="D38" s="10" t="str">
        <f>IF(D37="","",IF(MONTH(D37)=MONTH(D37+1),D37+1,""))</f>
        <v/>
      </c>
      <c r="E38" s="45" t="str">
        <f>IF($C$38&lt;&gt;"",IF(E$7&lt;&gt;"",INDEX('EDT Type'!$C$4:$U$10,WEEKDAY('EDT MOIS'!$C38,2),MATCH('EDT MOIS'!E$7,'EDT Type'!$C$3:$U$3,0)),""),"")</f>
        <v/>
      </c>
      <c r="F38" s="45" t="str">
        <f>IF($C$38&lt;&gt;"",IF(F$7&lt;&gt;"",INDEX('EDT Type'!$D$4:$U$10,WEEKDAY('EDT MOIS'!$C38,2),MATCH('EDT MOIS'!F$7,'EDT Type'!$D$3:$U$3,0)),""),"")</f>
        <v/>
      </c>
      <c r="G38" s="45" t="str">
        <f>IF($C$38&lt;&gt;"",IF(G$7&lt;&gt;"",INDEX('EDT Type'!$D$4:$U$10,WEEKDAY('EDT MOIS'!$C38,2),MATCH('EDT MOIS'!G$7,'EDT Type'!$D$3:$U$3,0)),""),"")</f>
        <v/>
      </c>
      <c r="H38" s="45" t="str">
        <f>IF($C$38&lt;&gt;"",IF(H$7&lt;&gt;"",INDEX('EDT Type'!$D$4:$U$10,WEEKDAY('EDT MOIS'!$C38,2),MATCH('EDT MOIS'!H$7,'EDT Type'!$D$3:$U$3,0)),""),"")</f>
        <v/>
      </c>
      <c r="I38" s="45" t="str">
        <f>IF($C$38&lt;&gt;"",IF(I$7&lt;&gt;"",INDEX('EDT Type'!$D$4:$U$10,WEEKDAY('EDT MOIS'!$C38,2),MATCH('EDT MOIS'!I$7,'EDT Type'!$D$3:$U$3,0)),""),"")</f>
        <v/>
      </c>
      <c r="J38" s="45" t="str">
        <f>IF($C$38&lt;&gt;"",IF(J$7&lt;&gt;"",INDEX('EDT Type'!$D$4:$U$10,WEEKDAY('EDT MOIS'!$C38,2),MATCH('EDT MOIS'!J$7,'EDT Type'!$D$3:$U$3,0)),""),"")</f>
        <v/>
      </c>
      <c r="K38" s="45" t="str">
        <f>IF($C$38&lt;&gt;"",IF(K$7&lt;&gt;"",INDEX('EDT Type'!$D$4:$U$10,WEEKDAY('EDT MOIS'!$C38,2),MATCH('EDT MOIS'!K$7,'EDT Type'!$D$3:$U$3,0)),""),"")</f>
        <v/>
      </c>
      <c r="L38" s="45" t="str">
        <f>IF($C$38&lt;&gt;"",IF(L$7&lt;&gt;"",INDEX('EDT Type'!$D$4:$U$10,WEEKDAY('EDT MOIS'!$C38,2),MATCH('EDT MOIS'!L$7,'EDT Type'!$D$3:$U$3,0)),""),"")</f>
        <v/>
      </c>
      <c r="M38" s="45" t="str">
        <f>IF($C$38&lt;&gt;"",IF(M$7&lt;&gt;"",INDEX('EDT Type'!$D$4:$U$10,WEEKDAY('EDT MOIS'!$C38,2),MATCH('EDT MOIS'!M$7,'EDT Type'!$D$3:$U$3,0)),""),"")</f>
        <v/>
      </c>
      <c r="N38" s="45" t="str">
        <f>IF($C$38&lt;&gt;"",IF(N$7&lt;&gt;"",INDEX('EDT Type'!$D$4:$U$10,WEEKDAY('EDT MOIS'!$C38,2),MATCH('EDT MOIS'!N$7,'EDT Type'!$D$3:$U$3,0)),""),"")</f>
        <v/>
      </c>
      <c r="O38" s="45" t="str">
        <f>IF($C$38&lt;&gt;"",IF(O$7&lt;&gt;"",INDEX('EDT Type'!$D$4:$U$10,WEEKDAY('EDT MOIS'!$C38,2),MATCH('EDT MOIS'!O$7,'EDT Type'!$D$3:$U$3,0)),""),"")</f>
        <v/>
      </c>
      <c r="P38" s="45" t="str">
        <f>IF($C$38&lt;&gt;"",IF(P$7&lt;&gt;"",INDEX('EDT Type'!$D$4:$U$10,WEEKDAY('EDT MOIS'!$C38,2),MATCH('EDT MOIS'!P$7,'EDT Type'!$D$3:$U$3,0)),""),"")</f>
        <v/>
      </c>
      <c r="Q38" s="45" t="str">
        <f>IF($C$38&lt;&gt;"",IF(Q$7&lt;&gt;"",INDEX('EDT Type'!$D$4:$U$10,WEEKDAY('EDT MOIS'!$C38,2),MATCH('EDT MOIS'!Q$7,'EDT Type'!$D$3:$U$3,0)),""),"")</f>
        <v/>
      </c>
      <c r="R38" s="45" t="str">
        <f>IF($C$38&lt;&gt;"",IF(R$7&lt;&gt;"",INDEX('EDT Type'!$D$4:$U$10,WEEKDAY('EDT MOIS'!$C38,2),MATCH('EDT MOIS'!R$7,'EDT Type'!$D$3:$U$3,0)),""),"")</f>
        <v/>
      </c>
      <c r="S38" s="45" t="str">
        <f>IF($C$38&lt;&gt;"",IF(S$7&lt;&gt;"",INDEX('EDT Type'!$D$4:$U$10,WEEKDAY('EDT MOIS'!$C38,2),MATCH('EDT MOIS'!S$7,'EDT Type'!$D$3:$U$3,0)),""),"")</f>
        <v/>
      </c>
      <c r="T38" s="45"/>
      <c r="U38" s="45"/>
      <c r="V38" s="45"/>
      <c r="W38" s="45"/>
      <c r="X38" s="3">
        <f>COUNTIF($F38:$W38,"05:15")+COUNTIF($F38:$W38,"05:30")+COUNTIF($F38:$W38,"07:30")+COUNTIF($F38:$W38,"4:00 JAR")</f>
        <v>0</v>
      </c>
      <c r="Y38" s="3">
        <f>COUNTIF($F38:$W38,"7:20")</f>
        <v>0</v>
      </c>
      <c r="AD38" s="33">
        <f t="shared" si="2"/>
        <v>44010</v>
      </c>
    </row>
    <row r="39" spans="1:32" x14ac:dyDescent="0.25">
      <c r="AD39" s="33">
        <f t="shared" si="2"/>
        <v>44011</v>
      </c>
      <c r="AF39" s="33"/>
    </row>
    <row r="40" spans="1:32" x14ac:dyDescent="0.25">
      <c r="O40" s="14"/>
      <c r="P40" s="14"/>
      <c r="Q40" s="14"/>
      <c r="AD40" s="33">
        <f t="shared" si="2"/>
        <v>44012</v>
      </c>
      <c r="AF40" s="33"/>
    </row>
    <row r="41" spans="1:32" x14ac:dyDescent="0.25">
      <c r="AD41" s="33"/>
    </row>
    <row r="45" spans="1:32" x14ac:dyDescent="0.25">
      <c r="M45" s="21"/>
    </row>
  </sheetData>
  <sortState columnSort="1" ref="E6:W38">
    <sortCondition ref="E6:W6" customList="JAR,COMPO,LIV,BUREAU"/>
    <sortCondition ref="E7:W7" customList="JAR,COMPO,LIV,BUREAU"/>
  </sortState>
  <dataConsolidate/>
  <mergeCells count="4">
    <mergeCell ref="AF10:AG10"/>
    <mergeCell ref="G3:I3"/>
    <mergeCell ref="V2:W2"/>
    <mergeCell ref="D5:Y5"/>
  </mergeCells>
  <conditionalFormatting sqref="C8:W38">
    <cfRule type="containsText" dxfId="13" priority="7" operator="containsText" text="7:15 C OLETTE">
      <formula>NOT(ISERROR(SEARCH("7:15 C OLETTE",C8)))</formula>
    </cfRule>
    <cfRule type="expression" dxfId="12" priority="23" stopIfTrue="1">
      <formula>WEEKDAY($C8,2)&gt;5</formula>
    </cfRule>
  </conditionalFormatting>
  <conditionalFormatting sqref="C7:Y38">
    <cfRule type="containsText" dxfId="11" priority="8" operator="containsText" text="07:20 C OLETTE">
      <formula>NOT(ISERROR(SEARCH("07:20 C OLETTE",C7)))</formula>
    </cfRule>
  </conditionalFormatting>
  <conditionalFormatting sqref="D8:W38">
    <cfRule type="containsText" dxfId="10" priority="1" operator="containsText" text="07:00 L">
      <formula>NOT(ISERROR(SEARCH("07:00 L",D8)))</formula>
    </cfRule>
    <cfRule type="containsText" dxfId="9" priority="2" operator="containsText" text="04:30 L">
      <formula>NOT(ISERROR(SEARCH("04:30 L",D8)))</formula>
    </cfRule>
    <cfRule type="containsText" dxfId="8" priority="3" operator="containsText" text="06:45 L">
      <formula>NOT(ISERROR(SEARCH("06:45 L",D8)))</formula>
    </cfRule>
    <cfRule type="containsText" dxfId="7" priority="6" operator="containsText" text="7:15 C JARDIN">
      <formula>NOT(ISERROR(SEARCH("7:15 C JARDIN",D8)))</formula>
    </cfRule>
  </conditionalFormatting>
  <dataValidations count="2">
    <dataValidation type="list" allowBlank="1" showInputMessage="1" showErrorMessage="1" sqref="G2:H2">
      <formula1>Tab_Année</formula1>
    </dataValidation>
    <dataValidation type="list" allowBlank="1" showInputMessage="1" showErrorMessage="1" sqref="G3:H4">
      <formula1>Tab_Mois</formula1>
    </dataValidation>
  </dataValidations>
  <pageMargins left="0.7" right="0.7" top="0.75" bottom="0.75" header="0.3" footer="0.3"/>
  <pageSetup paperSize="8" scale="49" orientation="landscape" r:id="rId1"/>
  <drawing r:id="rId2"/>
  <legacyDrawing r:id="rId3"/>
  <controls>
    <mc:AlternateContent xmlns:mc="http://schemas.openxmlformats.org/markup-compatibility/2006">
      <mc:Choice Requires="x14">
        <control shapeId="1066" r:id="rId4" name="CommandButton3">
          <controlPr defaultSize="0" autoLine="0" r:id="rId5">
            <anchor moveWithCells="1">
              <from>
                <xdr:col>25</xdr:col>
                <xdr:colOff>447675</xdr:colOff>
                <xdr:row>1</xdr:row>
                <xdr:rowOff>0</xdr:rowOff>
              </from>
              <to>
                <xdr:col>27</xdr:col>
                <xdr:colOff>285750</xdr:colOff>
                <xdr:row>2</xdr:row>
                <xdr:rowOff>114300</xdr:rowOff>
              </to>
            </anchor>
          </controlPr>
        </control>
      </mc:Choice>
      <mc:Fallback>
        <control shapeId="1066" r:id="rId4" name="CommandButton3"/>
      </mc:Fallback>
    </mc:AlternateContent>
    <mc:AlternateContent xmlns:mc="http://schemas.openxmlformats.org/markup-compatibility/2006">
      <mc:Choice Requires="x14">
        <control shapeId="1051" r:id="rId6" name="CommandButton1">
          <controlPr defaultSize="0" autoLine="0" r:id="rId7">
            <anchor moveWithCells="1">
              <from>
                <xdr:col>24</xdr:col>
                <xdr:colOff>9525</xdr:colOff>
                <xdr:row>1</xdr:row>
                <xdr:rowOff>0</xdr:rowOff>
              </from>
              <to>
                <xdr:col>25</xdr:col>
                <xdr:colOff>342900</xdr:colOff>
                <xdr:row>2</xdr:row>
                <xdr:rowOff>28575</xdr:rowOff>
              </to>
            </anchor>
          </controlPr>
        </control>
      </mc:Choice>
      <mc:Fallback>
        <control shapeId="1051" r:id="rId6" name="CommandButton1"/>
      </mc:Fallback>
    </mc:AlternateContent>
    <mc:AlternateContent xmlns:mc="http://schemas.openxmlformats.org/markup-compatibility/2006">
      <mc:Choice Requires="x14">
        <control shapeId="1057" r:id="rId8" name="CommandButton2">
          <controlPr defaultSize="0" autoLine="0" r:id="rId9">
            <anchor moveWithCells="1">
              <from>
                <xdr:col>6</xdr:col>
                <xdr:colOff>19050</xdr:colOff>
                <xdr:row>0</xdr:row>
                <xdr:rowOff>38100</xdr:rowOff>
              </from>
              <to>
                <xdr:col>7</xdr:col>
                <xdr:colOff>523875</xdr:colOff>
                <xdr:row>0</xdr:row>
                <xdr:rowOff>352425</xdr:rowOff>
              </to>
            </anchor>
          </controlPr>
        </control>
      </mc:Choice>
      <mc:Fallback>
        <control shapeId="1057" r:id="rId8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2:U27"/>
  <sheetViews>
    <sheetView topLeftCell="C1" workbookViewId="0">
      <selection activeCell="V3" sqref="V3"/>
    </sheetView>
  </sheetViews>
  <sheetFormatPr baseColWidth="10" defaultRowHeight="15" x14ac:dyDescent="0.25"/>
  <cols>
    <col min="1" max="1" width="3.28515625" customWidth="1"/>
    <col min="2" max="3" width="16.5703125" customWidth="1"/>
    <col min="4" max="5" width="15.140625" customWidth="1"/>
    <col min="8" max="8" width="13.7109375" customWidth="1"/>
    <col min="11" max="11" width="13.85546875" customWidth="1"/>
    <col min="13" max="15" width="12.140625" customWidth="1"/>
    <col min="18" max="18" width="15.28515625" customWidth="1"/>
    <col min="19" max="19" width="15.85546875" customWidth="1"/>
    <col min="20" max="20" width="13.5703125" customWidth="1"/>
  </cols>
  <sheetData>
    <row r="2" spans="2:21" x14ac:dyDescent="0.25">
      <c r="C2" s="73" t="s">
        <v>78</v>
      </c>
      <c r="D2" s="49" t="s">
        <v>78</v>
      </c>
      <c r="E2" s="73" t="s">
        <v>78</v>
      </c>
      <c r="F2" s="49" t="s">
        <v>78</v>
      </c>
      <c r="G2" s="49" t="s">
        <v>78</v>
      </c>
      <c r="H2" s="49" t="s">
        <v>78</v>
      </c>
      <c r="I2" s="49" t="s">
        <v>78</v>
      </c>
      <c r="J2" s="49" t="s">
        <v>78</v>
      </c>
      <c r="K2" s="49" t="s">
        <v>78</v>
      </c>
      <c r="L2" s="49" t="s">
        <v>78</v>
      </c>
      <c r="M2" s="49" t="s">
        <v>78</v>
      </c>
      <c r="N2" s="49" t="s">
        <v>78</v>
      </c>
      <c r="O2" s="68" t="s">
        <v>78</v>
      </c>
      <c r="P2" s="49" t="s">
        <v>78</v>
      </c>
      <c r="Q2" s="59" t="s">
        <v>78</v>
      </c>
      <c r="R2" s="68" t="s">
        <v>79</v>
      </c>
      <c r="S2" s="68" t="s">
        <v>79</v>
      </c>
      <c r="T2" s="49" t="s">
        <v>79</v>
      </c>
      <c r="U2" s="49" t="s">
        <v>80</v>
      </c>
    </row>
    <row r="3" spans="2:21" x14ac:dyDescent="0.25">
      <c r="B3" s="12"/>
      <c r="C3" s="52" t="s">
        <v>89</v>
      </c>
      <c r="D3" s="52" t="s">
        <v>90</v>
      </c>
      <c r="E3" s="52" t="s">
        <v>91</v>
      </c>
      <c r="F3" s="52" t="s">
        <v>92</v>
      </c>
      <c r="G3" s="52" t="s">
        <v>93</v>
      </c>
      <c r="H3" s="52" t="s">
        <v>94</v>
      </c>
      <c r="I3" s="52" t="s">
        <v>95</v>
      </c>
      <c r="J3" s="52" t="s">
        <v>96</v>
      </c>
      <c r="K3" s="52" t="s">
        <v>97</v>
      </c>
      <c r="L3" s="52" t="s">
        <v>100</v>
      </c>
      <c r="M3" s="52" t="s">
        <v>98</v>
      </c>
      <c r="N3" s="52" t="s">
        <v>99</v>
      </c>
      <c r="O3" s="52" t="s">
        <v>102</v>
      </c>
      <c r="P3" s="52" t="s">
        <v>101</v>
      </c>
      <c r="Q3" s="53" t="s">
        <v>103</v>
      </c>
      <c r="R3" s="54" t="s">
        <v>104</v>
      </c>
      <c r="S3" s="54" t="s">
        <v>105</v>
      </c>
      <c r="T3" s="54" t="s">
        <v>106</v>
      </c>
      <c r="U3" s="55" t="s">
        <v>107</v>
      </c>
    </row>
    <row r="4" spans="2:21" x14ac:dyDescent="0.25">
      <c r="B4" s="27" t="s">
        <v>26</v>
      </c>
      <c r="C4" s="26">
        <v>0.15277777777777776</v>
      </c>
      <c r="D4" s="26">
        <v>0.30555555555555552</v>
      </c>
      <c r="E4" s="26">
        <v>0.15277777777777776</v>
      </c>
      <c r="F4" s="26">
        <v>0.15277777777777776</v>
      </c>
      <c r="G4" s="26">
        <v>0.30555555555555552</v>
      </c>
      <c r="H4" s="26">
        <v>0.15277777777777776</v>
      </c>
      <c r="I4" s="26">
        <v>0.30555555555555552</v>
      </c>
      <c r="J4" s="26">
        <v>0.30555555555555552</v>
      </c>
      <c r="K4" s="26">
        <v>0.15277777777777776</v>
      </c>
      <c r="L4" s="26">
        <v>0.30555555555555552</v>
      </c>
      <c r="M4" s="26">
        <v>0.30555555555555552</v>
      </c>
      <c r="N4" s="26">
        <v>0.30555555555555552</v>
      </c>
      <c r="O4" s="26">
        <v>0.15277777777777776</v>
      </c>
      <c r="P4" s="26">
        <v>0.15277777777777776</v>
      </c>
      <c r="Q4" s="26">
        <v>0.15277777777777776</v>
      </c>
      <c r="R4" s="58" t="s">
        <v>88</v>
      </c>
      <c r="S4" s="58" t="s">
        <v>88</v>
      </c>
      <c r="T4" s="58" t="s">
        <v>83</v>
      </c>
      <c r="U4" s="64" t="s">
        <v>86</v>
      </c>
    </row>
    <row r="5" spans="2:21" x14ac:dyDescent="0.25">
      <c r="B5" s="27" t="s">
        <v>27</v>
      </c>
      <c r="C5" s="26">
        <v>0.30555555555555552</v>
      </c>
      <c r="D5" s="26">
        <v>0.15277777777777776</v>
      </c>
      <c r="E5" s="26">
        <v>0.30555555555555552</v>
      </c>
      <c r="F5" s="26">
        <v>0.30555555555555552</v>
      </c>
      <c r="G5" s="26">
        <v>0.15277777777777776</v>
      </c>
      <c r="H5" s="26">
        <v>0.30555555555555552</v>
      </c>
      <c r="I5" s="26">
        <v>0.15277777777777776</v>
      </c>
      <c r="J5" s="26">
        <v>0.15277777777777776</v>
      </c>
      <c r="K5" s="26">
        <v>0.30555555555555552</v>
      </c>
      <c r="L5" s="26">
        <v>0.15277777777777776</v>
      </c>
      <c r="M5" s="26">
        <v>0.15277777777777776</v>
      </c>
      <c r="N5" s="26">
        <v>0.15277777777777776</v>
      </c>
      <c r="O5" s="26">
        <v>0.30555555555555552</v>
      </c>
      <c r="P5" s="26">
        <v>0.30555555555555552</v>
      </c>
      <c r="Q5" s="26">
        <v>0.30555555555555552</v>
      </c>
      <c r="R5" s="44">
        <v>0.15277777777777776</v>
      </c>
      <c r="S5" s="44">
        <v>0.15277777777777776</v>
      </c>
      <c r="T5" s="44">
        <v>0.15277777777777776</v>
      </c>
      <c r="U5" s="64" t="s">
        <v>84</v>
      </c>
    </row>
    <row r="6" spans="2:21" x14ac:dyDescent="0.25">
      <c r="B6" s="27" t="s">
        <v>28</v>
      </c>
      <c r="C6" s="26">
        <v>0.15277777777777776</v>
      </c>
      <c r="D6" s="26">
        <v>0.15277777777777776</v>
      </c>
      <c r="E6" s="26">
        <v>0.15277777777777776</v>
      </c>
      <c r="F6" s="26">
        <v>0.15277777777777776</v>
      </c>
      <c r="G6" s="26">
        <v>0.15277777777777776</v>
      </c>
      <c r="H6" s="26">
        <v>0.15277777777777776</v>
      </c>
      <c r="I6" s="26">
        <v>0.15277777777777776</v>
      </c>
      <c r="J6" s="26">
        <v>0.15277777777777776</v>
      </c>
      <c r="K6" s="26">
        <v>0.15277777777777776</v>
      </c>
      <c r="L6" s="26">
        <v>0.15277777777777776</v>
      </c>
      <c r="M6" s="26">
        <v>0.15277777777777776</v>
      </c>
      <c r="N6" s="26">
        <v>0.15277777777777776</v>
      </c>
      <c r="O6" s="26">
        <v>0.15277777777777776</v>
      </c>
      <c r="P6" s="26">
        <v>0.15277777777777776</v>
      </c>
      <c r="Q6" s="26">
        <v>0.15277777777777776</v>
      </c>
      <c r="R6" s="44">
        <v>0.15277777777777776</v>
      </c>
      <c r="S6" s="44">
        <v>0.15277777777777776</v>
      </c>
      <c r="T6" s="44">
        <v>0.15277777777777776</v>
      </c>
      <c r="U6" s="44">
        <v>0.125</v>
      </c>
    </row>
    <row r="7" spans="2:21" s="13" customFormat="1" ht="15.75" customHeight="1" x14ac:dyDescent="0.25">
      <c r="B7" s="47" t="s">
        <v>29</v>
      </c>
      <c r="C7" s="26">
        <v>0.30555555555555552</v>
      </c>
      <c r="D7" s="26">
        <v>0.30555555555555552</v>
      </c>
      <c r="E7" s="26">
        <v>0.30555555555555552</v>
      </c>
      <c r="F7" s="26">
        <v>0.30555555555555552</v>
      </c>
      <c r="G7" s="26">
        <v>0.30555555555555552</v>
      </c>
      <c r="H7" s="26">
        <v>0.30555555555555552</v>
      </c>
      <c r="I7" s="26">
        <v>0.30555555555555552</v>
      </c>
      <c r="J7" s="26">
        <v>0.30555555555555552</v>
      </c>
      <c r="K7" s="26">
        <v>0.30555555555555552</v>
      </c>
      <c r="L7" s="26">
        <v>0.30555555555555552</v>
      </c>
      <c r="M7" s="26">
        <v>0.30555555555555552</v>
      </c>
      <c r="N7" s="26">
        <v>0.30555555555555552</v>
      </c>
      <c r="O7" s="26">
        <v>0.30555555555555552</v>
      </c>
      <c r="P7" s="26">
        <v>0.30555555555555552</v>
      </c>
      <c r="Q7" s="26">
        <v>0.30555555555555552</v>
      </c>
      <c r="R7" s="58" t="s">
        <v>88</v>
      </c>
      <c r="S7" s="58" t="s">
        <v>88</v>
      </c>
      <c r="T7" s="58" t="s">
        <v>83</v>
      </c>
      <c r="U7" s="64" t="s">
        <v>85</v>
      </c>
    </row>
    <row r="8" spans="2:21" x14ac:dyDescent="0.25">
      <c r="B8" s="27" t="s">
        <v>30</v>
      </c>
      <c r="C8" s="26">
        <v>0.16666666666666666</v>
      </c>
      <c r="D8" s="26">
        <v>0.16666666666666666</v>
      </c>
      <c r="E8" s="26">
        <v>0.16666666666666666</v>
      </c>
      <c r="F8" s="26">
        <v>0.16666666666666666</v>
      </c>
      <c r="G8" s="26">
        <v>0.16666666666666666</v>
      </c>
      <c r="H8" s="26">
        <v>0.16666666666666666</v>
      </c>
      <c r="I8" s="26">
        <v>0.16666666666666666</v>
      </c>
      <c r="J8" s="26">
        <v>0.16666666666666666</v>
      </c>
      <c r="K8" s="26">
        <v>0.16666666666666666</v>
      </c>
      <c r="L8" s="26">
        <v>0.16666666666666666</v>
      </c>
      <c r="M8" s="26">
        <v>0.16666666666666666</v>
      </c>
      <c r="N8" s="26">
        <v>0.16666666666666666</v>
      </c>
      <c r="O8" s="26">
        <v>0.16666666666666666</v>
      </c>
      <c r="P8" s="26">
        <v>0.16666666666666666</v>
      </c>
      <c r="Q8" s="26">
        <v>0.16666666666666666</v>
      </c>
      <c r="R8" s="44">
        <v>0.16666666666666666</v>
      </c>
      <c r="S8" s="44">
        <v>0.16666666666666666</v>
      </c>
      <c r="T8" s="44">
        <v>0.16666666666666666</v>
      </c>
      <c r="U8" s="64" t="s">
        <v>84</v>
      </c>
    </row>
    <row r="9" spans="2:21" x14ac:dyDescent="0.25">
      <c r="B9" s="8" t="s">
        <v>64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</row>
    <row r="10" spans="2:21" x14ac:dyDescent="0.25">
      <c r="B10" s="8" t="s">
        <v>65</v>
      </c>
      <c r="C10" s="26">
        <v>0</v>
      </c>
      <c r="D10" s="26">
        <v>0</v>
      </c>
      <c r="E10" s="26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</row>
    <row r="12" spans="2:21" x14ac:dyDescent="0.25">
      <c r="C12" s="63">
        <f>SUM(C4:C8)</f>
        <v>1.0833333333333333</v>
      </c>
      <c r="D12" s="63">
        <f>SUM(D4:D8)</f>
        <v>1.0833333333333333</v>
      </c>
      <c r="E12" s="63">
        <f>SUM(E4:E8)</f>
        <v>1.0833333333333333</v>
      </c>
      <c r="F12" s="63">
        <f t="shared" ref="F12:R12" si="0">SUM(F4:F8)</f>
        <v>1.0833333333333333</v>
      </c>
      <c r="G12" s="63">
        <f t="shared" si="0"/>
        <v>1.0833333333333333</v>
      </c>
      <c r="H12" s="63">
        <f>SUM(H4:H8)</f>
        <v>1.0833333333333333</v>
      </c>
      <c r="I12" s="63">
        <f t="shared" si="0"/>
        <v>1.0833333333333333</v>
      </c>
      <c r="J12" s="63">
        <f>SUM(J4:J8)</f>
        <v>1.0833333333333333</v>
      </c>
      <c r="K12" s="63">
        <f>SUM(K4:K8)</f>
        <v>1.0833333333333333</v>
      </c>
      <c r="L12" s="63">
        <f>SUM(K4:K8)</f>
        <v>1.0833333333333333</v>
      </c>
      <c r="M12" s="63">
        <f>SUM(L4:L8)</f>
        <v>1.0833333333333333</v>
      </c>
      <c r="N12" s="63">
        <f>SUM(M4:M8)</f>
        <v>1.0833333333333333</v>
      </c>
      <c r="O12" s="63">
        <f>SUM(N4:N8)</f>
        <v>1.0833333333333333</v>
      </c>
      <c r="P12" s="63">
        <f t="shared" si="0"/>
        <v>1.0833333333333333</v>
      </c>
      <c r="Q12" s="63">
        <f t="shared" si="0"/>
        <v>1.0833333333333333</v>
      </c>
      <c r="R12" s="63">
        <f t="shared" si="0"/>
        <v>0.47222222222222221</v>
      </c>
      <c r="S12" s="63">
        <f>SUM(S4:S8)</f>
        <v>0.47222222222222221</v>
      </c>
      <c r="T12" s="63">
        <f>SUM(T4:T8)</f>
        <v>0.47222222222222221</v>
      </c>
      <c r="U12" s="63">
        <f>SUM(U4:U8)</f>
        <v>0.125</v>
      </c>
    </row>
    <row r="21" spans="14:19" x14ac:dyDescent="0.25">
      <c r="N21" s="62"/>
      <c r="O21" s="62"/>
      <c r="P21" s="62"/>
      <c r="Q21" s="62"/>
    </row>
    <row r="22" spans="14:19" x14ac:dyDescent="0.25">
      <c r="N22" s="62"/>
      <c r="O22" s="62"/>
      <c r="P22" s="62"/>
    </row>
    <row r="23" spans="14:19" x14ac:dyDescent="0.25">
      <c r="N23" s="62"/>
      <c r="O23" s="62"/>
      <c r="P23" s="62"/>
    </row>
    <row r="24" spans="14:19" x14ac:dyDescent="0.25">
      <c r="N24" s="62"/>
      <c r="O24" s="62"/>
      <c r="P24" s="62"/>
      <c r="Q24" s="62"/>
    </row>
    <row r="25" spans="14:19" x14ac:dyDescent="0.25">
      <c r="N25" s="62"/>
      <c r="O25" s="62"/>
      <c r="P25" s="62"/>
      <c r="Q25" s="62"/>
    </row>
    <row r="27" spans="14:19" ht="15.75" x14ac:dyDescent="0.25">
      <c r="R27" s="61"/>
      <c r="S27" s="61"/>
    </row>
  </sheetData>
  <sortState columnSort="1" ref="C2:U10">
    <sortCondition ref="C2:U2" customList="JAR,COMPO,LIV,BUREAU"/>
    <sortCondition ref="C3:U3" customList="JAR,COMPO,LIV,BUREAU"/>
  </sortState>
  <pageMargins left="0.7" right="0.7" top="0.75" bottom="0.75" header="0.3" footer="0.3"/>
  <pageSetup paperSize="9" scale="5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4"/>
  <sheetViews>
    <sheetView workbookViewId="0">
      <selection activeCell="D37" sqref="D37"/>
    </sheetView>
  </sheetViews>
  <sheetFormatPr baseColWidth="10" defaultRowHeight="15" x14ac:dyDescent="0.25"/>
  <cols>
    <col min="1" max="1" width="26.140625" bestFit="1" customWidth="1"/>
    <col min="2" max="5" width="12" bestFit="1" customWidth="1"/>
  </cols>
  <sheetData>
    <row r="1" spans="1:5" ht="18.75" x14ac:dyDescent="0.25">
      <c r="A1" s="83" t="s">
        <v>47</v>
      </c>
      <c r="B1" s="83"/>
      <c r="C1" s="83"/>
      <c r="D1" s="83"/>
      <c r="E1" s="83"/>
    </row>
    <row r="2" spans="1:5" x14ac:dyDescent="0.25">
      <c r="A2" s="40"/>
      <c r="B2" s="40"/>
      <c r="C2" s="40"/>
      <c r="D2" s="40"/>
      <c r="E2" s="40"/>
    </row>
    <row r="3" spans="1:5" x14ac:dyDescent="0.25">
      <c r="A3" s="40" t="s">
        <v>63</v>
      </c>
      <c r="B3" s="41" t="s">
        <v>59</v>
      </c>
      <c r="C3" s="41" t="s">
        <v>60</v>
      </c>
      <c r="D3" s="41" t="s">
        <v>61</v>
      </c>
      <c r="E3" s="41" t="s">
        <v>62</v>
      </c>
    </row>
    <row r="4" spans="1:5" x14ac:dyDescent="0.25">
      <c r="A4" s="42" t="s">
        <v>48</v>
      </c>
      <c r="B4" s="43">
        <v>43466</v>
      </c>
      <c r="C4" s="43">
        <v>43831</v>
      </c>
      <c r="D4" s="43">
        <v>44197</v>
      </c>
      <c r="E4" s="43">
        <v>44562</v>
      </c>
    </row>
    <row r="5" spans="1:5" x14ac:dyDescent="0.25">
      <c r="A5" s="42" t="s">
        <v>49</v>
      </c>
      <c r="B5" s="43">
        <v>43577</v>
      </c>
      <c r="C5" s="43">
        <v>43934</v>
      </c>
      <c r="D5" s="43">
        <v>44291</v>
      </c>
      <c r="E5" s="43">
        <v>44669</v>
      </c>
    </row>
    <row r="6" spans="1:5" x14ac:dyDescent="0.25">
      <c r="A6" s="42" t="s">
        <v>50</v>
      </c>
      <c r="B6" s="43">
        <v>43586</v>
      </c>
      <c r="C6" s="43">
        <v>43952</v>
      </c>
      <c r="D6" s="43">
        <v>44317</v>
      </c>
      <c r="E6" s="43">
        <v>44682</v>
      </c>
    </row>
    <row r="7" spans="1:5" x14ac:dyDescent="0.25">
      <c r="A7" s="42" t="s">
        <v>51</v>
      </c>
      <c r="B7" s="43">
        <v>43593</v>
      </c>
      <c r="C7" s="43">
        <v>43959</v>
      </c>
      <c r="D7" s="43">
        <v>44324</v>
      </c>
      <c r="E7" s="43">
        <v>44689</v>
      </c>
    </row>
    <row r="8" spans="1:5" x14ac:dyDescent="0.25">
      <c r="A8" s="42" t="s">
        <v>52</v>
      </c>
      <c r="B8" s="43">
        <v>43615</v>
      </c>
      <c r="C8" s="43">
        <v>43972</v>
      </c>
      <c r="D8" s="43">
        <v>44329</v>
      </c>
      <c r="E8" s="43">
        <v>44707</v>
      </c>
    </row>
    <row r="9" spans="1:5" x14ac:dyDescent="0.25">
      <c r="A9" s="42" t="s">
        <v>53</v>
      </c>
      <c r="B9" s="43">
        <v>43626</v>
      </c>
      <c r="C9" s="43">
        <v>43983</v>
      </c>
      <c r="D9" s="43">
        <v>44340</v>
      </c>
      <c r="E9" s="43">
        <v>44718</v>
      </c>
    </row>
    <row r="10" spans="1:5" x14ac:dyDescent="0.25">
      <c r="A10" s="42" t="s">
        <v>54</v>
      </c>
      <c r="B10" s="43">
        <v>43660</v>
      </c>
      <c r="C10" s="43">
        <v>44026</v>
      </c>
      <c r="D10" s="43">
        <v>44391</v>
      </c>
      <c r="E10" s="43">
        <v>44756</v>
      </c>
    </row>
    <row r="11" spans="1:5" x14ac:dyDescent="0.25">
      <c r="A11" s="42" t="s">
        <v>55</v>
      </c>
      <c r="B11" s="43">
        <v>43692</v>
      </c>
      <c r="C11" s="43">
        <v>44058</v>
      </c>
      <c r="D11" s="43">
        <v>44423</v>
      </c>
      <c r="E11" s="43">
        <v>44788</v>
      </c>
    </row>
    <row r="12" spans="1:5" x14ac:dyDescent="0.25">
      <c r="A12" s="42" t="s">
        <v>56</v>
      </c>
      <c r="B12" s="43">
        <v>43770</v>
      </c>
      <c r="C12" s="43">
        <v>44136</v>
      </c>
      <c r="D12" s="43">
        <v>44501</v>
      </c>
      <c r="E12" s="43">
        <v>44866</v>
      </c>
    </row>
    <row r="13" spans="1:5" x14ac:dyDescent="0.25">
      <c r="A13" s="42" t="s">
        <v>57</v>
      </c>
      <c r="B13" s="43">
        <v>43780</v>
      </c>
      <c r="C13" s="43">
        <v>44146</v>
      </c>
      <c r="D13" s="43">
        <v>44511</v>
      </c>
      <c r="E13" s="43">
        <v>44876</v>
      </c>
    </row>
    <row r="14" spans="1:5" x14ac:dyDescent="0.25">
      <c r="A14" s="42" t="s">
        <v>58</v>
      </c>
      <c r="B14" s="43">
        <v>43824</v>
      </c>
      <c r="C14" s="43">
        <v>44190</v>
      </c>
      <c r="D14" s="43">
        <v>44555</v>
      </c>
      <c r="E14" s="43">
        <v>44920</v>
      </c>
    </row>
  </sheetData>
  <mergeCells count="1">
    <mergeCell ref="A1:E1"/>
  </mergeCell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PARAMETRES</vt:lpstr>
      <vt:lpstr>EDT MOIS</vt:lpstr>
      <vt:lpstr>EDT Type</vt:lpstr>
      <vt:lpstr>Jours Fériés</vt:lpstr>
      <vt:lpstr>Affectation</vt:lpstr>
      <vt:lpstr>Liste_Salariés</vt:lpstr>
      <vt:lpstr>Tab_Année</vt:lpstr>
      <vt:lpstr>Tab_Mois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POSTE1</dc:creator>
  <cp:lastModifiedBy>POSTE1</cp:lastModifiedBy>
  <cp:lastPrinted>2019-09-26T15:04:35Z</cp:lastPrinted>
  <dcterms:created xsi:type="dcterms:W3CDTF">2019-01-31T15:21:15Z</dcterms:created>
  <dcterms:modified xsi:type="dcterms:W3CDTF">2020-06-09T10:13:06Z</dcterms:modified>
</cp:coreProperties>
</file>