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28830" windowHeight="6255" firstSheet="2" activeTab="2"/>
  </bookViews>
  <sheets>
    <sheet name="COUT GLOBAL" sheetId="6" state="hidden" r:id="rId1"/>
    <sheet name="COUT TVX" sheetId="1" state="hidden" r:id="rId2"/>
    <sheet name="FORUM" sheetId="5" r:id="rId3"/>
    <sheet name="TCD" sheetId="7" state="hidden" r:id="rId4"/>
  </sheets>
  <definedNames>
    <definedName name="_xlnm._FilterDatabase" localSheetId="0" hidden="1">'COUT GLOBAL'!$A$1:$T$195</definedName>
    <definedName name="_xlnm._FilterDatabase" localSheetId="1" hidden="1">'COUT TVX'!$A$1:$R$1196</definedName>
    <definedName name="_xlnm._FilterDatabase" localSheetId="2" hidden="1">FORUM!$A$4:$AV$1199</definedName>
  </definedNames>
  <calcPr calcId="145621"/>
  <pivotCaches>
    <pivotCache cacheId="4" r:id="rId5"/>
  </pivotCaches>
</workbook>
</file>

<file path=xl/calcChain.xml><?xml version="1.0" encoding="utf-8"?>
<calcChain xmlns="http://schemas.openxmlformats.org/spreadsheetml/2006/main">
  <c r="J28" i="5" l="1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J411" i="5"/>
  <c r="J412" i="5"/>
  <c r="J413" i="5"/>
  <c r="J414" i="5"/>
  <c r="J415" i="5"/>
  <c r="J416" i="5"/>
  <c r="J417" i="5"/>
  <c r="J418" i="5"/>
  <c r="J419" i="5"/>
  <c r="J420" i="5"/>
  <c r="J421" i="5"/>
  <c r="J422" i="5"/>
  <c r="J423" i="5"/>
  <c r="J424" i="5"/>
  <c r="J425" i="5"/>
  <c r="J426" i="5"/>
  <c r="J427" i="5"/>
  <c r="J428" i="5"/>
  <c r="J429" i="5"/>
  <c r="J430" i="5"/>
  <c r="J431" i="5"/>
  <c r="J432" i="5"/>
  <c r="J433" i="5"/>
  <c r="J434" i="5"/>
  <c r="J435" i="5"/>
  <c r="J436" i="5"/>
  <c r="J437" i="5"/>
  <c r="J438" i="5"/>
  <c r="J439" i="5"/>
  <c r="J440" i="5"/>
  <c r="J441" i="5"/>
  <c r="J442" i="5"/>
  <c r="J443" i="5"/>
  <c r="J444" i="5"/>
  <c r="J445" i="5"/>
  <c r="J446" i="5"/>
  <c r="J447" i="5"/>
  <c r="J448" i="5"/>
  <c r="J449" i="5"/>
  <c r="J450" i="5"/>
  <c r="J451" i="5"/>
  <c r="J452" i="5"/>
  <c r="J453" i="5"/>
  <c r="J454" i="5"/>
  <c r="J455" i="5"/>
  <c r="J456" i="5"/>
  <c r="J457" i="5"/>
  <c r="J458" i="5"/>
  <c r="J459" i="5"/>
  <c r="J460" i="5"/>
  <c r="J461" i="5"/>
  <c r="J462" i="5"/>
  <c r="J463" i="5"/>
  <c r="J464" i="5"/>
  <c r="J465" i="5"/>
  <c r="J466" i="5"/>
  <c r="J467" i="5"/>
  <c r="J468" i="5"/>
  <c r="J469" i="5"/>
  <c r="J470" i="5"/>
  <c r="J471" i="5"/>
  <c r="J472" i="5"/>
  <c r="J473" i="5"/>
  <c r="J474" i="5"/>
  <c r="J475" i="5"/>
  <c r="J476" i="5"/>
  <c r="J477" i="5"/>
  <c r="J478" i="5"/>
  <c r="J479" i="5"/>
  <c r="J480" i="5"/>
  <c r="J481" i="5"/>
  <c r="J482" i="5"/>
  <c r="J483" i="5"/>
  <c r="J484" i="5"/>
  <c r="J485" i="5"/>
  <c r="J486" i="5"/>
  <c r="J487" i="5"/>
  <c r="J488" i="5"/>
  <c r="J489" i="5"/>
  <c r="J490" i="5"/>
  <c r="J491" i="5"/>
  <c r="J492" i="5"/>
  <c r="J493" i="5"/>
  <c r="J494" i="5"/>
  <c r="J495" i="5"/>
  <c r="J496" i="5"/>
  <c r="J497" i="5"/>
  <c r="J498" i="5"/>
  <c r="J499" i="5"/>
  <c r="J500" i="5"/>
  <c r="J501" i="5"/>
  <c r="J502" i="5"/>
  <c r="J503" i="5"/>
  <c r="J504" i="5"/>
  <c r="J505" i="5"/>
  <c r="J506" i="5"/>
  <c r="J507" i="5"/>
  <c r="J508" i="5"/>
  <c r="J509" i="5"/>
  <c r="J510" i="5"/>
  <c r="J511" i="5"/>
  <c r="J512" i="5"/>
  <c r="J513" i="5"/>
  <c r="J514" i="5"/>
  <c r="J515" i="5"/>
  <c r="J516" i="5"/>
  <c r="J517" i="5"/>
  <c r="J518" i="5"/>
  <c r="J519" i="5"/>
  <c r="J520" i="5"/>
  <c r="J521" i="5"/>
  <c r="J522" i="5"/>
  <c r="J523" i="5"/>
  <c r="J524" i="5"/>
  <c r="J525" i="5"/>
  <c r="J526" i="5"/>
  <c r="J527" i="5"/>
  <c r="J528" i="5"/>
  <c r="J529" i="5"/>
  <c r="J530" i="5"/>
  <c r="J531" i="5"/>
  <c r="J532" i="5"/>
  <c r="J533" i="5"/>
  <c r="J534" i="5"/>
  <c r="J535" i="5"/>
  <c r="J536" i="5"/>
  <c r="J537" i="5"/>
  <c r="J538" i="5"/>
  <c r="J539" i="5"/>
  <c r="J540" i="5"/>
  <c r="J541" i="5"/>
  <c r="J542" i="5"/>
  <c r="J543" i="5"/>
  <c r="J544" i="5"/>
  <c r="J545" i="5"/>
  <c r="J546" i="5"/>
  <c r="J547" i="5"/>
  <c r="J548" i="5"/>
  <c r="J549" i="5"/>
  <c r="J550" i="5"/>
  <c r="J551" i="5"/>
  <c r="J552" i="5"/>
  <c r="J553" i="5"/>
  <c r="J554" i="5"/>
  <c r="J555" i="5"/>
  <c r="J556" i="5"/>
  <c r="J557" i="5"/>
  <c r="J558" i="5"/>
  <c r="J559" i="5"/>
  <c r="J560" i="5"/>
  <c r="J561" i="5"/>
  <c r="J562" i="5"/>
  <c r="J563" i="5"/>
  <c r="J564" i="5"/>
  <c r="J565" i="5"/>
  <c r="J566" i="5"/>
  <c r="J567" i="5"/>
  <c r="J568" i="5"/>
  <c r="J569" i="5"/>
  <c r="J570" i="5"/>
  <c r="J571" i="5"/>
  <c r="J572" i="5"/>
  <c r="J573" i="5"/>
  <c r="J574" i="5"/>
  <c r="J575" i="5"/>
  <c r="J576" i="5"/>
  <c r="J577" i="5"/>
  <c r="J578" i="5"/>
  <c r="J579" i="5"/>
  <c r="J580" i="5"/>
  <c r="J581" i="5"/>
  <c r="J582" i="5"/>
  <c r="J583" i="5"/>
  <c r="J584" i="5"/>
  <c r="J585" i="5"/>
  <c r="J586" i="5"/>
  <c r="J587" i="5"/>
  <c r="J588" i="5"/>
  <c r="J589" i="5"/>
  <c r="J590" i="5"/>
  <c r="J591" i="5"/>
  <c r="J592" i="5"/>
  <c r="J593" i="5"/>
  <c r="J594" i="5"/>
  <c r="J595" i="5"/>
  <c r="J596" i="5"/>
  <c r="J597" i="5"/>
  <c r="J598" i="5"/>
  <c r="J599" i="5"/>
  <c r="J600" i="5"/>
  <c r="J601" i="5"/>
  <c r="J602" i="5"/>
  <c r="J603" i="5"/>
  <c r="J604" i="5"/>
  <c r="J605" i="5"/>
  <c r="J606" i="5"/>
  <c r="J607" i="5"/>
  <c r="J608" i="5"/>
  <c r="J609" i="5"/>
  <c r="J610" i="5"/>
  <c r="J611" i="5"/>
  <c r="J612" i="5"/>
  <c r="J613" i="5"/>
  <c r="J614" i="5"/>
  <c r="J615" i="5"/>
  <c r="J616" i="5"/>
  <c r="J617" i="5"/>
  <c r="J618" i="5"/>
  <c r="J619" i="5"/>
  <c r="J620" i="5"/>
  <c r="J621" i="5"/>
  <c r="J622" i="5"/>
  <c r="J623" i="5"/>
  <c r="J624" i="5"/>
  <c r="J625" i="5"/>
  <c r="J626" i="5"/>
  <c r="J627" i="5"/>
  <c r="J628" i="5"/>
  <c r="J629" i="5"/>
  <c r="J630" i="5"/>
  <c r="J631" i="5"/>
  <c r="J632" i="5"/>
  <c r="J633" i="5"/>
  <c r="J634" i="5"/>
  <c r="J635" i="5"/>
  <c r="J636" i="5"/>
  <c r="J637" i="5"/>
  <c r="J638" i="5"/>
  <c r="J639" i="5"/>
  <c r="J640" i="5"/>
  <c r="J641" i="5"/>
  <c r="J642" i="5"/>
  <c r="J643" i="5"/>
  <c r="J644" i="5"/>
  <c r="J645" i="5"/>
  <c r="J646" i="5"/>
  <c r="J647" i="5"/>
  <c r="J648" i="5"/>
  <c r="J649" i="5"/>
  <c r="J650" i="5"/>
  <c r="J651" i="5"/>
  <c r="J652" i="5"/>
  <c r="J653" i="5"/>
  <c r="J654" i="5"/>
  <c r="J655" i="5"/>
  <c r="J656" i="5"/>
  <c r="J657" i="5"/>
  <c r="J658" i="5"/>
  <c r="J659" i="5"/>
  <c r="J660" i="5"/>
  <c r="J661" i="5"/>
  <c r="J662" i="5"/>
  <c r="J663" i="5"/>
  <c r="J664" i="5"/>
  <c r="J665" i="5"/>
  <c r="J666" i="5"/>
  <c r="J667" i="5"/>
  <c r="J668" i="5"/>
  <c r="J669" i="5"/>
  <c r="J670" i="5"/>
  <c r="J671" i="5"/>
  <c r="J672" i="5"/>
  <c r="J673" i="5"/>
  <c r="J674" i="5"/>
  <c r="J675" i="5"/>
  <c r="J676" i="5"/>
  <c r="J677" i="5"/>
  <c r="J678" i="5"/>
  <c r="J679" i="5"/>
  <c r="J680" i="5"/>
  <c r="J681" i="5"/>
  <c r="J682" i="5"/>
  <c r="J683" i="5"/>
  <c r="J684" i="5"/>
  <c r="J685" i="5"/>
  <c r="J686" i="5"/>
  <c r="J687" i="5"/>
  <c r="J688" i="5"/>
  <c r="J689" i="5"/>
  <c r="J690" i="5"/>
  <c r="J691" i="5"/>
  <c r="J692" i="5"/>
  <c r="J693" i="5"/>
  <c r="J694" i="5"/>
  <c r="J695" i="5"/>
  <c r="J696" i="5"/>
  <c r="J697" i="5"/>
  <c r="J698" i="5"/>
  <c r="J699" i="5"/>
  <c r="J700" i="5"/>
  <c r="J701" i="5"/>
  <c r="J702" i="5"/>
  <c r="J703" i="5"/>
  <c r="J704" i="5"/>
  <c r="J705" i="5"/>
  <c r="J706" i="5"/>
  <c r="J707" i="5"/>
  <c r="J708" i="5"/>
  <c r="J709" i="5"/>
  <c r="J710" i="5"/>
  <c r="J711" i="5"/>
  <c r="J712" i="5"/>
  <c r="J713" i="5"/>
  <c r="J714" i="5"/>
  <c r="J715" i="5"/>
  <c r="J716" i="5"/>
  <c r="J717" i="5"/>
  <c r="J718" i="5"/>
  <c r="J719" i="5"/>
  <c r="J720" i="5"/>
  <c r="J721" i="5"/>
  <c r="J722" i="5"/>
  <c r="J723" i="5"/>
  <c r="J724" i="5"/>
  <c r="J725" i="5"/>
  <c r="J726" i="5"/>
  <c r="J727" i="5"/>
  <c r="J728" i="5"/>
  <c r="J729" i="5"/>
  <c r="J730" i="5"/>
  <c r="J731" i="5"/>
  <c r="J732" i="5"/>
  <c r="J733" i="5"/>
  <c r="J734" i="5"/>
  <c r="J735" i="5"/>
  <c r="J736" i="5"/>
  <c r="J737" i="5"/>
  <c r="J738" i="5"/>
  <c r="J739" i="5"/>
  <c r="J740" i="5"/>
  <c r="J741" i="5"/>
  <c r="J742" i="5"/>
  <c r="J743" i="5"/>
  <c r="J744" i="5"/>
  <c r="J745" i="5"/>
  <c r="J746" i="5"/>
  <c r="J747" i="5"/>
  <c r="J748" i="5"/>
  <c r="J749" i="5"/>
  <c r="J750" i="5"/>
  <c r="J751" i="5"/>
  <c r="J752" i="5"/>
  <c r="J753" i="5"/>
  <c r="J754" i="5"/>
  <c r="J755" i="5"/>
  <c r="J756" i="5"/>
  <c r="J757" i="5"/>
  <c r="J758" i="5"/>
  <c r="J759" i="5"/>
  <c r="J760" i="5"/>
  <c r="J761" i="5"/>
  <c r="J762" i="5"/>
  <c r="J763" i="5"/>
  <c r="J764" i="5"/>
  <c r="J765" i="5"/>
  <c r="J766" i="5"/>
  <c r="J767" i="5"/>
  <c r="J768" i="5"/>
  <c r="J769" i="5"/>
  <c r="J770" i="5"/>
  <c r="J771" i="5"/>
  <c r="J772" i="5"/>
  <c r="J773" i="5"/>
  <c r="J774" i="5"/>
  <c r="J775" i="5"/>
  <c r="J776" i="5"/>
  <c r="J777" i="5"/>
  <c r="J778" i="5"/>
  <c r="J779" i="5"/>
  <c r="J780" i="5"/>
  <c r="J781" i="5"/>
  <c r="J782" i="5"/>
  <c r="J783" i="5"/>
  <c r="J784" i="5"/>
  <c r="J785" i="5"/>
  <c r="J786" i="5"/>
  <c r="J787" i="5"/>
  <c r="J788" i="5"/>
  <c r="J789" i="5"/>
  <c r="J790" i="5"/>
  <c r="J791" i="5"/>
  <c r="J792" i="5"/>
  <c r="J793" i="5"/>
  <c r="J794" i="5"/>
  <c r="J795" i="5"/>
  <c r="J796" i="5"/>
  <c r="J797" i="5"/>
  <c r="J798" i="5"/>
  <c r="J799" i="5"/>
  <c r="J800" i="5"/>
  <c r="J801" i="5"/>
  <c r="J802" i="5"/>
  <c r="J803" i="5"/>
  <c r="J804" i="5"/>
  <c r="J805" i="5"/>
  <c r="J806" i="5"/>
  <c r="J807" i="5"/>
  <c r="J808" i="5"/>
  <c r="J809" i="5"/>
  <c r="J810" i="5"/>
  <c r="J811" i="5"/>
  <c r="J812" i="5"/>
  <c r="J813" i="5"/>
  <c r="J814" i="5"/>
  <c r="J815" i="5"/>
  <c r="J816" i="5"/>
  <c r="J817" i="5"/>
  <c r="J818" i="5"/>
  <c r="J819" i="5"/>
  <c r="J820" i="5"/>
  <c r="J821" i="5"/>
  <c r="J822" i="5"/>
  <c r="J823" i="5"/>
  <c r="J824" i="5"/>
  <c r="J825" i="5"/>
  <c r="J826" i="5"/>
  <c r="J827" i="5"/>
  <c r="J828" i="5"/>
  <c r="J829" i="5"/>
  <c r="J830" i="5"/>
  <c r="J831" i="5"/>
  <c r="J832" i="5"/>
  <c r="J833" i="5"/>
  <c r="J834" i="5"/>
  <c r="J835" i="5"/>
  <c r="J836" i="5"/>
  <c r="J837" i="5"/>
  <c r="J838" i="5"/>
  <c r="J839" i="5"/>
  <c r="J840" i="5"/>
  <c r="J841" i="5"/>
  <c r="J842" i="5"/>
  <c r="J843" i="5"/>
  <c r="J844" i="5"/>
  <c r="J845" i="5"/>
  <c r="J846" i="5"/>
  <c r="J847" i="5"/>
  <c r="J848" i="5"/>
  <c r="J849" i="5"/>
  <c r="J850" i="5"/>
  <c r="J851" i="5"/>
  <c r="J852" i="5"/>
  <c r="J853" i="5"/>
  <c r="J854" i="5"/>
  <c r="J855" i="5"/>
  <c r="J856" i="5"/>
  <c r="J857" i="5"/>
  <c r="J858" i="5"/>
  <c r="J859" i="5"/>
  <c r="J860" i="5"/>
  <c r="J861" i="5"/>
  <c r="J862" i="5"/>
  <c r="J863" i="5"/>
  <c r="J864" i="5"/>
  <c r="J865" i="5"/>
  <c r="J866" i="5"/>
  <c r="J867" i="5"/>
  <c r="J868" i="5"/>
  <c r="J869" i="5"/>
  <c r="J870" i="5"/>
  <c r="J871" i="5"/>
  <c r="J872" i="5"/>
  <c r="J873" i="5"/>
  <c r="J874" i="5"/>
  <c r="J875" i="5"/>
  <c r="J876" i="5"/>
  <c r="J877" i="5"/>
  <c r="J878" i="5"/>
  <c r="J879" i="5"/>
  <c r="J880" i="5"/>
  <c r="J881" i="5"/>
  <c r="J882" i="5"/>
  <c r="J883" i="5"/>
  <c r="J884" i="5"/>
  <c r="J885" i="5"/>
  <c r="J886" i="5"/>
  <c r="J887" i="5"/>
  <c r="J888" i="5"/>
  <c r="J889" i="5"/>
  <c r="J890" i="5"/>
  <c r="J891" i="5"/>
  <c r="J892" i="5"/>
  <c r="J893" i="5"/>
  <c r="J894" i="5"/>
  <c r="J895" i="5"/>
  <c r="J896" i="5"/>
  <c r="J897" i="5"/>
  <c r="J898" i="5"/>
  <c r="J899" i="5"/>
  <c r="J900" i="5"/>
  <c r="J901" i="5"/>
  <c r="J902" i="5"/>
  <c r="J903" i="5"/>
  <c r="J904" i="5"/>
  <c r="J905" i="5"/>
  <c r="J906" i="5"/>
  <c r="J907" i="5"/>
  <c r="J908" i="5"/>
  <c r="J909" i="5"/>
  <c r="J910" i="5"/>
  <c r="J911" i="5"/>
  <c r="J912" i="5"/>
  <c r="J913" i="5"/>
  <c r="J914" i="5"/>
  <c r="J915" i="5"/>
  <c r="J916" i="5"/>
  <c r="J917" i="5"/>
  <c r="J918" i="5"/>
  <c r="J919" i="5"/>
  <c r="J920" i="5"/>
  <c r="J921" i="5"/>
  <c r="J922" i="5"/>
  <c r="J923" i="5"/>
  <c r="J924" i="5"/>
  <c r="J925" i="5"/>
  <c r="J926" i="5"/>
  <c r="J927" i="5"/>
  <c r="J928" i="5"/>
  <c r="J929" i="5"/>
  <c r="J930" i="5"/>
  <c r="J931" i="5"/>
  <c r="J932" i="5"/>
  <c r="J933" i="5"/>
  <c r="J934" i="5"/>
  <c r="J935" i="5"/>
  <c r="J936" i="5"/>
  <c r="J937" i="5"/>
  <c r="J938" i="5"/>
  <c r="J939" i="5"/>
  <c r="J940" i="5"/>
  <c r="J941" i="5"/>
  <c r="J942" i="5"/>
  <c r="J943" i="5"/>
  <c r="J944" i="5"/>
  <c r="J945" i="5"/>
  <c r="J946" i="5"/>
  <c r="J947" i="5"/>
  <c r="J948" i="5"/>
  <c r="J949" i="5"/>
  <c r="J950" i="5"/>
  <c r="J951" i="5"/>
  <c r="J952" i="5"/>
  <c r="J953" i="5"/>
  <c r="J954" i="5"/>
  <c r="J955" i="5"/>
  <c r="J956" i="5"/>
  <c r="J957" i="5"/>
  <c r="J958" i="5"/>
  <c r="J959" i="5"/>
  <c r="J960" i="5"/>
  <c r="J961" i="5"/>
  <c r="J962" i="5"/>
  <c r="J963" i="5"/>
  <c r="J964" i="5"/>
  <c r="J965" i="5"/>
  <c r="J966" i="5"/>
  <c r="J967" i="5"/>
  <c r="J968" i="5"/>
  <c r="J969" i="5"/>
  <c r="J970" i="5"/>
  <c r="J971" i="5"/>
  <c r="J972" i="5"/>
  <c r="J973" i="5"/>
  <c r="J974" i="5"/>
  <c r="J975" i="5"/>
  <c r="J976" i="5"/>
  <c r="J977" i="5"/>
  <c r="J978" i="5"/>
  <c r="J979" i="5"/>
  <c r="J980" i="5"/>
  <c r="J981" i="5"/>
  <c r="J982" i="5"/>
  <c r="J983" i="5"/>
  <c r="J984" i="5"/>
  <c r="J985" i="5"/>
  <c r="J986" i="5"/>
  <c r="J987" i="5"/>
  <c r="J988" i="5"/>
  <c r="J989" i="5"/>
  <c r="J990" i="5"/>
  <c r="J991" i="5"/>
  <c r="J992" i="5"/>
  <c r="J993" i="5"/>
  <c r="J994" i="5"/>
  <c r="J995" i="5"/>
  <c r="J996" i="5"/>
  <c r="J997" i="5"/>
  <c r="J998" i="5"/>
  <c r="J999" i="5"/>
  <c r="J1000" i="5"/>
  <c r="J1001" i="5"/>
  <c r="J1002" i="5"/>
  <c r="J1003" i="5"/>
  <c r="J1004" i="5"/>
  <c r="J1005" i="5"/>
  <c r="J1006" i="5"/>
  <c r="J1007" i="5"/>
  <c r="J1008" i="5"/>
  <c r="J1009" i="5"/>
  <c r="J1010" i="5"/>
  <c r="J1011" i="5"/>
  <c r="J1012" i="5"/>
  <c r="J1013" i="5"/>
  <c r="J1014" i="5"/>
  <c r="J1015" i="5"/>
  <c r="J1016" i="5"/>
  <c r="J1017" i="5"/>
  <c r="J1018" i="5"/>
  <c r="J1019" i="5"/>
  <c r="J1020" i="5"/>
  <c r="J1021" i="5"/>
  <c r="J1022" i="5"/>
  <c r="J1023" i="5"/>
  <c r="J1024" i="5"/>
  <c r="J1025" i="5"/>
  <c r="J1026" i="5"/>
  <c r="J1027" i="5"/>
  <c r="J1028" i="5"/>
  <c r="J1029" i="5"/>
  <c r="J1030" i="5"/>
  <c r="J1031" i="5"/>
  <c r="J1032" i="5"/>
  <c r="J1033" i="5"/>
  <c r="J1034" i="5"/>
  <c r="J1035" i="5"/>
  <c r="J1036" i="5"/>
  <c r="J1037" i="5"/>
  <c r="J1038" i="5"/>
  <c r="J1039" i="5"/>
  <c r="J1040" i="5"/>
  <c r="J1041" i="5"/>
  <c r="J1042" i="5"/>
  <c r="J1043" i="5"/>
  <c r="J1044" i="5"/>
  <c r="J1045" i="5"/>
  <c r="J1046" i="5"/>
  <c r="J1047" i="5"/>
  <c r="J1048" i="5"/>
  <c r="J1049" i="5"/>
  <c r="J1050" i="5"/>
  <c r="J1051" i="5"/>
  <c r="J1052" i="5"/>
  <c r="J1053" i="5"/>
  <c r="J1054" i="5"/>
  <c r="J1055" i="5"/>
  <c r="J1056" i="5"/>
  <c r="J1057" i="5"/>
  <c r="J1058" i="5"/>
  <c r="J1059" i="5"/>
  <c r="J1060" i="5"/>
  <c r="J1061" i="5"/>
  <c r="J1062" i="5"/>
  <c r="J1063" i="5"/>
  <c r="J1064" i="5"/>
  <c r="J1065" i="5"/>
  <c r="J1066" i="5"/>
  <c r="J1067" i="5"/>
  <c r="J1068" i="5"/>
  <c r="J1069" i="5"/>
  <c r="J1070" i="5"/>
  <c r="J1071" i="5"/>
  <c r="J1072" i="5"/>
  <c r="J1073" i="5"/>
  <c r="J1074" i="5"/>
  <c r="J1075" i="5"/>
  <c r="J1076" i="5"/>
  <c r="J1077" i="5"/>
  <c r="J1078" i="5"/>
  <c r="J1079" i="5"/>
  <c r="J1080" i="5"/>
  <c r="J1081" i="5"/>
  <c r="J1082" i="5"/>
  <c r="J1083" i="5"/>
  <c r="J1084" i="5"/>
  <c r="J1085" i="5"/>
  <c r="J1086" i="5"/>
  <c r="J1087" i="5"/>
  <c r="J1088" i="5"/>
  <c r="J1089" i="5"/>
  <c r="J1090" i="5"/>
  <c r="J1091" i="5"/>
  <c r="J1092" i="5"/>
  <c r="J1093" i="5"/>
  <c r="J1094" i="5"/>
  <c r="J1095" i="5"/>
  <c r="J1096" i="5"/>
  <c r="J1097" i="5"/>
  <c r="J1098" i="5"/>
  <c r="J1099" i="5"/>
  <c r="J1100" i="5"/>
  <c r="J1101" i="5"/>
  <c r="J1102" i="5"/>
  <c r="J1103" i="5"/>
  <c r="J1104" i="5"/>
  <c r="J1105" i="5"/>
  <c r="J1106" i="5"/>
  <c r="J1107" i="5"/>
  <c r="J1108" i="5"/>
  <c r="J1109" i="5"/>
  <c r="J1110" i="5"/>
  <c r="J1111" i="5"/>
  <c r="J1112" i="5"/>
  <c r="J1113" i="5"/>
  <c r="J1114" i="5"/>
  <c r="J1115" i="5"/>
  <c r="J1116" i="5"/>
  <c r="J1117" i="5"/>
  <c r="J1118" i="5"/>
  <c r="J1119" i="5"/>
  <c r="J1120" i="5"/>
  <c r="J1121" i="5"/>
  <c r="J1122" i="5"/>
  <c r="J1123" i="5"/>
  <c r="J1124" i="5"/>
  <c r="J1125" i="5"/>
  <c r="J1126" i="5"/>
  <c r="J1127" i="5"/>
  <c r="J1128" i="5"/>
  <c r="J1129" i="5"/>
  <c r="J1130" i="5"/>
  <c r="J1131" i="5"/>
  <c r="J1132" i="5"/>
  <c r="J1133" i="5"/>
  <c r="J1134" i="5"/>
  <c r="J1135" i="5"/>
  <c r="J1136" i="5"/>
  <c r="J1137" i="5"/>
  <c r="J1138" i="5"/>
  <c r="J1139" i="5"/>
  <c r="J1140" i="5"/>
  <c r="J1141" i="5"/>
  <c r="J1142" i="5"/>
  <c r="J1143" i="5"/>
  <c r="J1144" i="5"/>
  <c r="J1145" i="5"/>
  <c r="J1146" i="5"/>
  <c r="J1147" i="5"/>
  <c r="J1148" i="5"/>
  <c r="J1149" i="5"/>
  <c r="J1150" i="5"/>
  <c r="J1151" i="5"/>
  <c r="J1152" i="5"/>
  <c r="J1153" i="5"/>
  <c r="J1154" i="5"/>
  <c r="J1155" i="5"/>
  <c r="J1156" i="5"/>
  <c r="J1157" i="5"/>
  <c r="J1158" i="5"/>
  <c r="J1159" i="5"/>
  <c r="J1160" i="5"/>
  <c r="J1161" i="5"/>
  <c r="J1162" i="5"/>
  <c r="J1163" i="5"/>
  <c r="J1164" i="5"/>
  <c r="J1165" i="5"/>
  <c r="J1166" i="5"/>
  <c r="J1167" i="5"/>
  <c r="J1168" i="5"/>
  <c r="J1169" i="5"/>
  <c r="J1170" i="5"/>
  <c r="J1171" i="5"/>
  <c r="J1172" i="5"/>
  <c r="J1173" i="5"/>
  <c r="J1174" i="5"/>
  <c r="J1175" i="5"/>
  <c r="J1176" i="5"/>
  <c r="J1177" i="5"/>
  <c r="J1178" i="5"/>
  <c r="J1179" i="5"/>
  <c r="J1180" i="5"/>
  <c r="J1181" i="5"/>
  <c r="J1182" i="5"/>
  <c r="J1183" i="5"/>
  <c r="J1184" i="5"/>
  <c r="J1185" i="5"/>
  <c r="J1186" i="5"/>
  <c r="J1187" i="5"/>
  <c r="J1188" i="5"/>
  <c r="J1189" i="5"/>
  <c r="J1190" i="5"/>
  <c r="J1191" i="5"/>
  <c r="J1192" i="5"/>
  <c r="J1193" i="5"/>
  <c r="J1194" i="5"/>
  <c r="J1195" i="5"/>
  <c r="J1196" i="5"/>
  <c r="J1197" i="5"/>
  <c r="J1198" i="5"/>
  <c r="J1199" i="5"/>
  <c r="J16" i="5"/>
  <c r="J17" i="5"/>
  <c r="J18" i="5"/>
  <c r="J19" i="5"/>
  <c r="J20" i="5"/>
  <c r="J21" i="5"/>
  <c r="J22" i="5"/>
  <c r="J23" i="5"/>
  <c r="J24" i="5"/>
  <c r="J25" i="5"/>
  <c r="J26" i="5"/>
  <c r="J27" i="5"/>
  <c r="J5" i="5"/>
  <c r="AK919" i="5" l="1"/>
  <c r="AK75" i="5"/>
  <c r="AK136" i="5"/>
  <c r="A5" i="5" l="1"/>
  <c r="K5" i="5" s="1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4" i="5"/>
  <c r="N125" i="5"/>
  <c r="N126" i="5"/>
  <c r="N127" i="5"/>
  <c r="N128" i="5"/>
  <c r="N129" i="5"/>
  <c r="N130" i="5"/>
  <c r="N131" i="5"/>
  <c r="N132" i="5"/>
  <c r="N133" i="5"/>
  <c r="N134" i="5"/>
  <c r="N135" i="5"/>
  <c r="N136" i="5"/>
  <c r="N137" i="5"/>
  <c r="N138" i="5"/>
  <c r="N139" i="5"/>
  <c r="N140" i="5"/>
  <c r="N141" i="5"/>
  <c r="N142" i="5"/>
  <c r="N143" i="5"/>
  <c r="N144" i="5"/>
  <c r="N145" i="5"/>
  <c r="N146" i="5"/>
  <c r="N147" i="5"/>
  <c r="N148" i="5"/>
  <c r="N149" i="5"/>
  <c r="N150" i="5"/>
  <c r="N151" i="5"/>
  <c r="N152" i="5"/>
  <c r="N153" i="5"/>
  <c r="N154" i="5"/>
  <c r="N155" i="5"/>
  <c r="N156" i="5"/>
  <c r="N157" i="5"/>
  <c r="N158" i="5"/>
  <c r="N159" i="5"/>
  <c r="N160" i="5"/>
  <c r="N161" i="5"/>
  <c r="N162" i="5"/>
  <c r="N163" i="5"/>
  <c r="N164" i="5"/>
  <c r="N165" i="5"/>
  <c r="N166" i="5"/>
  <c r="N167" i="5"/>
  <c r="N168" i="5"/>
  <c r="N169" i="5"/>
  <c r="N170" i="5"/>
  <c r="N171" i="5"/>
  <c r="N172" i="5"/>
  <c r="N173" i="5"/>
  <c r="N174" i="5"/>
  <c r="N175" i="5"/>
  <c r="N176" i="5"/>
  <c r="N177" i="5"/>
  <c r="N178" i="5"/>
  <c r="N179" i="5"/>
  <c r="N180" i="5"/>
  <c r="N181" i="5"/>
  <c r="N182" i="5"/>
  <c r="N183" i="5"/>
  <c r="N184" i="5"/>
  <c r="N185" i="5"/>
  <c r="N186" i="5"/>
  <c r="N187" i="5"/>
  <c r="N188" i="5"/>
  <c r="N189" i="5"/>
  <c r="N190" i="5"/>
  <c r="N191" i="5"/>
  <c r="N192" i="5"/>
  <c r="N193" i="5"/>
  <c r="N194" i="5"/>
  <c r="N195" i="5"/>
  <c r="N196" i="5"/>
  <c r="N197" i="5"/>
  <c r="N198" i="5"/>
  <c r="N199" i="5"/>
  <c r="N200" i="5"/>
  <c r="N201" i="5"/>
  <c r="N202" i="5"/>
  <c r="N203" i="5"/>
  <c r="N204" i="5"/>
  <c r="N205" i="5"/>
  <c r="N206" i="5"/>
  <c r="N207" i="5"/>
  <c r="N208" i="5"/>
  <c r="N209" i="5"/>
  <c r="N210" i="5"/>
  <c r="N211" i="5"/>
  <c r="N212" i="5"/>
  <c r="N213" i="5"/>
  <c r="N214" i="5"/>
  <c r="N215" i="5"/>
  <c r="N216" i="5"/>
  <c r="N217" i="5"/>
  <c r="N218" i="5"/>
  <c r="N219" i="5"/>
  <c r="N220" i="5"/>
  <c r="N221" i="5"/>
  <c r="N222" i="5"/>
  <c r="N223" i="5"/>
  <c r="N224" i="5"/>
  <c r="N225" i="5"/>
  <c r="N226" i="5"/>
  <c r="N227" i="5"/>
  <c r="N228" i="5"/>
  <c r="N229" i="5"/>
  <c r="N230" i="5"/>
  <c r="N231" i="5"/>
  <c r="N232" i="5"/>
  <c r="N233" i="5"/>
  <c r="N234" i="5"/>
  <c r="N235" i="5"/>
  <c r="N236" i="5"/>
  <c r="N237" i="5"/>
  <c r="N238" i="5"/>
  <c r="N239" i="5"/>
  <c r="N240" i="5"/>
  <c r="N241" i="5"/>
  <c r="N242" i="5"/>
  <c r="N243" i="5"/>
  <c r="N244" i="5"/>
  <c r="N245" i="5"/>
  <c r="N246" i="5"/>
  <c r="N247" i="5"/>
  <c r="N248" i="5"/>
  <c r="N249" i="5"/>
  <c r="N250" i="5"/>
  <c r="N251" i="5"/>
  <c r="N252" i="5"/>
  <c r="N253" i="5"/>
  <c r="N254" i="5"/>
  <c r="N255" i="5"/>
  <c r="N256" i="5"/>
  <c r="N257" i="5"/>
  <c r="N258" i="5"/>
  <c r="N259" i="5"/>
  <c r="N260" i="5"/>
  <c r="N261" i="5"/>
  <c r="N262" i="5"/>
  <c r="N263" i="5"/>
  <c r="N264" i="5"/>
  <c r="N265" i="5"/>
  <c r="N266" i="5"/>
  <c r="N267" i="5"/>
  <c r="N268" i="5"/>
  <c r="N269" i="5"/>
  <c r="N270" i="5"/>
  <c r="N271" i="5"/>
  <c r="N272" i="5"/>
  <c r="N273" i="5"/>
  <c r="N274" i="5"/>
  <c r="N275" i="5"/>
  <c r="N276" i="5"/>
  <c r="N277" i="5"/>
  <c r="N278" i="5"/>
  <c r="N279" i="5"/>
  <c r="N280" i="5"/>
  <c r="N281" i="5"/>
  <c r="N282" i="5"/>
  <c r="N283" i="5"/>
  <c r="N284" i="5"/>
  <c r="N285" i="5"/>
  <c r="N286" i="5"/>
  <c r="N287" i="5"/>
  <c r="N288" i="5"/>
  <c r="N289" i="5"/>
  <c r="N290" i="5"/>
  <c r="N291" i="5"/>
  <c r="N292" i="5"/>
  <c r="N293" i="5"/>
  <c r="N294" i="5"/>
  <c r="N295" i="5"/>
  <c r="N296" i="5"/>
  <c r="N297" i="5"/>
  <c r="N298" i="5"/>
  <c r="N299" i="5"/>
  <c r="N300" i="5"/>
  <c r="N301" i="5"/>
  <c r="N302" i="5"/>
  <c r="N303" i="5"/>
  <c r="N304" i="5"/>
  <c r="N305" i="5"/>
  <c r="N306" i="5"/>
  <c r="N307" i="5"/>
  <c r="N308" i="5"/>
  <c r="N309" i="5"/>
  <c r="N310" i="5"/>
  <c r="N311" i="5"/>
  <c r="N312" i="5"/>
  <c r="N313" i="5"/>
  <c r="N314" i="5"/>
  <c r="N315" i="5"/>
  <c r="N316" i="5"/>
  <c r="N317" i="5"/>
  <c r="N318" i="5"/>
  <c r="N319" i="5"/>
  <c r="N320" i="5"/>
  <c r="N321" i="5"/>
  <c r="N322" i="5"/>
  <c r="N323" i="5"/>
  <c r="N324" i="5"/>
  <c r="N325" i="5"/>
  <c r="N326" i="5"/>
  <c r="N327" i="5"/>
  <c r="N328" i="5"/>
  <c r="N329" i="5"/>
  <c r="N330" i="5"/>
  <c r="N331" i="5"/>
  <c r="N332" i="5"/>
  <c r="N333" i="5"/>
  <c r="N334" i="5"/>
  <c r="N335" i="5"/>
  <c r="N336" i="5"/>
  <c r="N337" i="5"/>
  <c r="N338" i="5"/>
  <c r="N339" i="5"/>
  <c r="N340" i="5"/>
  <c r="N341" i="5"/>
  <c r="N342" i="5"/>
  <c r="N343" i="5"/>
  <c r="N344" i="5"/>
  <c r="N345" i="5"/>
  <c r="N346" i="5"/>
  <c r="N347" i="5"/>
  <c r="N348" i="5"/>
  <c r="N349" i="5"/>
  <c r="N350" i="5"/>
  <c r="N351" i="5"/>
  <c r="N352" i="5"/>
  <c r="N353" i="5"/>
  <c r="N354" i="5"/>
  <c r="N355" i="5"/>
  <c r="N356" i="5"/>
  <c r="N357" i="5"/>
  <c r="N358" i="5"/>
  <c r="N359" i="5"/>
  <c r="N360" i="5"/>
  <c r="N361" i="5"/>
  <c r="N362" i="5"/>
  <c r="N363" i="5"/>
  <c r="N364" i="5"/>
  <c r="N365" i="5"/>
  <c r="N366" i="5"/>
  <c r="N367" i="5"/>
  <c r="N368" i="5"/>
  <c r="N369" i="5"/>
  <c r="N370" i="5"/>
  <c r="N371" i="5"/>
  <c r="N372" i="5"/>
  <c r="N373" i="5"/>
  <c r="N374" i="5"/>
  <c r="N375" i="5"/>
  <c r="N376" i="5"/>
  <c r="N377" i="5"/>
  <c r="N378" i="5"/>
  <c r="N379" i="5"/>
  <c r="N380" i="5"/>
  <c r="N381" i="5"/>
  <c r="N382" i="5"/>
  <c r="N383" i="5"/>
  <c r="N384" i="5"/>
  <c r="N385" i="5"/>
  <c r="N386" i="5"/>
  <c r="N387" i="5"/>
  <c r="N388" i="5"/>
  <c r="N389" i="5"/>
  <c r="N390" i="5"/>
  <c r="N391" i="5"/>
  <c r="N392" i="5"/>
  <c r="N393" i="5"/>
  <c r="N394" i="5"/>
  <c r="N395" i="5"/>
  <c r="N396" i="5"/>
  <c r="N397" i="5"/>
  <c r="N398" i="5"/>
  <c r="N399" i="5"/>
  <c r="N400" i="5"/>
  <c r="N401" i="5"/>
  <c r="N402" i="5"/>
  <c r="N403" i="5"/>
  <c r="N404" i="5"/>
  <c r="N405" i="5"/>
  <c r="N406" i="5"/>
  <c r="N407" i="5"/>
  <c r="N408" i="5"/>
  <c r="N409" i="5"/>
  <c r="N410" i="5"/>
  <c r="N411" i="5"/>
  <c r="N412" i="5"/>
  <c r="N413" i="5"/>
  <c r="N414" i="5"/>
  <c r="N415" i="5"/>
  <c r="N416" i="5"/>
  <c r="N417" i="5"/>
  <c r="N418" i="5"/>
  <c r="N419" i="5"/>
  <c r="N420" i="5"/>
  <c r="N421" i="5"/>
  <c r="N422" i="5"/>
  <c r="N423" i="5"/>
  <c r="N424" i="5"/>
  <c r="N425" i="5"/>
  <c r="N426" i="5"/>
  <c r="N427" i="5"/>
  <c r="N428" i="5"/>
  <c r="N429" i="5"/>
  <c r="N430" i="5"/>
  <c r="N431" i="5"/>
  <c r="N432" i="5"/>
  <c r="N433" i="5"/>
  <c r="N434" i="5"/>
  <c r="N435" i="5"/>
  <c r="N436" i="5"/>
  <c r="N437" i="5"/>
  <c r="N438" i="5"/>
  <c r="N439" i="5"/>
  <c r="N440" i="5"/>
  <c r="N441" i="5"/>
  <c r="N442" i="5"/>
  <c r="N443" i="5"/>
  <c r="N444" i="5"/>
  <c r="N445" i="5"/>
  <c r="N446" i="5"/>
  <c r="N447" i="5"/>
  <c r="N448" i="5"/>
  <c r="N449" i="5"/>
  <c r="N450" i="5"/>
  <c r="N451" i="5"/>
  <c r="N452" i="5"/>
  <c r="N453" i="5"/>
  <c r="N454" i="5"/>
  <c r="N455" i="5"/>
  <c r="N456" i="5"/>
  <c r="N457" i="5"/>
  <c r="N458" i="5"/>
  <c r="N459" i="5"/>
  <c r="N460" i="5"/>
  <c r="N461" i="5"/>
  <c r="N462" i="5"/>
  <c r="N463" i="5"/>
  <c r="N464" i="5"/>
  <c r="N465" i="5"/>
  <c r="N466" i="5"/>
  <c r="N467" i="5"/>
  <c r="N468" i="5"/>
  <c r="N469" i="5"/>
  <c r="N470" i="5"/>
  <c r="N471" i="5"/>
  <c r="N472" i="5"/>
  <c r="N473" i="5"/>
  <c r="N474" i="5"/>
  <c r="N475" i="5"/>
  <c r="N476" i="5"/>
  <c r="N477" i="5"/>
  <c r="N478" i="5"/>
  <c r="N479" i="5"/>
  <c r="N480" i="5"/>
  <c r="N481" i="5"/>
  <c r="N482" i="5"/>
  <c r="N483" i="5"/>
  <c r="N484" i="5"/>
  <c r="N485" i="5"/>
  <c r="N486" i="5"/>
  <c r="N487" i="5"/>
  <c r="N488" i="5"/>
  <c r="N489" i="5"/>
  <c r="N490" i="5"/>
  <c r="N491" i="5"/>
  <c r="N492" i="5"/>
  <c r="N493" i="5"/>
  <c r="N494" i="5"/>
  <c r="N495" i="5"/>
  <c r="N496" i="5"/>
  <c r="N497" i="5"/>
  <c r="N498" i="5"/>
  <c r="N499" i="5"/>
  <c r="N500" i="5"/>
  <c r="N501" i="5"/>
  <c r="N502" i="5"/>
  <c r="N503" i="5"/>
  <c r="N504" i="5"/>
  <c r="N505" i="5"/>
  <c r="N506" i="5"/>
  <c r="N507" i="5"/>
  <c r="N508" i="5"/>
  <c r="N509" i="5"/>
  <c r="N510" i="5"/>
  <c r="N511" i="5"/>
  <c r="N512" i="5"/>
  <c r="N513" i="5"/>
  <c r="N514" i="5"/>
  <c r="N515" i="5"/>
  <c r="N516" i="5"/>
  <c r="N517" i="5"/>
  <c r="N518" i="5"/>
  <c r="N519" i="5"/>
  <c r="N520" i="5"/>
  <c r="N521" i="5"/>
  <c r="N522" i="5"/>
  <c r="N523" i="5"/>
  <c r="N524" i="5"/>
  <c r="N525" i="5"/>
  <c r="N526" i="5"/>
  <c r="N527" i="5"/>
  <c r="N528" i="5"/>
  <c r="N529" i="5"/>
  <c r="N530" i="5"/>
  <c r="N531" i="5"/>
  <c r="N532" i="5"/>
  <c r="N533" i="5"/>
  <c r="N534" i="5"/>
  <c r="N535" i="5"/>
  <c r="N536" i="5"/>
  <c r="N537" i="5"/>
  <c r="N538" i="5"/>
  <c r="N539" i="5"/>
  <c r="N540" i="5"/>
  <c r="N541" i="5"/>
  <c r="N542" i="5"/>
  <c r="N543" i="5"/>
  <c r="N544" i="5"/>
  <c r="N545" i="5"/>
  <c r="N546" i="5"/>
  <c r="N547" i="5"/>
  <c r="N548" i="5"/>
  <c r="N549" i="5"/>
  <c r="N550" i="5"/>
  <c r="N551" i="5"/>
  <c r="N552" i="5"/>
  <c r="N553" i="5"/>
  <c r="N554" i="5"/>
  <c r="N555" i="5"/>
  <c r="N556" i="5"/>
  <c r="N557" i="5"/>
  <c r="N558" i="5"/>
  <c r="N559" i="5"/>
  <c r="N560" i="5"/>
  <c r="N561" i="5"/>
  <c r="N562" i="5"/>
  <c r="N563" i="5"/>
  <c r="N564" i="5"/>
  <c r="N565" i="5"/>
  <c r="N566" i="5"/>
  <c r="N567" i="5"/>
  <c r="N568" i="5"/>
  <c r="N569" i="5"/>
  <c r="N570" i="5"/>
  <c r="N571" i="5"/>
  <c r="N572" i="5"/>
  <c r="N573" i="5"/>
  <c r="N574" i="5"/>
  <c r="N575" i="5"/>
  <c r="N576" i="5"/>
  <c r="N577" i="5"/>
  <c r="N578" i="5"/>
  <c r="N579" i="5"/>
  <c r="N580" i="5"/>
  <c r="N581" i="5"/>
  <c r="N582" i="5"/>
  <c r="N583" i="5"/>
  <c r="N584" i="5"/>
  <c r="N585" i="5"/>
  <c r="N586" i="5"/>
  <c r="N587" i="5"/>
  <c r="N588" i="5"/>
  <c r="N589" i="5"/>
  <c r="N590" i="5"/>
  <c r="N591" i="5"/>
  <c r="N592" i="5"/>
  <c r="N593" i="5"/>
  <c r="N594" i="5"/>
  <c r="N595" i="5"/>
  <c r="N596" i="5"/>
  <c r="N597" i="5"/>
  <c r="N598" i="5"/>
  <c r="N599" i="5"/>
  <c r="N600" i="5"/>
  <c r="N601" i="5"/>
  <c r="N602" i="5"/>
  <c r="N603" i="5"/>
  <c r="N604" i="5"/>
  <c r="N605" i="5"/>
  <c r="N606" i="5"/>
  <c r="N607" i="5"/>
  <c r="N608" i="5"/>
  <c r="N609" i="5"/>
  <c r="N610" i="5"/>
  <c r="N611" i="5"/>
  <c r="N612" i="5"/>
  <c r="N613" i="5"/>
  <c r="N614" i="5"/>
  <c r="N615" i="5"/>
  <c r="N616" i="5"/>
  <c r="N617" i="5"/>
  <c r="N618" i="5"/>
  <c r="N619" i="5"/>
  <c r="N620" i="5"/>
  <c r="N621" i="5"/>
  <c r="N622" i="5"/>
  <c r="N623" i="5"/>
  <c r="N624" i="5"/>
  <c r="N625" i="5"/>
  <c r="N626" i="5"/>
  <c r="N627" i="5"/>
  <c r="N628" i="5"/>
  <c r="N629" i="5"/>
  <c r="N630" i="5"/>
  <c r="N631" i="5"/>
  <c r="N632" i="5"/>
  <c r="N633" i="5"/>
  <c r="N634" i="5"/>
  <c r="N635" i="5"/>
  <c r="N636" i="5"/>
  <c r="N637" i="5"/>
  <c r="N638" i="5"/>
  <c r="N639" i="5"/>
  <c r="N640" i="5"/>
  <c r="N641" i="5"/>
  <c r="N642" i="5"/>
  <c r="N643" i="5"/>
  <c r="N644" i="5"/>
  <c r="N645" i="5"/>
  <c r="N646" i="5"/>
  <c r="N647" i="5"/>
  <c r="N648" i="5"/>
  <c r="N649" i="5"/>
  <c r="N650" i="5"/>
  <c r="N651" i="5"/>
  <c r="N652" i="5"/>
  <c r="N653" i="5"/>
  <c r="N654" i="5"/>
  <c r="N655" i="5"/>
  <c r="N656" i="5"/>
  <c r="N657" i="5"/>
  <c r="N658" i="5"/>
  <c r="N659" i="5"/>
  <c r="N660" i="5"/>
  <c r="N661" i="5"/>
  <c r="N662" i="5"/>
  <c r="N663" i="5"/>
  <c r="N664" i="5"/>
  <c r="N665" i="5"/>
  <c r="N666" i="5"/>
  <c r="N667" i="5"/>
  <c r="N668" i="5"/>
  <c r="N669" i="5"/>
  <c r="N670" i="5"/>
  <c r="N671" i="5"/>
  <c r="N672" i="5"/>
  <c r="N673" i="5"/>
  <c r="N674" i="5"/>
  <c r="N675" i="5"/>
  <c r="N676" i="5"/>
  <c r="N677" i="5"/>
  <c r="N678" i="5"/>
  <c r="N679" i="5"/>
  <c r="N680" i="5"/>
  <c r="N681" i="5"/>
  <c r="N682" i="5"/>
  <c r="N683" i="5"/>
  <c r="N684" i="5"/>
  <c r="N685" i="5"/>
  <c r="N686" i="5"/>
  <c r="N687" i="5"/>
  <c r="N688" i="5"/>
  <c r="N689" i="5"/>
  <c r="N690" i="5"/>
  <c r="N691" i="5"/>
  <c r="N692" i="5"/>
  <c r="N693" i="5"/>
  <c r="N694" i="5"/>
  <c r="N695" i="5"/>
  <c r="N696" i="5"/>
  <c r="N697" i="5"/>
  <c r="N698" i="5"/>
  <c r="N699" i="5"/>
  <c r="N700" i="5"/>
  <c r="N701" i="5"/>
  <c r="N702" i="5"/>
  <c r="N703" i="5"/>
  <c r="N704" i="5"/>
  <c r="N705" i="5"/>
  <c r="N706" i="5"/>
  <c r="N707" i="5"/>
  <c r="N708" i="5"/>
  <c r="N709" i="5"/>
  <c r="N710" i="5"/>
  <c r="N711" i="5"/>
  <c r="N712" i="5"/>
  <c r="N713" i="5"/>
  <c r="N714" i="5"/>
  <c r="N715" i="5"/>
  <c r="N716" i="5"/>
  <c r="N717" i="5"/>
  <c r="N718" i="5"/>
  <c r="N719" i="5"/>
  <c r="N720" i="5"/>
  <c r="N721" i="5"/>
  <c r="N722" i="5"/>
  <c r="N723" i="5"/>
  <c r="N724" i="5"/>
  <c r="N725" i="5"/>
  <c r="N726" i="5"/>
  <c r="N727" i="5"/>
  <c r="N728" i="5"/>
  <c r="N729" i="5"/>
  <c r="N730" i="5"/>
  <c r="N731" i="5"/>
  <c r="N732" i="5"/>
  <c r="N733" i="5"/>
  <c r="N734" i="5"/>
  <c r="N735" i="5"/>
  <c r="N736" i="5"/>
  <c r="N737" i="5"/>
  <c r="N738" i="5"/>
  <c r="N739" i="5"/>
  <c r="N740" i="5"/>
  <c r="N741" i="5"/>
  <c r="N742" i="5"/>
  <c r="N743" i="5"/>
  <c r="N744" i="5"/>
  <c r="N745" i="5"/>
  <c r="N746" i="5"/>
  <c r="N747" i="5"/>
  <c r="N748" i="5"/>
  <c r="N749" i="5"/>
  <c r="N750" i="5"/>
  <c r="N751" i="5"/>
  <c r="N752" i="5"/>
  <c r="N753" i="5"/>
  <c r="N754" i="5"/>
  <c r="N755" i="5"/>
  <c r="N756" i="5"/>
  <c r="N757" i="5"/>
  <c r="N758" i="5"/>
  <c r="N759" i="5"/>
  <c r="N760" i="5"/>
  <c r="N761" i="5"/>
  <c r="N762" i="5"/>
  <c r="N763" i="5"/>
  <c r="N764" i="5"/>
  <c r="N765" i="5"/>
  <c r="N766" i="5"/>
  <c r="N767" i="5"/>
  <c r="N768" i="5"/>
  <c r="N769" i="5"/>
  <c r="N770" i="5"/>
  <c r="N771" i="5"/>
  <c r="N772" i="5"/>
  <c r="N773" i="5"/>
  <c r="N774" i="5"/>
  <c r="N775" i="5"/>
  <c r="N776" i="5"/>
  <c r="N777" i="5"/>
  <c r="N778" i="5"/>
  <c r="N779" i="5"/>
  <c r="N780" i="5"/>
  <c r="N781" i="5"/>
  <c r="N782" i="5"/>
  <c r="N783" i="5"/>
  <c r="N784" i="5"/>
  <c r="N785" i="5"/>
  <c r="N786" i="5"/>
  <c r="N787" i="5"/>
  <c r="N788" i="5"/>
  <c r="N789" i="5"/>
  <c r="N790" i="5"/>
  <c r="N791" i="5"/>
  <c r="N792" i="5"/>
  <c r="N793" i="5"/>
  <c r="N794" i="5"/>
  <c r="N795" i="5"/>
  <c r="N796" i="5"/>
  <c r="N797" i="5"/>
  <c r="N798" i="5"/>
  <c r="N799" i="5"/>
  <c r="N800" i="5"/>
  <c r="N801" i="5"/>
  <c r="N802" i="5"/>
  <c r="N803" i="5"/>
  <c r="N804" i="5"/>
  <c r="N805" i="5"/>
  <c r="N806" i="5"/>
  <c r="N807" i="5"/>
  <c r="N808" i="5"/>
  <c r="N809" i="5"/>
  <c r="N810" i="5"/>
  <c r="N811" i="5"/>
  <c r="N812" i="5"/>
  <c r="N813" i="5"/>
  <c r="N814" i="5"/>
  <c r="N815" i="5"/>
  <c r="N816" i="5"/>
  <c r="N817" i="5"/>
  <c r="N818" i="5"/>
  <c r="N819" i="5"/>
  <c r="N820" i="5"/>
  <c r="N821" i="5"/>
  <c r="N822" i="5"/>
  <c r="N823" i="5"/>
  <c r="N824" i="5"/>
  <c r="N825" i="5"/>
  <c r="N826" i="5"/>
  <c r="N827" i="5"/>
  <c r="N828" i="5"/>
  <c r="N829" i="5"/>
  <c r="N830" i="5"/>
  <c r="N831" i="5"/>
  <c r="N832" i="5"/>
  <c r="N833" i="5"/>
  <c r="N834" i="5"/>
  <c r="N835" i="5"/>
  <c r="N836" i="5"/>
  <c r="N837" i="5"/>
  <c r="N838" i="5"/>
  <c r="N839" i="5"/>
  <c r="N840" i="5"/>
  <c r="N841" i="5"/>
  <c r="N842" i="5"/>
  <c r="N843" i="5"/>
  <c r="N844" i="5"/>
  <c r="N845" i="5"/>
  <c r="N846" i="5"/>
  <c r="N847" i="5"/>
  <c r="N848" i="5"/>
  <c r="N849" i="5"/>
  <c r="N850" i="5"/>
  <c r="N851" i="5"/>
  <c r="N852" i="5"/>
  <c r="N853" i="5"/>
  <c r="N854" i="5"/>
  <c r="N855" i="5"/>
  <c r="N856" i="5"/>
  <c r="N857" i="5"/>
  <c r="N858" i="5"/>
  <c r="N859" i="5"/>
  <c r="N860" i="5"/>
  <c r="N861" i="5"/>
  <c r="N862" i="5"/>
  <c r="N863" i="5"/>
  <c r="N864" i="5"/>
  <c r="N865" i="5"/>
  <c r="N866" i="5"/>
  <c r="N867" i="5"/>
  <c r="N868" i="5"/>
  <c r="N869" i="5"/>
  <c r="N870" i="5"/>
  <c r="N871" i="5"/>
  <c r="N872" i="5"/>
  <c r="N873" i="5"/>
  <c r="N874" i="5"/>
  <c r="N875" i="5"/>
  <c r="N876" i="5"/>
  <c r="N877" i="5"/>
  <c r="N878" i="5"/>
  <c r="N879" i="5"/>
  <c r="N880" i="5"/>
  <c r="N881" i="5"/>
  <c r="N882" i="5"/>
  <c r="N883" i="5"/>
  <c r="N884" i="5"/>
  <c r="N885" i="5"/>
  <c r="N886" i="5"/>
  <c r="N887" i="5"/>
  <c r="N888" i="5"/>
  <c r="N889" i="5"/>
  <c r="N890" i="5"/>
  <c r="N891" i="5"/>
  <c r="N892" i="5"/>
  <c r="N893" i="5"/>
  <c r="N894" i="5"/>
  <c r="N895" i="5"/>
  <c r="N896" i="5"/>
  <c r="N897" i="5"/>
  <c r="N898" i="5"/>
  <c r="N899" i="5"/>
  <c r="N900" i="5"/>
  <c r="N901" i="5"/>
  <c r="N902" i="5"/>
  <c r="N903" i="5"/>
  <c r="N904" i="5"/>
  <c r="N905" i="5"/>
  <c r="N906" i="5"/>
  <c r="N907" i="5"/>
  <c r="N908" i="5"/>
  <c r="N909" i="5"/>
  <c r="N910" i="5"/>
  <c r="N911" i="5"/>
  <c r="N912" i="5"/>
  <c r="N913" i="5"/>
  <c r="N914" i="5"/>
  <c r="N915" i="5"/>
  <c r="N916" i="5"/>
  <c r="N917" i="5"/>
  <c r="N918" i="5"/>
  <c r="N919" i="5"/>
  <c r="N920" i="5"/>
  <c r="N921" i="5"/>
  <c r="N922" i="5"/>
  <c r="N923" i="5"/>
  <c r="N924" i="5"/>
  <c r="N925" i="5"/>
  <c r="N926" i="5"/>
  <c r="N927" i="5"/>
  <c r="N928" i="5"/>
  <c r="N929" i="5"/>
  <c r="N930" i="5"/>
  <c r="N931" i="5"/>
  <c r="N932" i="5"/>
  <c r="N933" i="5"/>
  <c r="N934" i="5"/>
  <c r="N935" i="5"/>
  <c r="N936" i="5"/>
  <c r="N937" i="5"/>
  <c r="N938" i="5"/>
  <c r="N939" i="5"/>
  <c r="N940" i="5"/>
  <c r="N941" i="5"/>
  <c r="N942" i="5"/>
  <c r="N943" i="5"/>
  <c r="N944" i="5"/>
  <c r="N945" i="5"/>
  <c r="N946" i="5"/>
  <c r="N947" i="5"/>
  <c r="N948" i="5"/>
  <c r="N949" i="5"/>
  <c r="N950" i="5"/>
  <c r="N951" i="5"/>
  <c r="N952" i="5"/>
  <c r="N953" i="5"/>
  <c r="N954" i="5"/>
  <c r="N955" i="5"/>
  <c r="N956" i="5"/>
  <c r="N957" i="5"/>
  <c r="N958" i="5"/>
  <c r="N959" i="5"/>
  <c r="N960" i="5"/>
  <c r="N961" i="5"/>
  <c r="N962" i="5"/>
  <c r="N963" i="5"/>
  <c r="N964" i="5"/>
  <c r="N965" i="5"/>
  <c r="N966" i="5"/>
  <c r="N967" i="5"/>
  <c r="N968" i="5"/>
  <c r="N969" i="5"/>
  <c r="N970" i="5"/>
  <c r="N971" i="5"/>
  <c r="N972" i="5"/>
  <c r="N973" i="5"/>
  <c r="N974" i="5"/>
  <c r="N975" i="5"/>
  <c r="N976" i="5"/>
  <c r="N977" i="5"/>
  <c r="N978" i="5"/>
  <c r="N979" i="5"/>
  <c r="N980" i="5"/>
  <c r="N981" i="5"/>
  <c r="N982" i="5"/>
  <c r="N983" i="5"/>
  <c r="N984" i="5"/>
  <c r="N985" i="5"/>
  <c r="N986" i="5"/>
  <c r="N987" i="5"/>
  <c r="N988" i="5"/>
  <c r="N989" i="5"/>
  <c r="N990" i="5"/>
  <c r="N991" i="5"/>
  <c r="N992" i="5"/>
  <c r="N993" i="5"/>
  <c r="N994" i="5"/>
  <c r="N995" i="5"/>
  <c r="N996" i="5"/>
  <c r="N997" i="5"/>
  <c r="N998" i="5"/>
  <c r="N999" i="5"/>
  <c r="N1000" i="5"/>
  <c r="N1001" i="5"/>
  <c r="N1002" i="5"/>
  <c r="N1003" i="5"/>
  <c r="N1004" i="5"/>
  <c r="N1005" i="5"/>
  <c r="N1006" i="5"/>
  <c r="N1007" i="5"/>
  <c r="N1008" i="5"/>
  <c r="N1009" i="5"/>
  <c r="N1010" i="5"/>
  <c r="N1011" i="5"/>
  <c r="N1012" i="5"/>
  <c r="N1013" i="5"/>
  <c r="N1014" i="5"/>
  <c r="N1015" i="5"/>
  <c r="N1016" i="5"/>
  <c r="N1017" i="5"/>
  <c r="N1018" i="5"/>
  <c r="N1019" i="5"/>
  <c r="N1020" i="5"/>
  <c r="N1021" i="5"/>
  <c r="N1022" i="5"/>
  <c r="N1023" i="5"/>
  <c r="N1024" i="5"/>
  <c r="N1025" i="5"/>
  <c r="N1026" i="5"/>
  <c r="N1027" i="5"/>
  <c r="N1028" i="5"/>
  <c r="N1029" i="5"/>
  <c r="N1030" i="5"/>
  <c r="N1031" i="5"/>
  <c r="N1032" i="5"/>
  <c r="N1033" i="5"/>
  <c r="N1034" i="5"/>
  <c r="N1035" i="5"/>
  <c r="N1036" i="5"/>
  <c r="N1037" i="5"/>
  <c r="N1038" i="5"/>
  <c r="N1039" i="5"/>
  <c r="N1040" i="5"/>
  <c r="N1041" i="5"/>
  <c r="N1042" i="5"/>
  <c r="N1043" i="5"/>
  <c r="N1044" i="5"/>
  <c r="N1045" i="5"/>
  <c r="N1046" i="5"/>
  <c r="N1047" i="5"/>
  <c r="N1048" i="5"/>
  <c r="N1049" i="5"/>
  <c r="N1050" i="5"/>
  <c r="N1051" i="5"/>
  <c r="N1052" i="5"/>
  <c r="N1053" i="5"/>
  <c r="N1054" i="5"/>
  <c r="N1055" i="5"/>
  <c r="N1056" i="5"/>
  <c r="N1057" i="5"/>
  <c r="N1058" i="5"/>
  <c r="N1059" i="5"/>
  <c r="N1060" i="5"/>
  <c r="N1061" i="5"/>
  <c r="N1062" i="5"/>
  <c r="N1063" i="5"/>
  <c r="N1064" i="5"/>
  <c r="N1065" i="5"/>
  <c r="N1066" i="5"/>
  <c r="N1067" i="5"/>
  <c r="N1068" i="5"/>
  <c r="N1069" i="5"/>
  <c r="N1070" i="5"/>
  <c r="N1071" i="5"/>
  <c r="N1072" i="5"/>
  <c r="N1073" i="5"/>
  <c r="N1074" i="5"/>
  <c r="N1075" i="5"/>
  <c r="N1076" i="5"/>
  <c r="N1077" i="5"/>
  <c r="N1078" i="5"/>
  <c r="N1079" i="5"/>
  <c r="N1080" i="5"/>
  <c r="N1081" i="5"/>
  <c r="N1082" i="5"/>
  <c r="N1083" i="5"/>
  <c r="N1084" i="5"/>
  <c r="N1085" i="5"/>
  <c r="N1086" i="5"/>
  <c r="N1087" i="5"/>
  <c r="N1088" i="5"/>
  <c r="N1089" i="5"/>
  <c r="N1090" i="5"/>
  <c r="N1091" i="5"/>
  <c r="N1092" i="5"/>
  <c r="N1093" i="5"/>
  <c r="N1094" i="5"/>
  <c r="N1095" i="5"/>
  <c r="N1096" i="5"/>
  <c r="N1097" i="5"/>
  <c r="N1098" i="5"/>
  <c r="N1099" i="5"/>
  <c r="N1100" i="5"/>
  <c r="N1101" i="5"/>
  <c r="N1102" i="5"/>
  <c r="N1103" i="5"/>
  <c r="N1104" i="5"/>
  <c r="N1105" i="5"/>
  <c r="N1106" i="5"/>
  <c r="N1107" i="5"/>
  <c r="N1108" i="5"/>
  <c r="N1109" i="5"/>
  <c r="N1110" i="5"/>
  <c r="N1111" i="5"/>
  <c r="N1112" i="5"/>
  <c r="N1113" i="5"/>
  <c r="N1114" i="5"/>
  <c r="N1115" i="5"/>
  <c r="N1116" i="5"/>
  <c r="N1117" i="5"/>
  <c r="N1118" i="5"/>
  <c r="N1119" i="5"/>
  <c r="N1120" i="5"/>
  <c r="N1121" i="5"/>
  <c r="N1122" i="5"/>
  <c r="N1123" i="5"/>
  <c r="N1124" i="5"/>
  <c r="N1125" i="5"/>
  <c r="N1126" i="5"/>
  <c r="N1127" i="5"/>
  <c r="N1128" i="5"/>
  <c r="N1129" i="5"/>
  <c r="N1130" i="5"/>
  <c r="N1131" i="5"/>
  <c r="N1132" i="5"/>
  <c r="N1133" i="5"/>
  <c r="N1134" i="5"/>
  <c r="N1135" i="5"/>
  <c r="N1136" i="5"/>
  <c r="N1137" i="5"/>
  <c r="N1138" i="5"/>
  <c r="N1139" i="5"/>
  <c r="N1140" i="5"/>
  <c r="N1141" i="5"/>
  <c r="N1142" i="5"/>
  <c r="N1143" i="5"/>
  <c r="N1144" i="5"/>
  <c r="N1145" i="5"/>
  <c r="N1146" i="5"/>
  <c r="N1147" i="5"/>
  <c r="N1148" i="5"/>
  <c r="N1149" i="5"/>
  <c r="N1150" i="5"/>
  <c r="N1151" i="5"/>
  <c r="N1152" i="5"/>
  <c r="N1153" i="5"/>
  <c r="N1154" i="5"/>
  <c r="N1155" i="5"/>
  <c r="N1156" i="5"/>
  <c r="N1157" i="5"/>
  <c r="N1158" i="5"/>
  <c r="N1159" i="5"/>
  <c r="N1160" i="5"/>
  <c r="N1161" i="5"/>
  <c r="N1162" i="5"/>
  <c r="N1163" i="5"/>
  <c r="N1164" i="5"/>
  <c r="N1165" i="5"/>
  <c r="N1166" i="5"/>
  <c r="N1167" i="5"/>
  <c r="N1168" i="5"/>
  <c r="N1169" i="5"/>
  <c r="N1170" i="5"/>
  <c r="N1171" i="5"/>
  <c r="N1172" i="5"/>
  <c r="N1173" i="5"/>
  <c r="N1174" i="5"/>
  <c r="N1175" i="5"/>
  <c r="N1176" i="5"/>
  <c r="N1177" i="5"/>
  <c r="N1178" i="5"/>
  <c r="N1179" i="5"/>
  <c r="N1180" i="5"/>
  <c r="N1181" i="5"/>
  <c r="N1182" i="5"/>
  <c r="N1183" i="5"/>
  <c r="N1184" i="5"/>
  <c r="N1185" i="5"/>
  <c r="N1186" i="5"/>
  <c r="N1187" i="5"/>
  <c r="N1188" i="5"/>
  <c r="N1189" i="5"/>
  <c r="N1190" i="5"/>
  <c r="N1191" i="5"/>
  <c r="N1192" i="5"/>
  <c r="N1193" i="5"/>
  <c r="N1194" i="5"/>
  <c r="N1195" i="5"/>
  <c r="N1196" i="5"/>
  <c r="N1197" i="5"/>
  <c r="N1198" i="5"/>
  <c r="N1199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367" i="5"/>
  <c r="F368" i="5"/>
  <c r="F369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389" i="5"/>
  <c r="F390" i="5"/>
  <c r="F391" i="5"/>
  <c r="F392" i="5"/>
  <c r="F393" i="5"/>
  <c r="F394" i="5"/>
  <c r="F395" i="5"/>
  <c r="F396" i="5"/>
  <c r="F397" i="5"/>
  <c r="F398" i="5"/>
  <c r="F399" i="5"/>
  <c r="F400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4" i="5"/>
  <c r="F415" i="5"/>
  <c r="F416" i="5"/>
  <c r="F417" i="5"/>
  <c r="F418" i="5"/>
  <c r="F419" i="5"/>
  <c r="F420" i="5"/>
  <c r="F421" i="5"/>
  <c r="F422" i="5"/>
  <c r="F423" i="5"/>
  <c r="F424" i="5"/>
  <c r="F425" i="5"/>
  <c r="F426" i="5"/>
  <c r="F427" i="5"/>
  <c r="F428" i="5"/>
  <c r="F429" i="5"/>
  <c r="F430" i="5"/>
  <c r="F431" i="5"/>
  <c r="F432" i="5"/>
  <c r="F433" i="5"/>
  <c r="F434" i="5"/>
  <c r="F435" i="5"/>
  <c r="F436" i="5"/>
  <c r="F437" i="5"/>
  <c r="F438" i="5"/>
  <c r="F439" i="5"/>
  <c r="F440" i="5"/>
  <c r="F441" i="5"/>
  <c r="F442" i="5"/>
  <c r="F443" i="5"/>
  <c r="F444" i="5"/>
  <c r="F445" i="5"/>
  <c r="F446" i="5"/>
  <c r="F447" i="5"/>
  <c r="F448" i="5"/>
  <c r="F449" i="5"/>
  <c r="F450" i="5"/>
  <c r="F451" i="5"/>
  <c r="F452" i="5"/>
  <c r="F453" i="5"/>
  <c r="F454" i="5"/>
  <c r="F455" i="5"/>
  <c r="F456" i="5"/>
  <c r="F457" i="5"/>
  <c r="F458" i="5"/>
  <c r="F459" i="5"/>
  <c r="F460" i="5"/>
  <c r="F461" i="5"/>
  <c r="F462" i="5"/>
  <c r="F463" i="5"/>
  <c r="F464" i="5"/>
  <c r="F465" i="5"/>
  <c r="F466" i="5"/>
  <c r="F467" i="5"/>
  <c r="F468" i="5"/>
  <c r="F469" i="5"/>
  <c r="F470" i="5"/>
  <c r="F471" i="5"/>
  <c r="F472" i="5"/>
  <c r="F473" i="5"/>
  <c r="F474" i="5"/>
  <c r="F475" i="5"/>
  <c r="F476" i="5"/>
  <c r="F477" i="5"/>
  <c r="F478" i="5"/>
  <c r="F479" i="5"/>
  <c r="F480" i="5"/>
  <c r="F481" i="5"/>
  <c r="F482" i="5"/>
  <c r="F483" i="5"/>
  <c r="F484" i="5"/>
  <c r="F485" i="5"/>
  <c r="F486" i="5"/>
  <c r="F487" i="5"/>
  <c r="F488" i="5"/>
  <c r="F489" i="5"/>
  <c r="F490" i="5"/>
  <c r="F491" i="5"/>
  <c r="F492" i="5"/>
  <c r="F493" i="5"/>
  <c r="F494" i="5"/>
  <c r="F495" i="5"/>
  <c r="F496" i="5"/>
  <c r="F497" i="5"/>
  <c r="F498" i="5"/>
  <c r="F499" i="5"/>
  <c r="F500" i="5"/>
  <c r="F501" i="5"/>
  <c r="F502" i="5"/>
  <c r="F503" i="5"/>
  <c r="F504" i="5"/>
  <c r="F505" i="5"/>
  <c r="F506" i="5"/>
  <c r="F507" i="5"/>
  <c r="F508" i="5"/>
  <c r="F509" i="5"/>
  <c r="F510" i="5"/>
  <c r="F511" i="5"/>
  <c r="F512" i="5"/>
  <c r="F513" i="5"/>
  <c r="F514" i="5"/>
  <c r="F515" i="5"/>
  <c r="F516" i="5"/>
  <c r="F517" i="5"/>
  <c r="F518" i="5"/>
  <c r="F519" i="5"/>
  <c r="F520" i="5"/>
  <c r="F521" i="5"/>
  <c r="F522" i="5"/>
  <c r="F523" i="5"/>
  <c r="F524" i="5"/>
  <c r="F525" i="5"/>
  <c r="F526" i="5"/>
  <c r="F527" i="5"/>
  <c r="F528" i="5"/>
  <c r="F529" i="5"/>
  <c r="F530" i="5"/>
  <c r="F531" i="5"/>
  <c r="F532" i="5"/>
  <c r="F533" i="5"/>
  <c r="F534" i="5"/>
  <c r="F535" i="5"/>
  <c r="F536" i="5"/>
  <c r="F537" i="5"/>
  <c r="F538" i="5"/>
  <c r="F539" i="5"/>
  <c r="F540" i="5"/>
  <c r="F541" i="5"/>
  <c r="F542" i="5"/>
  <c r="F543" i="5"/>
  <c r="F544" i="5"/>
  <c r="F545" i="5"/>
  <c r="F546" i="5"/>
  <c r="F547" i="5"/>
  <c r="F548" i="5"/>
  <c r="F549" i="5"/>
  <c r="F550" i="5"/>
  <c r="F551" i="5"/>
  <c r="F552" i="5"/>
  <c r="F553" i="5"/>
  <c r="F554" i="5"/>
  <c r="F555" i="5"/>
  <c r="F556" i="5"/>
  <c r="F557" i="5"/>
  <c r="F558" i="5"/>
  <c r="F559" i="5"/>
  <c r="F560" i="5"/>
  <c r="F561" i="5"/>
  <c r="F562" i="5"/>
  <c r="F563" i="5"/>
  <c r="F564" i="5"/>
  <c r="F565" i="5"/>
  <c r="F566" i="5"/>
  <c r="F567" i="5"/>
  <c r="F568" i="5"/>
  <c r="F569" i="5"/>
  <c r="F570" i="5"/>
  <c r="F571" i="5"/>
  <c r="F572" i="5"/>
  <c r="F573" i="5"/>
  <c r="F574" i="5"/>
  <c r="F575" i="5"/>
  <c r="F576" i="5"/>
  <c r="F577" i="5"/>
  <c r="F578" i="5"/>
  <c r="F579" i="5"/>
  <c r="F580" i="5"/>
  <c r="F581" i="5"/>
  <c r="F582" i="5"/>
  <c r="F583" i="5"/>
  <c r="F584" i="5"/>
  <c r="F585" i="5"/>
  <c r="F586" i="5"/>
  <c r="F587" i="5"/>
  <c r="F588" i="5"/>
  <c r="F589" i="5"/>
  <c r="F590" i="5"/>
  <c r="F591" i="5"/>
  <c r="F592" i="5"/>
  <c r="F593" i="5"/>
  <c r="F594" i="5"/>
  <c r="F595" i="5"/>
  <c r="F596" i="5"/>
  <c r="F597" i="5"/>
  <c r="F598" i="5"/>
  <c r="F599" i="5"/>
  <c r="F600" i="5"/>
  <c r="F601" i="5"/>
  <c r="F602" i="5"/>
  <c r="F603" i="5"/>
  <c r="F604" i="5"/>
  <c r="F605" i="5"/>
  <c r="F606" i="5"/>
  <c r="F607" i="5"/>
  <c r="F608" i="5"/>
  <c r="F609" i="5"/>
  <c r="F610" i="5"/>
  <c r="F611" i="5"/>
  <c r="F612" i="5"/>
  <c r="F613" i="5"/>
  <c r="F614" i="5"/>
  <c r="F615" i="5"/>
  <c r="F616" i="5"/>
  <c r="F617" i="5"/>
  <c r="F618" i="5"/>
  <c r="F619" i="5"/>
  <c r="F620" i="5"/>
  <c r="F621" i="5"/>
  <c r="F622" i="5"/>
  <c r="F623" i="5"/>
  <c r="F624" i="5"/>
  <c r="F625" i="5"/>
  <c r="F626" i="5"/>
  <c r="F627" i="5"/>
  <c r="F628" i="5"/>
  <c r="F629" i="5"/>
  <c r="F630" i="5"/>
  <c r="F631" i="5"/>
  <c r="F632" i="5"/>
  <c r="F633" i="5"/>
  <c r="F634" i="5"/>
  <c r="F635" i="5"/>
  <c r="F636" i="5"/>
  <c r="F637" i="5"/>
  <c r="F638" i="5"/>
  <c r="F639" i="5"/>
  <c r="F640" i="5"/>
  <c r="F641" i="5"/>
  <c r="F642" i="5"/>
  <c r="F643" i="5"/>
  <c r="F644" i="5"/>
  <c r="F645" i="5"/>
  <c r="F646" i="5"/>
  <c r="F647" i="5"/>
  <c r="F648" i="5"/>
  <c r="F649" i="5"/>
  <c r="F650" i="5"/>
  <c r="F651" i="5"/>
  <c r="F652" i="5"/>
  <c r="F653" i="5"/>
  <c r="F654" i="5"/>
  <c r="F655" i="5"/>
  <c r="F656" i="5"/>
  <c r="F657" i="5"/>
  <c r="F658" i="5"/>
  <c r="F659" i="5"/>
  <c r="F660" i="5"/>
  <c r="F661" i="5"/>
  <c r="F662" i="5"/>
  <c r="F663" i="5"/>
  <c r="F664" i="5"/>
  <c r="F665" i="5"/>
  <c r="F666" i="5"/>
  <c r="F667" i="5"/>
  <c r="F668" i="5"/>
  <c r="F669" i="5"/>
  <c r="F670" i="5"/>
  <c r="F671" i="5"/>
  <c r="F672" i="5"/>
  <c r="F673" i="5"/>
  <c r="F674" i="5"/>
  <c r="F675" i="5"/>
  <c r="F676" i="5"/>
  <c r="F677" i="5"/>
  <c r="F678" i="5"/>
  <c r="F679" i="5"/>
  <c r="F680" i="5"/>
  <c r="F681" i="5"/>
  <c r="F682" i="5"/>
  <c r="F683" i="5"/>
  <c r="F684" i="5"/>
  <c r="F685" i="5"/>
  <c r="F686" i="5"/>
  <c r="F687" i="5"/>
  <c r="F688" i="5"/>
  <c r="F689" i="5"/>
  <c r="F690" i="5"/>
  <c r="F691" i="5"/>
  <c r="F692" i="5"/>
  <c r="F693" i="5"/>
  <c r="F694" i="5"/>
  <c r="F695" i="5"/>
  <c r="F696" i="5"/>
  <c r="F697" i="5"/>
  <c r="F698" i="5"/>
  <c r="F699" i="5"/>
  <c r="F700" i="5"/>
  <c r="F701" i="5"/>
  <c r="F702" i="5"/>
  <c r="F703" i="5"/>
  <c r="F704" i="5"/>
  <c r="F705" i="5"/>
  <c r="F706" i="5"/>
  <c r="F707" i="5"/>
  <c r="F708" i="5"/>
  <c r="F709" i="5"/>
  <c r="F710" i="5"/>
  <c r="F711" i="5"/>
  <c r="F712" i="5"/>
  <c r="F713" i="5"/>
  <c r="F714" i="5"/>
  <c r="F715" i="5"/>
  <c r="F716" i="5"/>
  <c r="F717" i="5"/>
  <c r="F718" i="5"/>
  <c r="F719" i="5"/>
  <c r="F720" i="5"/>
  <c r="F721" i="5"/>
  <c r="F722" i="5"/>
  <c r="F723" i="5"/>
  <c r="F724" i="5"/>
  <c r="F725" i="5"/>
  <c r="F726" i="5"/>
  <c r="F727" i="5"/>
  <c r="F728" i="5"/>
  <c r="F729" i="5"/>
  <c r="F730" i="5"/>
  <c r="F731" i="5"/>
  <c r="F732" i="5"/>
  <c r="F733" i="5"/>
  <c r="F734" i="5"/>
  <c r="F735" i="5"/>
  <c r="F736" i="5"/>
  <c r="F737" i="5"/>
  <c r="F738" i="5"/>
  <c r="F739" i="5"/>
  <c r="F740" i="5"/>
  <c r="F741" i="5"/>
  <c r="F742" i="5"/>
  <c r="F743" i="5"/>
  <c r="F744" i="5"/>
  <c r="F745" i="5"/>
  <c r="F746" i="5"/>
  <c r="F747" i="5"/>
  <c r="F748" i="5"/>
  <c r="F749" i="5"/>
  <c r="F750" i="5"/>
  <c r="F751" i="5"/>
  <c r="F752" i="5"/>
  <c r="F753" i="5"/>
  <c r="F754" i="5"/>
  <c r="F755" i="5"/>
  <c r="F756" i="5"/>
  <c r="F757" i="5"/>
  <c r="F758" i="5"/>
  <c r="F759" i="5"/>
  <c r="F760" i="5"/>
  <c r="F761" i="5"/>
  <c r="F762" i="5"/>
  <c r="F763" i="5"/>
  <c r="F764" i="5"/>
  <c r="F765" i="5"/>
  <c r="F766" i="5"/>
  <c r="F767" i="5"/>
  <c r="F768" i="5"/>
  <c r="F769" i="5"/>
  <c r="F770" i="5"/>
  <c r="F771" i="5"/>
  <c r="F772" i="5"/>
  <c r="F773" i="5"/>
  <c r="F774" i="5"/>
  <c r="F775" i="5"/>
  <c r="F776" i="5"/>
  <c r="F777" i="5"/>
  <c r="F778" i="5"/>
  <c r="F779" i="5"/>
  <c r="F780" i="5"/>
  <c r="F781" i="5"/>
  <c r="F782" i="5"/>
  <c r="F783" i="5"/>
  <c r="F784" i="5"/>
  <c r="F785" i="5"/>
  <c r="F786" i="5"/>
  <c r="F787" i="5"/>
  <c r="F788" i="5"/>
  <c r="F789" i="5"/>
  <c r="F790" i="5"/>
  <c r="F791" i="5"/>
  <c r="F792" i="5"/>
  <c r="F793" i="5"/>
  <c r="F794" i="5"/>
  <c r="F795" i="5"/>
  <c r="F796" i="5"/>
  <c r="F797" i="5"/>
  <c r="F798" i="5"/>
  <c r="F799" i="5"/>
  <c r="F800" i="5"/>
  <c r="F801" i="5"/>
  <c r="F802" i="5"/>
  <c r="F803" i="5"/>
  <c r="F804" i="5"/>
  <c r="F805" i="5"/>
  <c r="F806" i="5"/>
  <c r="F807" i="5"/>
  <c r="F808" i="5"/>
  <c r="F809" i="5"/>
  <c r="F810" i="5"/>
  <c r="F811" i="5"/>
  <c r="F812" i="5"/>
  <c r="F813" i="5"/>
  <c r="F814" i="5"/>
  <c r="F815" i="5"/>
  <c r="F816" i="5"/>
  <c r="F817" i="5"/>
  <c r="F818" i="5"/>
  <c r="F819" i="5"/>
  <c r="F820" i="5"/>
  <c r="F821" i="5"/>
  <c r="F822" i="5"/>
  <c r="F823" i="5"/>
  <c r="F824" i="5"/>
  <c r="F825" i="5"/>
  <c r="F826" i="5"/>
  <c r="F827" i="5"/>
  <c r="F828" i="5"/>
  <c r="F829" i="5"/>
  <c r="F830" i="5"/>
  <c r="F831" i="5"/>
  <c r="F832" i="5"/>
  <c r="F833" i="5"/>
  <c r="F834" i="5"/>
  <c r="F835" i="5"/>
  <c r="F836" i="5"/>
  <c r="F837" i="5"/>
  <c r="F838" i="5"/>
  <c r="F839" i="5"/>
  <c r="F840" i="5"/>
  <c r="F841" i="5"/>
  <c r="F842" i="5"/>
  <c r="F843" i="5"/>
  <c r="F844" i="5"/>
  <c r="F845" i="5"/>
  <c r="F846" i="5"/>
  <c r="F847" i="5"/>
  <c r="F848" i="5"/>
  <c r="F849" i="5"/>
  <c r="F850" i="5"/>
  <c r="F851" i="5"/>
  <c r="F852" i="5"/>
  <c r="F853" i="5"/>
  <c r="F854" i="5"/>
  <c r="F855" i="5"/>
  <c r="F856" i="5"/>
  <c r="F857" i="5"/>
  <c r="F858" i="5"/>
  <c r="F859" i="5"/>
  <c r="F860" i="5"/>
  <c r="F861" i="5"/>
  <c r="F862" i="5"/>
  <c r="F863" i="5"/>
  <c r="F864" i="5"/>
  <c r="F865" i="5"/>
  <c r="F866" i="5"/>
  <c r="F867" i="5"/>
  <c r="F868" i="5"/>
  <c r="F869" i="5"/>
  <c r="F870" i="5"/>
  <c r="F871" i="5"/>
  <c r="F872" i="5"/>
  <c r="F873" i="5"/>
  <c r="F874" i="5"/>
  <c r="F875" i="5"/>
  <c r="F876" i="5"/>
  <c r="F877" i="5"/>
  <c r="F878" i="5"/>
  <c r="F879" i="5"/>
  <c r="F880" i="5"/>
  <c r="F881" i="5"/>
  <c r="F882" i="5"/>
  <c r="F883" i="5"/>
  <c r="F884" i="5"/>
  <c r="F885" i="5"/>
  <c r="F886" i="5"/>
  <c r="F887" i="5"/>
  <c r="F888" i="5"/>
  <c r="F889" i="5"/>
  <c r="F890" i="5"/>
  <c r="F891" i="5"/>
  <c r="F892" i="5"/>
  <c r="F893" i="5"/>
  <c r="F894" i="5"/>
  <c r="F895" i="5"/>
  <c r="F896" i="5"/>
  <c r="F897" i="5"/>
  <c r="F898" i="5"/>
  <c r="F899" i="5"/>
  <c r="F900" i="5"/>
  <c r="F901" i="5"/>
  <c r="F902" i="5"/>
  <c r="F903" i="5"/>
  <c r="F904" i="5"/>
  <c r="F905" i="5"/>
  <c r="F906" i="5"/>
  <c r="F907" i="5"/>
  <c r="F908" i="5"/>
  <c r="F909" i="5"/>
  <c r="F910" i="5"/>
  <c r="F911" i="5"/>
  <c r="F912" i="5"/>
  <c r="F913" i="5"/>
  <c r="F914" i="5"/>
  <c r="F915" i="5"/>
  <c r="F916" i="5"/>
  <c r="F917" i="5"/>
  <c r="F918" i="5"/>
  <c r="F919" i="5"/>
  <c r="F920" i="5"/>
  <c r="F921" i="5"/>
  <c r="F922" i="5"/>
  <c r="F923" i="5"/>
  <c r="F924" i="5"/>
  <c r="F925" i="5"/>
  <c r="F926" i="5"/>
  <c r="F927" i="5"/>
  <c r="F928" i="5"/>
  <c r="F929" i="5"/>
  <c r="F930" i="5"/>
  <c r="F931" i="5"/>
  <c r="F932" i="5"/>
  <c r="F933" i="5"/>
  <c r="F934" i="5"/>
  <c r="F935" i="5"/>
  <c r="F936" i="5"/>
  <c r="F937" i="5"/>
  <c r="F938" i="5"/>
  <c r="F939" i="5"/>
  <c r="F940" i="5"/>
  <c r="F941" i="5"/>
  <c r="F942" i="5"/>
  <c r="F943" i="5"/>
  <c r="F944" i="5"/>
  <c r="F945" i="5"/>
  <c r="F946" i="5"/>
  <c r="F947" i="5"/>
  <c r="F948" i="5"/>
  <c r="F949" i="5"/>
  <c r="F950" i="5"/>
  <c r="F951" i="5"/>
  <c r="F952" i="5"/>
  <c r="F953" i="5"/>
  <c r="F954" i="5"/>
  <c r="F955" i="5"/>
  <c r="F956" i="5"/>
  <c r="F957" i="5"/>
  <c r="F958" i="5"/>
  <c r="F959" i="5"/>
  <c r="F960" i="5"/>
  <c r="F961" i="5"/>
  <c r="F962" i="5"/>
  <c r="F963" i="5"/>
  <c r="F964" i="5"/>
  <c r="F965" i="5"/>
  <c r="F966" i="5"/>
  <c r="F967" i="5"/>
  <c r="F968" i="5"/>
  <c r="F969" i="5"/>
  <c r="F970" i="5"/>
  <c r="F971" i="5"/>
  <c r="F972" i="5"/>
  <c r="F973" i="5"/>
  <c r="F974" i="5"/>
  <c r="F975" i="5"/>
  <c r="F976" i="5"/>
  <c r="F977" i="5"/>
  <c r="F978" i="5"/>
  <c r="F979" i="5"/>
  <c r="F980" i="5"/>
  <c r="F981" i="5"/>
  <c r="F982" i="5"/>
  <c r="F983" i="5"/>
  <c r="F984" i="5"/>
  <c r="F985" i="5"/>
  <c r="F986" i="5"/>
  <c r="F987" i="5"/>
  <c r="F988" i="5"/>
  <c r="F989" i="5"/>
  <c r="F990" i="5"/>
  <c r="F991" i="5"/>
  <c r="F992" i="5"/>
  <c r="F993" i="5"/>
  <c r="F994" i="5"/>
  <c r="F995" i="5"/>
  <c r="F996" i="5"/>
  <c r="F997" i="5"/>
  <c r="F998" i="5"/>
  <c r="F999" i="5"/>
  <c r="F1000" i="5"/>
  <c r="F1001" i="5"/>
  <c r="F1002" i="5"/>
  <c r="F1003" i="5"/>
  <c r="F1004" i="5"/>
  <c r="F1005" i="5"/>
  <c r="F1006" i="5"/>
  <c r="F1007" i="5"/>
  <c r="F1008" i="5"/>
  <c r="F1009" i="5"/>
  <c r="F1010" i="5"/>
  <c r="F1011" i="5"/>
  <c r="F1012" i="5"/>
  <c r="F1013" i="5"/>
  <c r="F1014" i="5"/>
  <c r="F1015" i="5"/>
  <c r="F1016" i="5"/>
  <c r="F1017" i="5"/>
  <c r="F1018" i="5"/>
  <c r="F1019" i="5"/>
  <c r="F1020" i="5"/>
  <c r="F1021" i="5"/>
  <c r="F1022" i="5"/>
  <c r="F1023" i="5"/>
  <c r="F1024" i="5"/>
  <c r="F1025" i="5"/>
  <c r="F1026" i="5"/>
  <c r="F1027" i="5"/>
  <c r="F1028" i="5"/>
  <c r="F1029" i="5"/>
  <c r="F1030" i="5"/>
  <c r="F1031" i="5"/>
  <c r="F1032" i="5"/>
  <c r="F1033" i="5"/>
  <c r="F1034" i="5"/>
  <c r="F1035" i="5"/>
  <c r="F1036" i="5"/>
  <c r="F1037" i="5"/>
  <c r="F1038" i="5"/>
  <c r="F1039" i="5"/>
  <c r="F1040" i="5"/>
  <c r="F1041" i="5"/>
  <c r="F1042" i="5"/>
  <c r="F1043" i="5"/>
  <c r="F1044" i="5"/>
  <c r="F1045" i="5"/>
  <c r="F1046" i="5"/>
  <c r="F1047" i="5"/>
  <c r="F1048" i="5"/>
  <c r="F1049" i="5"/>
  <c r="F1050" i="5"/>
  <c r="F1051" i="5"/>
  <c r="F1052" i="5"/>
  <c r="F1053" i="5"/>
  <c r="F1054" i="5"/>
  <c r="F1055" i="5"/>
  <c r="F1056" i="5"/>
  <c r="F1057" i="5"/>
  <c r="F1058" i="5"/>
  <c r="F1059" i="5"/>
  <c r="F1060" i="5"/>
  <c r="F1061" i="5"/>
  <c r="F1062" i="5"/>
  <c r="F1063" i="5"/>
  <c r="F1064" i="5"/>
  <c r="F1065" i="5"/>
  <c r="F1066" i="5"/>
  <c r="F1067" i="5"/>
  <c r="F1068" i="5"/>
  <c r="F1069" i="5"/>
  <c r="F1070" i="5"/>
  <c r="F1071" i="5"/>
  <c r="F1072" i="5"/>
  <c r="F1073" i="5"/>
  <c r="F1074" i="5"/>
  <c r="F1075" i="5"/>
  <c r="F1076" i="5"/>
  <c r="F1077" i="5"/>
  <c r="F1078" i="5"/>
  <c r="F1079" i="5"/>
  <c r="F1080" i="5"/>
  <c r="F1081" i="5"/>
  <c r="F1082" i="5"/>
  <c r="F1083" i="5"/>
  <c r="F1084" i="5"/>
  <c r="F1085" i="5"/>
  <c r="F1086" i="5"/>
  <c r="F1087" i="5"/>
  <c r="F1088" i="5"/>
  <c r="F1089" i="5"/>
  <c r="F1090" i="5"/>
  <c r="F1091" i="5"/>
  <c r="F1092" i="5"/>
  <c r="F1093" i="5"/>
  <c r="F1094" i="5"/>
  <c r="F1095" i="5"/>
  <c r="F1096" i="5"/>
  <c r="F1097" i="5"/>
  <c r="F1098" i="5"/>
  <c r="F1099" i="5"/>
  <c r="F1100" i="5"/>
  <c r="F1101" i="5"/>
  <c r="F1102" i="5"/>
  <c r="F1103" i="5"/>
  <c r="F1104" i="5"/>
  <c r="F1105" i="5"/>
  <c r="F1106" i="5"/>
  <c r="F1107" i="5"/>
  <c r="F1108" i="5"/>
  <c r="F1109" i="5"/>
  <c r="F1110" i="5"/>
  <c r="F1111" i="5"/>
  <c r="F1112" i="5"/>
  <c r="F1113" i="5"/>
  <c r="F1114" i="5"/>
  <c r="F1115" i="5"/>
  <c r="F1116" i="5"/>
  <c r="F1117" i="5"/>
  <c r="F1118" i="5"/>
  <c r="F1119" i="5"/>
  <c r="F1120" i="5"/>
  <c r="F1121" i="5"/>
  <c r="F1122" i="5"/>
  <c r="F1123" i="5"/>
  <c r="F1124" i="5"/>
  <c r="F1125" i="5"/>
  <c r="F1126" i="5"/>
  <c r="F1127" i="5"/>
  <c r="F1128" i="5"/>
  <c r="F1129" i="5"/>
  <c r="F1130" i="5"/>
  <c r="F1131" i="5"/>
  <c r="F1132" i="5"/>
  <c r="F1133" i="5"/>
  <c r="F1134" i="5"/>
  <c r="F1135" i="5"/>
  <c r="F1136" i="5"/>
  <c r="F1137" i="5"/>
  <c r="F1138" i="5"/>
  <c r="F1139" i="5"/>
  <c r="F1140" i="5"/>
  <c r="F1141" i="5"/>
  <c r="F1142" i="5"/>
  <c r="F1143" i="5"/>
  <c r="F1144" i="5"/>
  <c r="F1145" i="5"/>
  <c r="F1146" i="5"/>
  <c r="F1147" i="5"/>
  <c r="F1148" i="5"/>
  <c r="F1149" i="5"/>
  <c r="F1150" i="5"/>
  <c r="F1151" i="5"/>
  <c r="F1152" i="5"/>
  <c r="F1153" i="5"/>
  <c r="F1154" i="5"/>
  <c r="F1155" i="5"/>
  <c r="F1156" i="5"/>
  <c r="F1157" i="5"/>
  <c r="F1158" i="5"/>
  <c r="F1159" i="5"/>
  <c r="F1160" i="5"/>
  <c r="F1161" i="5"/>
  <c r="F1162" i="5"/>
  <c r="F1163" i="5"/>
  <c r="F1164" i="5"/>
  <c r="F1165" i="5"/>
  <c r="F1166" i="5"/>
  <c r="F1167" i="5"/>
  <c r="F1168" i="5"/>
  <c r="F1169" i="5"/>
  <c r="F1170" i="5"/>
  <c r="F1171" i="5"/>
  <c r="F1172" i="5"/>
  <c r="F1173" i="5"/>
  <c r="F1174" i="5"/>
  <c r="F1175" i="5"/>
  <c r="F1176" i="5"/>
  <c r="F1177" i="5"/>
  <c r="F1178" i="5"/>
  <c r="F1179" i="5"/>
  <c r="F1180" i="5"/>
  <c r="F1181" i="5"/>
  <c r="F1182" i="5"/>
  <c r="F1183" i="5"/>
  <c r="F1184" i="5"/>
  <c r="F1185" i="5"/>
  <c r="F1186" i="5"/>
  <c r="F1187" i="5"/>
  <c r="F1188" i="5"/>
  <c r="F1189" i="5"/>
  <c r="F1190" i="5"/>
  <c r="F1191" i="5"/>
  <c r="F1192" i="5"/>
  <c r="F1193" i="5"/>
  <c r="F1194" i="5"/>
  <c r="F1195" i="5"/>
  <c r="F1196" i="5"/>
  <c r="F1197" i="5"/>
  <c r="F1198" i="5"/>
  <c r="F1199" i="5"/>
  <c r="F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E607" i="5"/>
  <c r="E608" i="5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633" i="5"/>
  <c r="E634" i="5"/>
  <c r="E635" i="5"/>
  <c r="E636" i="5"/>
  <c r="E637" i="5"/>
  <c r="E638" i="5"/>
  <c r="E639" i="5"/>
  <c r="E640" i="5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E655" i="5"/>
  <c r="E656" i="5"/>
  <c r="E657" i="5"/>
  <c r="E658" i="5"/>
  <c r="E659" i="5"/>
  <c r="E660" i="5"/>
  <c r="E661" i="5"/>
  <c r="E662" i="5"/>
  <c r="E663" i="5"/>
  <c r="E664" i="5"/>
  <c r="E665" i="5"/>
  <c r="E666" i="5"/>
  <c r="E667" i="5"/>
  <c r="E668" i="5"/>
  <c r="E669" i="5"/>
  <c r="E670" i="5"/>
  <c r="E671" i="5"/>
  <c r="E672" i="5"/>
  <c r="E673" i="5"/>
  <c r="E674" i="5"/>
  <c r="E675" i="5"/>
  <c r="E676" i="5"/>
  <c r="E677" i="5"/>
  <c r="E678" i="5"/>
  <c r="E679" i="5"/>
  <c r="E680" i="5"/>
  <c r="E681" i="5"/>
  <c r="E682" i="5"/>
  <c r="E683" i="5"/>
  <c r="E684" i="5"/>
  <c r="E685" i="5"/>
  <c r="E686" i="5"/>
  <c r="E687" i="5"/>
  <c r="E688" i="5"/>
  <c r="E689" i="5"/>
  <c r="E690" i="5"/>
  <c r="E691" i="5"/>
  <c r="E692" i="5"/>
  <c r="E693" i="5"/>
  <c r="E694" i="5"/>
  <c r="E695" i="5"/>
  <c r="E696" i="5"/>
  <c r="E697" i="5"/>
  <c r="E698" i="5"/>
  <c r="E699" i="5"/>
  <c r="E700" i="5"/>
  <c r="E701" i="5"/>
  <c r="E702" i="5"/>
  <c r="E703" i="5"/>
  <c r="E704" i="5"/>
  <c r="E705" i="5"/>
  <c r="E706" i="5"/>
  <c r="E707" i="5"/>
  <c r="E708" i="5"/>
  <c r="E709" i="5"/>
  <c r="E710" i="5"/>
  <c r="E711" i="5"/>
  <c r="E712" i="5"/>
  <c r="E713" i="5"/>
  <c r="E714" i="5"/>
  <c r="E715" i="5"/>
  <c r="E716" i="5"/>
  <c r="E717" i="5"/>
  <c r="E718" i="5"/>
  <c r="E719" i="5"/>
  <c r="E720" i="5"/>
  <c r="E721" i="5"/>
  <c r="E722" i="5"/>
  <c r="E723" i="5"/>
  <c r="E724" i="5"/>
  <c r="E725" i="5"/>
  <c r="E726" i="5"/>
  <c r="E727" i="5"/>
  <c r="E728" i="5"/>
  <c r="E729" i="5"/>
  <c r="E730" i="5"/>
  <c r="E731" i="5"/>
  <c r="E732" i="5"/>
  <c r="E733" i="5"/>
  <c r="E734" i="5"/>
  <c r="E735" i="5"/>
  <c r="E736" i="5"/>
  <c r="E737" i="5"/>
  <c r="E738" i="5"/>
  <c r="E739" i="5"/>
  <c r="E740" i="5"/>
  <c r="E741" i="5"/>
  <c r="E742" i="5"/>
  <c r="E743" i="5"/>
  <c r="E744" i="5"/>
  <c r="E745" i="5"/>
  <c r="E746" i="5"/>
  <c r="E747" i="5"/>
  <c r="E748" i="5"/>
  <c r="E749" i="5"/>
  <c r="E750" i="5"/>
  <c r="E751" i="5"/>
  <c r="E752" i="5"/>
  <c r="E753" i="5"/>
  <c r="E754" i="5"/>
  <c r="E755" i="5"/>
  <c r="E756" i="5"/>
  <c r="E757" i="5"/>
  <c r="E758" i="5"/>
  <c r="E759" i="5"/>
  <c r="E760" i="5"/>
  <c r="E761" i="5"/>
  <c r="E762" i="5"/>
  <c r="E763" i="5"/>
  <c r="E764" i="5"/>
  <c r="E765" i="5"/>
  <c r="E766" i="5"/>
  <c r="E767" i="5"/>
  <c r="E768" i="5"/>
  <c r="E769" i="5"/>
  <c r="E770" i="5"/>
  <c r="E771" i="5"/>
  <c r="E772" i="5"/>
  <c r="E773" i="5"/>
  <c r="E774" i="5"/>
  <c r="E775" i="5"/>
  <c r="E776" i="5"/>
  <c r="E777" i="5"/>
  <c r="E778" i="5"/>
  <c r="E779" i="5"/>
  <c r="E780" i="5"/>
  <c r="E781" i="5"/>
  <c r="E782" i="5"/>
  <c r="E783" i="5"/>
  <c r="E784" i="5"/>
  <c r="E785" i="5"/>
  <c r="E786" i="5"/>
  <c r="E787" i="5"/>
  <c r="E788" i="5"/>
  <c r="E789" i="5"/>
  <c r="E790" i="5"/>
  <c r="E791" i="5"/>
  <c r="E792" i="5"/>
  <c r="E793" i="5"/>
  <c r="E794" i="5"/>
  <c r="E795" i="5"/>
  <c r="E796" i="5"/>
  <c r="E797" i="5"/>
  <c r="E798" i="5"/>
  <c r="E799" i="5"/>
  <c r="E800" i="5"/>
  <c r="E801" i="5"/>
  <c r="E802" i="5"/>
  <c r="E803" i="5"/>
  <c r="E804" i="5"/>
  <c r="E805" i="5"/>
  <c r="E806" i="5"/>
  <c r="E807" i="5"/>
  <c r="E808" i="5"/>
  <c r="E809" i="5"/>
  <c r="E810" i="5"/>
  <c r="E811" i="5"/>
  <c r="E812" i="5"/>
  <c r="E813" i="5"/>
  <c r="E814" i="5"/>
  <c r="E815" i="5"/>
  <c r="E816" i="5"/>
  <c r="E817" i="5"/>
  <c r="E818" i="5"/>
  <c r="E819" i="5"/>
  <c r="E820" i="5"/>
  <c r="E821" i="5"/>
  <c r="E822" i="5"/>
  <c r="E823" i="5"/>
  <c r="E824" i="5"/>
  <c r="E825" i="5"/>
  <c r="E826" i="5"/>
  <c r="E827" i="5"/>
  <c r="E828" i="5"/>
  <c r="E829" i="5"/>
  <c r="E830" i="5"/>
  <c r="E831" i="5"/>
  <c r="E832" i="5"/>
  <c r="E833" i="5"/>
  <c r="E834" i="5"/>
  <c r="E835" i="5"/>
  <c r="E836" i="5"/>
  <c r="E837" i="5"/>
  <c r="E838" i="5"/>
  <c r="E839" i="5"/>
  <c r="E840" i="5"/>
  <c r="E841" i="5"/>
  <c r="E842" i="5"/>
  <c r="E843" i="5"/>
  <c r="E844" i="5"/>
  <c r="E845" i="5"/>
  <c r="E846" i="5"/>
  <c r="E847" i="5"/>
  <c r="E848" i="5"/>
  <c r="E849" i="5"/>
  <c r="E850" i="5"/>
  <c r="E851" i="5"/>
  <c r="E852" i="5"/>
  <c r="E853" i="5"/>
  <c r="E854" i="5"/>
  <c r="E855" i="5"/>
  <c r="E856" i="5"/>
  <c r="E857" i="5"/>
  <c r="E858" i="5"/>
  <c r="E859" i="5"/>
  <c r="E860" i="5"/>
  <c r="E861" i="5"/>
  <c r="E862" i="5"/>
  <c r="E863" i="5"/>
  <c r="E864" i="5"/>
  <c r="E865" i="5"/>
  <c r="E866" i="5"/>
  <c r="E867" i="5"/>
  <c r="E868" i="5"/>
  <c r="E869" i="5"/>
  <c r="E870" i="5"/>
  <c r="E871" i="5"/>
  <c r="E872" i="5"/>
  <c r="E873" i="5"/>
  <c r="E874" i="5"/>
  <c r="E875" i="5"/>
  <c r="E876" i="5"/>
  <c r="E877" i="5"/>
  <c r="E878" i="5"/>
  <c r="E879" i="5"/>
  <c r="E880" i="5"/>
  <c r="E881" i="5"/>
  <c r="E882" i="5"/>
  <c r="E883" i="5"/>
  <c r="E884" i="5"/>
  <c r="E885" i="5"/>
  <c r="E886" i="5"/>
  <c r="E887" i="5"/>
  <c r="E888" i="5"/>
  <c r="E889" i="5"/>
  <c r="E890" i="5"/>
  <c r="E891" i="5"/>
  <c r="E892" i="5"/>
  <c r="E893" i="5"/>
  <c r="E894" i="5"/>
  <c r="E895" i="5"/>
  <c r="E896" i="5"/>
  <c r="E897" i="5"/>
  <c r="E898" i="5"/>
  <c r="E899" i="5"/>
  <c r="E900" i="5"/>
  <c r="E901" i="5"/>
  <c r="E902" i="5"/>
  <c r="E903" i="5"/>
  <c r="E904" i="5"/>
  <c r="E905" i="5"/>
  <c r="E906" i="5"/>
  <c r="E907" i="5"/>
  <c r="E908" i="5"/>
  <c r="E909" i="5"/>
  <c r="E910" i="5"/>
  <c r="E911" i="5"/>
  <c r="E912" i="5"/>
  <c r="E913" i="5"/>
  <c r="E914" i="5"/>
  <c r="E915" i="5"/>
  <c r="E916" i="5"/>
  <c r="E917" i="5"/>
  <c r="E918" i="5"/>
  <c r="E919" i="5"/>
  <c r="E920" i="5"/>
  <c r="E921" i="5"/>
  <c r="E922" i="5"/>
  <c r="E923" i="5"/>
  <c r="E924" i="5"/>
  <c r="E925" i="5"/>
  <c r="E926" i="5"/>
  <c r="E927" i="5"/>
  <c r="E928" i="5"/>
  <c r="E929" i="5"/>
  <c r="E930" i="5"/>
  <c r="E931" i="5"/>
  <c r="E932" i="5"/>
  <c r="E933" i="5"/>
  <c r="E934" i="5"/>
  <c r="E935" i="5"/>
  <c r="E936" i="5"/>
  <c r="E937" i="5"/>
  <c r="E938" i="5"/>
  <c r="E939" i="5"/>
  <c r="E940" i="5"/>
  <c r="E941" i="5"/>
  <c r="E942" i="5"/>
  <c r="E943" i="5"/>
  <c r="E944" i="5"/>
  <c r="E945" i="5"/>
  <c r="E946" i="5"/>
  <c r="E947" i="5"/>
  <c r="E948" i="5"/>
  <c r="E949" i="5"/>
  <c r="E950" i="5"/>
  <c r="E951" i="5"/>
  <c r="E952" i="5"/>
  <c r="E953" i="5"/>
  <c r="E954" i="5"/>
  <c r="E955" i="5"/>
  <c r="E956" i="5"/>
  <c r="E957" i="5"/>
  <c r="E958" i="5"/>
  <c r="E959" i="5"/>
  <c r="E960" i="5"/>
  <c r="E961" i="5"/>
  <c r="E962" i="5"/>
  <c r="E963" i="5"/>
  <c r="E964" i="5"/>
  <c r="E965" i="5"/>
  <c r="E966" i="5"/>
  <c r="E967" i="5"/>
  <c r="E968" i="5"/>
  <c r="E969" i="5"/>
  <c r="E970" i="5"/>
  <c r="E971" i="5"/>
  <c r="E972" i="5"/>
  <c r="E973" i="5"/>
  <c r="E974" i="5"/>
  <c r="E975" i="5"/>
  <c r="E976" i="5"/>
  <c r="E977" i="5"/>
  <c r="E978" i="5"/>
  <c r="E979" i="5"/>
  <c r="E980" i="5"/>
  <c r="E981" i="5"/>
  <c r="E982" i="5"/>
  <c r="E983" i="5"/>
  <c r="E984" i="5"/>
  <c r="E985" i="5"/>
  <c r="E986" i="5"/>
  <c r="E987" i="5"/>
  <c r="E988" i="5"/>
  <c r="E989" i="5"/>
  <c r="E990" i="5"/>
  <c r="E991" i="5"/>
  <c r="E992" i="5"/>
  <c r="E993" i="5"/>
  <c r="E994" i="5"/>
  <c r="E995" i="5"/>
  <c r="E996" i="5"/>
  <c r="E997" i="5"/>
  <c r="E998" i="5"/>
  <c r="E999" i="5"/>
  <c r="E1000" i="5"/>
  <c r="E1001" i="5"/>
  <c r="E1002" i="5"/>
  <c r="E1003" i="5"/>
  <c r="E1004" i="5"/>
  <c r="E1005" i="5"/>
  <c r="E1006" i="5"/>
  <c r="E1007" i="5"/>
  <c r="E1008" i="5"/>
  <c r="E1009" i="5"/>
  <c r="E1010" i="5"/>
  <c r="E1011" i="5"/>
  <c r="E1012" i="5"/>
  <c r="E1013" i="5"/>
  <c r="E1014" i="5"/>
  <c r="E1015" i="5"/>
  <c r="E1016" i="5"/>
  <c r="E1017" i="5"/>
  <c r="E1018" i="5"/>
  <c r="E1019" i="5"/>
  <c r="E1020" i="5"/>
  <c r="E1021" i="5"/>
  <c r="E1022" i="5"/>
  <c r="E1023" i="5"/>
  <c r="E1024" i="5"/>
  <c r="E1025" i="5"/>
  <c r="E1026" i="5"/>
  <c r="E1027" i="5"/>
  <c r="E1028" i="5"/>
  <c r="E1029" i="5"/>
  <c r="E1030" i="5"/>
  <c r="E1031" i="5"/>
  <c r="E1032" i="5"/>
  <c r="E1033" i="5"/>
  <c r="E1034" i="5"/>
  <c r="E1035" i="5"/>
  <c r="E1036" i="5"/>
  <c r="E1037" i="5"/>
  <c r="E1038" i="5"/>
  <c r="E1039" i="5"/>
  <c r="E1040" i="5"/>
  <c r="E1041" i="5"/>
  <c r="E1042" i="5"/>
  <c r="E1043" i="5"/>
  <c r="E1044" i="5"/>
  <c r="E1045" i="5"/>
  <c r="E1046" i="5"/>
  <c r="E1047" i="5"/>
  <c r="E1048" i="5"/>
  <c r="E1049" i="5"/>
  <c r="E1050" i="5"/>
  <c r="E1051" i="5"/>
  <c r="E1052" i="5"/>
  <c r="E1053" i="5"/>
  <c r="E1054" i="5"/>
  <c r="E1055" i="5"/>
  <c r="E1056" i="5"/>
  <c r="E1057" i="5"/>
  <c r="E1058" i="5"/>
  <c r="E1059" i="5"/>
  <c r="E1060" i="5"/>
  <c r="E1061" i="5"/>
  <c r="E1062" i="5"/>
  <c r="E1063" i="5"/>
  <c r="E1064" i="5"/>
  <c r="E1065" i="5"/>
  <c r="E1066" i="5"/>
  <c r="E1067" i="5"/>
  <c r="E1068" i="5"/>
  <c r="E1069" i="5"/>
  <c r="E1070" i="5"/>
  <c r="E1071" i="5"/>
  <c r="E1072" i="5"/>
  <c r="E1073" i="5"/>
  <c r="E1074" i="5"/>
  <c r="E1075" i="5"/>
  <c r="E1076" i="5"/>
  <c r="E1077" i="5"/>
  <c r="E1078" i="5"/>
  <c r="E1079" i="5"/>
  <c r="E1080" i="5"/>
  <c r="E1081" i="5"/>
  <c r="E1082" i="5"/>
  <c r="E1083" i="5"/>
  <c r="E1084" i="5"/>
  <c r="E1085" i="5"/>
  <c r="E1086" i="5"/>
  <c r="E1087" i="5"/>
  <c r="E1088" i="5"/>
  <c r="E1089" i="5"/>
  <c r="E1090" i="5"/>
  <c r="E1091" i="5"/>
  <c r="E1092" i="5"/>
  <c r="E1093" i="5"/>
  <c r="E1094" i="5"/>
  <c r="E1095" i="5"/>
  <c r="E1096" i="5"/>
  <c r="E1097" i="5"/>
  <c r="E1098" i="5"/>
  <c r="E1099" i="5"/>
  <c r="E1100" i="5"/>
  <c r="E1101" i="5"/>
  <c r="E1102" i="5"/>
  <c r="E1103" i="5"/>
  <c r="E1104" i="5"/>
  <c r="E1105" i="5"/>
  <c r="E1106" i="5"/>
  <c r="E1107" i="5"/>
  <c r="E1108" i="5"/>
  <c r="E1109" i="5"/>
  <c r="E1110" i="5"/>
  <c r="E1111" i="5"/>
  <c r="E1112" i="5"/>
  <c r="E1113" i="5"/>
  <c r="E1114" i="5"/>
  <c r="E1115" i="5"/>
  <c r="E1116" i="5"/>
  <c r="E1117" i="5"/>
  <c r="E1118" i="5"/>
  <c r="E1119" i="5"/>
  <c r="E1120" i="5"/>
  <c r="E1121" i="5"/>
  <c r="E1122" i="5"/>
  <c r="E1123" i="5"/>
  <c r="E1124" i="5"/>
  <c r="E1125" i="5"/>
  <c r="E1126" i="5"/>
  <c r="E1127" i="5"/>
  <c r="E1128" i="5"/>
  <c r="E1129" i="5"/>
  <c r="E1130" i="5"/>
  <c r="E1131" i="5"/>
  <c r="E1132" i="5"/>
  <c r="E1133" i="5"/>
  <c r="E1134" i="5"/>
  <c r="E1135" i="5"/>
  <c r="E1136" i="5"/>
  <c r="E1137" i="5"/>
  <c r="E1138" i="5"/>
  <c r="E1139" i="5"/>
  <c r="E1140" i="5"/>
  <c r="E1141" i="5"/>
  <c r="E1142" i="5"/>
  <c r="E1143" i="5"/>
  <c r="E1144" i="5"/>
  <c r="E1145" i="5"/>
  <c r="E1146" i="5"/>
  <c r="E1147" i="5"/>
  <c r="E1148" i="5"/>
  <c r="E1149" i="5"/>
  <c r="E1150" i="5"/>
  <c r="E1151" i="5"/>
  <c r="E1152" i="5"/>
  <c r="E1153" i="5"/>
  <c r="E1154" i="5"/>
  <c r="E1155" i="5"/>
  <c r="E1156" i="5"/>
  <c r="E1157" i="5"/>
  <c r="E1158" i="5"/>
  <c r="E1159" i="5"/>
  <c r="E1160" i="5"/>
  <c r="E1161" i="5"/>
  <c r="E1162" i="5"/>
  <c r="E1163" i="5"/>
  <c r="E1164" i="5"/>
  <c r="E1165" i="5"/>
  <c r="E1166" i="5"/>
  <c r="E1167" i="5"/>
  <c r="E1168" i="5"/>
  <c r="E1169" i="5"/>
  <c r="E1170" i="5"/>
  <c r="E1171" i="5"/>
  <c r="E1172" i="5"/>
  <c r="E1173" i="5"/>
  <c r="E1174" i="5"/>
  <c r="E1175" i="5"/>
  <c r="E1176" i="5"/>
  <c r="E1177" i="5"/>
  <c r="E1178" i="5"/>
  <c r="E1179" i="5"/>
  <c r="E1180" i="5"/>
  <c r="E1181" i="5"/>
  <c r="E1182" i="5"/>
  <c r="E1183" i="5"/>
  <c r="E1184" i="5"/>
  <c r="E1185" i="5"/>
  <c r="E1186" i="5"/>
  <c r="E1187" i="5"/>
  <c r="E1188" i="5"/>
  <c r="E1189" i="5"/>
  <c r="E1190" i="5"/>
  <c r="E1191" i="5"/>
  <c r="E1192" i="5"/>
  <c r="E1193" i="5"/>
  <c r="E1194" i="5"/>
  <c r="E1195" i="5"/>
  <c r="E1196" i="5"/>
  <c r="E1197" i="5"/>
  <c r="E1198" i="5"/>
  <c r="E1199" i="5"/>
  <c r="E5" i="5"/>
  <c r="AS17" i="5"/>
  <c r="AS18" i="5"/>
  <c r="AS19" i="5"/>
  <c r="AS20" i="5"/>
  <c r="AS21" i="5"/>
  <c r="AS22" i="5"/>
  <c r="AS23" i="5"/>
  <c r="AS24" i="5"/>
  <c r="AS25" i="5"/>
  <c r="AS26" i="5"/>
  <c r="AS27" i="5"/>
  <c r="AS28" i="5"/>
  <c r="AS29" i="5"/>
  <c r="AS30" i="5"/>
  <c r="AS31" i="5"/>
  <c r="AS32" i="5"/>
  <c r="AS33" i="5"/>
  <c r="AS34" i="5"/>
  <c r="AS35" i="5"/>
  <c r="AS36" i="5"/>
  <c r="AS37" i="5"/>
  <c r="AS38" i="5"/>
  <c r="AS39" i="5"/>
  <c r="AS40" i="5"/>
  <c r="AS41" i="5"/>
  <c r="AS42" i="5"/>
  <c r="AS43" i="5"/>
  <c r="AS44" i="5"/>
  <c r="AS45" i="5"/>
  <c r="AS46" i="5"/>
  <c r="AS47" i="5"/>
  <c r="AS48" i="5"/>
  <c r="AS49" i="5"/>
  <c r="AS50" i="5"/>
  <c r="AS51" i="5"/>
  <c r="AS52" i="5"/>
  <c r="AS53" i="5"/>
  <c r="AS54" i="5"/>
  <c r="AS55" i="5"/>
  <c r="AS56" i="5"/>
  <c r="AS57" i="5"/>
  <c r="AS58" i="5"/>
  <c r="AS59" i="5"/>
  <c r="AS60" i="5"/>
  <c r="AS61" i="5"/>
  <c r="AS62" i="5"/>
  <c r="AS63" i="5"/>
  <c r="AS64" i="5"/>
  <c r="AS65" i="5"/>
  <c r="AS66" i="5"/>
  <c r="AS67" i="5"/>
  <c r="AS68" i="5"/>
  <c r="AS69" i="5"/>
  <c r="AS70" i="5"/>
  <c r="AS71" i="5"/>
  <c r="AS72" i="5"/>
  <c r="AS73" i="5"/>
  <c r="AS74" i="5"/>
  <c r="AS75" i="5"/>
  <c r="AS76" i="5"/>
  <c r="AS77" i="5"/>
  <c r="AS78" i="5"/>
  <c r="AS79" i="5"/>
  <c r="AS80" i="5"/>
  <c r="AS81" i="5"/>
  <c r="AS82" i="5"/>
  <c r="AS83" i="5"/>
  <c r="AS84" i="5"/>
  <c r="AS85" i="5"/>
  <c r="AS86" i="5"/>
  <c r="AS87" i="5"/>
  <c r="AS88" i="5"/>
  <c r="AS89" i="5"/>
  <c r="AS90" i="5"/>
  <c r="AS91" i="5"/>
  <c r="AS92" i="5"/>
  <c r="AS93" i="5"/>
  <c r="AS94" i="5"/>
  <c r="AS95" i="5"/>
  <c r="AS96" i="5"/>
  <c r="AS97" i="5"/>
  <c r="AS98" i="5"/>
  <c r="AS99" i="5"/>
  <c r="AS100" i="5"/>
  <c r="AS101" i="5"/>
  <c r="AS102" i="5"/>
  <c r="AS103" i="5"/>
  <c r="AS104" i="5"/>
  <c r="AS105" i="5"/>
  <c r="AS106" i="5"/>
  <c r="AS107" i="5"/>
  <c r="AS108" i="5"/>
  <c r="AS109" i="5"/>
  <c r="AS110" i="5"/>
  <c r="AS111" i="5"/>
  <c r="AS112" i="5"/>
  <c r="AS113" i="5"/>
  <c r="AS114" i="5"/>
  <c r="AS115" i="5"/>
  <c r="AS116" i="5"/>
  <c r="AS117" i="5"/>
  <c r="AS118" i="5"/>
  <c r="AS119" i="5"/>
  <c r="AS120" i="5"/>
  <c r="AS121" i="5"/>
  <c r="AS122" i="5"/>
  <c r="AS123" i="5"/>
  <c r="AS124" i="5"/>
  <c r="AS125" i="5"/>
  <c r="AS126" i="5"/>
  <c r="AS127" i="5"/>
  <c r="AS128" i="5"/>
  <c r="AS129" i="5"/>
  <c r="AS130" i="5"/>
  <c r="AS131" i="5"/>
  <c r="AS132" i="5"/>
  <c r="AS133" i="5"/>
  <c r="AS134" i="5"/>
  <c r="AS135" i="5"/>
  <c r="AS136" i="5"/>
  <c r="AS137" i="5"/>
  <c r="AS138" i="5"/>
  <c r="AS139" i="5"/>
  <c r="AS140" i="5"/>
  <c r="AS141" i="5"/>
  <c r="AS142" i="5"/>
  <c r="AS143" i="5"/>
  <c r="AS144" i="5"/>
  <c r="AS145" i="5"/>
  <c r="AS146" i="5"/>
  <c r="AS147" i="5"/>
  <c r="AS148" i="5"/>
  <c r="AS149" i="5"/>
  <c r="AS150" i="5"/>
  <c r="AS151" i="5"/>
  <c r="AS152" i="5"/>
  <c r="AS153" i="5"/>
  <c r="AS154" i="5"/>
  <c r="AS155" i="5"/>
  <c r="AS156" i="5"/>
  <c r="AS157" i="5"/>
  <c r="AS158" i="5"/>
  <c r="AS159" i="5"/>
  <c r="AS160" i="5"/>
  <c r="AS161" i="5"/>
  <c r="AS162" i="5"/>
  <c r="AS163" i="5"/>
  <c r="AS164" i="5"/>
  <c r="AS165" i="5"/>
  <c r="AS166" i="5"/>
  <c r="AS167" i="5"/>
  <c r="AS168" i="5"/>
  <c r="AS169" i="5"/>
  <c r="AS170" i="5"/>
  <c r="AS171" i="5"/>
  <c r="AS172" i="5"/>
  <c r="AS173" i="5"/>
  <c r="AS174" i="5"/>
  <c r="AS175" i="5"/>
  <c r="AS176" i="5"/>
  <c r="AS177" i="5"/>
  <c r="AS178" i="5"/>
  <c r="AS179" i="5"/>
  <c r="AS180" i="5"/>
  <c r="AS181" i="5"/>
  <c r="AS182" i="5"/>
  <c r="AS183" i="5"/>
  <c r="AS184" i="5"/>
  <c r="AS185" i="5"/>
  <c r="AS186" i="5"/>
  <c r="AS187" i="5"/>
  <c r="AS188" i="5"/>
  <c r="AS189" i="5"/>
  <c r="AS190" i="5"/>
  <c r="AS191" i="5"/>
  <c r="AS192" i="5"/>
  <c r="AS193" i="5"/>
  <c r="AS194" i="5"/>
  <c r="AS195" i="5"/>
  <c r="AS196" i="5"/>
  <c r="AS197" i="5"/>
  <c r="AS198" i="5"/>
  <c r="AS199" i="5"/>
  <c r="AS200" i="5"/>
  <c r="AS201" i="5"/>
  <c r="AS202" i="5"/>
  <c r="AS203" i="5"/>
  <c r="AS204" i="5"/>
  <c r="AS205" i="5"/>
  <c r="AS206" i="5"/>
  <c r="AS207" i="5"/>
  <c r="AS208" i="5"/>
  <c r="AS209" i="5"/>
  <c r="AS210" i="5"/>
  <c r="AS211" i="5"/>
  <c r="AS212" i="5"/>
  <c r="AS213" i="5"/>
  <c r="AS214" i="5"/>
  <c r="AS215" i="5"/>
  <c r="AS216" i="5"/>
  <c r="AS217" i="5"/>
  <c r="AS218" i="5"/>
  <c r="AS219" i="5"/>
  <c r="AS220" i="5"/>
  <c r="AS221" i="5"/>
  <c r="AS222" i="5"/>
  <c r="AS223" i="5"/>
  <c r="AS224" i="5"/>
  <c r="AS225" i="5"/>
  <c r="AS226" i="5"/>
  <c r="AS227" i="5"/>
  <c r="AS228" i="5"/>
  <c r="AS229" i="5"/>
  <c r="AS230" i="5"/>
  <c r="AS231" i="5"/>
  <c r="AS232" i="5"/>
  <c r="AS233" i="5"/>
  <c r="AS234" i="5"/>
  <c r="AS235" i="5"/>
  <c r="AS236" i="5"/>
  <c r="AS237" i="5"/>
  <c r="AS238" i="5"/>
  <c r="AS239" i="5"/>
  <c r="AS240" i="5"/>
  <c r="AS241" i="5"/>
  <c r="AS242" i="5"/>
  <c r="AS243" i="5"/>
  <c r="AS244" i="5"/>
  <c r="AS245" i="5"/>
  <c r="AS246" i="5"/>
  <c r="AS247" i="5"/>
  <c r="AS248" i="5"/>
  <c r="AS249" i="5"/>
  <c r="AS250" i="5"/>
  <c r="AS251" i="5"/>
  <c r="AS252" i="5"/>
  <c r="AS253" i="5"/>
  <c r="AS254" i="5"/>
  <c r="AS255" i="5"/>
  <c r="AS256" i="5"/>
  <c r="AS257" i="5"/>
  <c r="AS258" i="5"/>
  <c r="AS259" i="5"/>
  <c r="AS260" i="5"/>
  <c r="AS261" i="5"/>
  <c r="AS262" i="5"/>
  <c r="AS263" i="5"/>
  <c r="AS264" i="5"/>
  <c r="AS265" i="5"/>
  <c r="AS266" i="5"/>
  <c r="AS267" i="5"/>
  <c r="AS268" i="5"/>
  <c r="AS269" i="5"/>
  <c r="AS270" i="5"/>
  <c r="AS271" i="5"/>
  <c r="AS272" i="5"/>
  <c r="AS273" i="5"/>
  <c r="AS274" i="5"/>
  <c r="AS275" i="5"/>
  <c r="AS276" i="5"/>
  <c r="AS277" i="5"/>
  <c r="AS278" i="5"/>
  <c r="AS279" i="5"/>
  <c r="AS280" i="5"/>
  <c r="AS281" i="5"/>
  <c r="AS282" i="5"/>
  <c r="AS283" i="5"/>
  <c r="AS284" i="5"/>
  <c r="AS285" i="5"/>
  <c r="AS286" i="5"/>
  <c r="AS287" i="5"/>
  <c r="AS288" i="5"/>
  <c r="AS289" i="5"/>
  <c r="AS290" i="5"/>
  <c r="AS291" i="5"/>
  <c r="AS292" i="5"/>
  <c r="AS293" i="5"/>
  <c r="AS294" i="5"/>
  <c r="AS295" i="5"/>
  <c r="AS296" i="5"/>
  <c r="AS297" i="5"/>
  <c r="AS298" i="5"/>
  <c r="AS299" i="5"/>
  <c r="AS300" i="5"/>
  <c r="AS301" i="5"/>
  <c r="AS302" i="5"/>
  <c r="AS303" i="5"/>
  <c r="AS304" i="5"/>
  <c r="AS305" i="5"/>
  <c r="AS306" i="5"/>
  <c r="AS307" i="5"/>
  <c r="AS308" i="5"/>
  <c r="AS309" i="5"/>
  <c r="AS310" i="5"/>
  <c r="AS311" i="5"/>
  <c r="AS312" i="5"/>
  <c r="AS313" i="5"/>
  <c r="AS314" i="5"/>
  <c r="AS315" i="5"/>
  <c r="AS316" i="5"/>
  <c r="AS317" i="5"/>
  <c r="AS318" i="5"/>
  <c r="AS319" i="5"/>
  <c r="AS320" i="5"/>
  <c r="AS321" i="5"/>
  <c r="AS322" i="5"/>
  <c r="AS323" i="5"/>
  <c r="AS324" i="5"/>
  <c r="AS325" i="5"/>
  <c r="AS326" i="5"/>
  <c r="AS327" i="5"/>
  <c r="AS328" i="5"/>
  <c r="AS329" i="5"/>
  <c r="AS330" i="5"/>
  <c r="AS331" i="5"/>
  <c r="AS332" i="5"/>
  <c r="AS333" i="5"/>
  <c r="AS334" i="5"/>
  <c r="AS335" i="5"/>
  <c r="AS336" i="5"/>
  <c r="AS337" i="5"/>
  <c r="AS338" i="5"/>
  <c r="AS339" i="5"/>
  <c r="AS340" i="5"/>
  <c r="AS341" i="5"/>
  <c r="AS342" i="5"/>
  <c r="AS343" i="5"/>
  <c r="AS344" i="5"/>
  <c r="AS345" i="5"/>
  <c r="AS346" i="5"/>
  <c r="AS347" i="5"/>
  <c r="AS348" i="5"/>
  <c r="AS349" i="5"/>
  <c r="AS350" i="5"/>
  <c r="AS351" i="5"/>
  <c r="AS352" i="5"/>
  <c r="AS353" i="5"/>
  <c r="AS354" i="5"/>
  <c r="AS355" i="5"/>
  <c r="AS356" i="5"/>
  <c r="AS357" i="5"/>
  <c r="AS358" i="5"/>
  <c r="AS359" i="5"/>
  <c r="AS360" i="5"/>
  <c r="AS361" i="5"/>
  <c r="AS362" i="5"/>
  <c r="AS363" i="5"/>
  <c r="AS364" i="5"/>
  <c r="AS365" i="5"/>
  <c r="AS366" i="5"/>
  <c r="AS367" i="5"/>
  <c r="AS368" i="5"/>
  <c r="AS369" i="5"/>
  <c r="AS370" i="5"/>
  <c r="AS371" i="5"/>
  <c r="AS372" i="5"/>
  <c r="AS373" i="5"/>
  <c r="AS374" i="5"/>
  <c r="AS375" i="5"/>
  <c r="AS376" i="5"/>
  <c r="AS377" i="5"/>
  <c r="AS378" i="5"/>
  <c r="AS379" i="5"/>
  <c r="AS380" i="5"/>
  <c r="AS381" i="5"/>
  <c r="AS382" i="5"/>
  <c r="AS383" i="5"/>
  <c r="AS384" i="5"/>
  <c r="AS385" i="5"/>
  <c r="AS386" i="5"/>
  <c r="AS387" i="5"/>
  <c r="AS388" i="5"/>
  <c r="AS389" i="5"/>
  <c r="AS390" i="5"/>
  <c r="AS391" i="5"/>
  <c r="AS392" i="5"/>
  <c r="AS393" i="5"/>
  <c r="AS394" i="5"/>
  <c r="AS395" i="5"/>
  <c r="AS397" i="5"/>
  <c r="AS398" i="5"/>
  <c r="AS399" i="5"/>
  <c r="AS400" i="5"/>
  <c r="AS401" i="5"/>
  <c r="AS402" i="5"/>
  <c r="AS403" i="5"/>
  <c r="AS404" i="5"/>
  <c r="AS405" i="5"/>
  <c r="AS406" i="5"/>
  <c r="AS407" i="5"/>
  <c r="AS408" i="5"/>
  <c r="AS409" i="5"/>
  <c r="AS410" i="5"/>
  <c r="AS411" i="5"/>
  <c r="AS412" i="5"/>
  <c r="AS413" i="5"/>
  <c r="AS414" i="5"/>
  <c r="AS415" i="5"/>
  <c r="AS416" i="5"/>
  <c r="AS417" i="5"/>
  <c r="AS418" i="5"/>
  <c r="AS419" i="5"/>
  <c r="AS420" i="5"/>
  <c r="AS421" i="5"/>
  <c r="AS422" i="5"/>
  <c r="AS423" i="5"/>
  <c r="AS424" i="5"/>
  <c r="AS425" i="5"/>
  <c r="AS426" i="5"/>
  <c r="AS427" i="5"/>
  <c r="AS428" i="5"/>
  <c r="AS429" i="5"/>
  <c r="AS430" i="5"/>
  <c r="AS431" i="5"/>
  <c r="AS432" i="5"/>
  <c r="AS433" i="5"/>
  <c r="AS434" i="5"/>
  <c r="AS435" i="5"/>
  <c r="AS436" i="5"/>
  <c r="AS437" i="5"/>
  <c r="AS438" i="5"/>
  <c r="AS439" i="5"/>
  <c r="AS440" i="5"/>
  <c r="AS441" i="5"/>
  <c r="AS442" i="5"/>
  <c r="AS443" i="5"/>
  <c r="AS444" i="5"/>
  <c r="AS445" i="5"/>
  <c r="AS446" i="5"/>
  <c r="AS447" i="5"/>
  <c r="AS448" i="5"/>
  <c r="AS449" i="5"/>
  <c r="AS450" i="5"/>
  <c r="AS451" i="5"/>
  <c r="AS452" i="5"/>
  <c r="AS453" i="5"/>
  <c r="AS454" i="5"/>
  <c r="AS455" i="5"/>
  <c r="AS456" i="5"/>
  <c r="AS457" i="5"/>
  <c r="AS458" i="5"/>
  <c r="AS459" i="5"/>
  <c r="AS460" i="5"/>
  <c r="AS461" i="5"/>
  <c r="AS462" i="5"/>
  <c r="AS463" i="5"/>
  <c r="AS464" i="5"/>
  <c r="AS465" i="5"/>
  <c r="AS466" i="5"/>
  <c r="AS467" i="5"/>
  <c r="AS468" i="5"/>
  <c r="AS469" i="5"/>
  <c r="AS470" i="5"/>
  <c r="AS471" i="5"/>
  <c r="AS472" i="5"/>
  <c r="AS473" i="5"/>
  <c r="AS474" i="5"/>
  <c r="AS475" i="5"/>
  <c r="AS476" i="5"/>
  <c r="AS477" i="5"/>
  <c r="AS478" i="5"/>
  <c r="AS479" i="5"/>
  <c r="AS480" i="5"/>
  <c r="AS481" i="5"/>
  <c r="AS482" i="5"/>
  <c r="AS483" i="5"/>
  <c r="AS484" i="5"/>
  <c r="AS485" i="5"/>
  <c r="AS486" i="5"/>
  <c r="AS487" i="5"/>
  <c r="AS488" i="5"/>
  <c r="AS489" i="5"/>
  <c r="AS490" i="5"/>
  <c r="AS491" i="5"/>
  <c r="AS492" i="5"/>
  <c r="AS493" i="5"/>
  <c r="AS494" i="5"/>
  <c r="AS495" i="5"/>
  <c r="AS496" i="5"/>
  <c r="AS497" i="5"/>
  <c r="AS498" i="5"/>
  <c r="AS499" i="5"/>
  <c r="AS500" i="5"/>
  <c r="AS501" i="5"/>
  <c r="AS502" i="5"/>
  <c r="AS503" i="5"/>
  <c r="AS504" i="5"/>
  <c r="AS505" i="5"/>
  <c r="AS506" i="5"/>
  <c r="AS507" i="5"/>
  <c r="AS508" i="5"/>
  <c r="AS509" i="5"/>
  <c r="AS510" i="5"/>
  <c r="AS511" i="5"/>
  <c r="AS512" i="5"/>
  <c r="AS513" i="5"/>
  <c r="AS514" i="5"/>
  <c r="AS515" i="5"/>
  <c r="AS516" i="5"/>
  <c r="AS517" i="5"/>
  <c r="AS518" i="5"/>
  <c r="AS519" i="5"/>
  <c r="AS520" i="5"/>
  <c r="AS521" i="5"/>
  <c r="AS522" i="5"/>
  <c r="AS523" i="5"/>
  <c r="AS524" i="5"/>
  <c r="AS525" i="5"/>
  <c r="AS526" i="5"/>
  <c r="AS527" i="5"/>
  <c r="AS528" i="5"/>
  <c r="AS529" i="5"/>
  <c r="AS530" i="5"/>
  <c r="AS531" i="5"/>
  <c r="AS532" i="5"/>
  <c r="AS533" i="5"/>
  <c r="AS534" i="5"/>
  <c r="AS535" i="5"/>
  <c r="AS536" i="5"/>
  <c r="AS537" i="5"/>
  <c r="AS538" i="5"/>
  <c r="AS539" i="5"/>
  <c r="AS540" i="5"/>
  <c r="AS541" i="5"/>
  <c r="AS542" i="5"/>
  <c r="AS543" i="5"/>
  <c r="AS544" i="5"/>
  <c r="AS545" i="5"/>
  <c r="AS546" i="5"/>
  <c r="AS547" i="5"/>
  <c r="AS548" i="5"/>
  <c r="AS549" i="5"/>
  <c r="AS550" i="5"/>
  <c r="AS551" i="5"/>
  <c r="AS552" i="5"/>
  <c r="AS553" i="5"/>
  <c r="AS554" i="5"/>
  <c r="AS555" i="5"/>
  <c r="AS556" i="5"/>
  <c r="AS557" i="5"/>
  <c r="AS558" i="5"/>
  <c r="AS559" i="5"/>
  <c r="AS560" i="5"/>
  <c r="AS561" i="5"/>
  <c r="AS562" i="5"/>
  <c r="AS563" i="5"/>
  <c r="AS564" i="5"/>
  <c r="AS565" i="5"/>
  <c r="AS566" i="5"/>
  <c r="AS567" i="5"/>
  <c r="AS568" i="5"/>
  <c r="AS569" i="5"/>
  <c r="AS570" i="5"/>
  <c r="AS571" i="5"/>
  <c r="AS572" i="5"/>
  <c r="AS573" i="5"/>
  <c r="AS574" i="5"/>
  <c r="AS575" i="5"/>
  <c r="AS576" i="5"/>
  <c r="AS577" i="5"/>
  <c r="AS578" i="5"/>
  <c r="AS579" i="5"/>
  <c r="AS580" i="5"/>
  <c r="AS581" i="5"/>
  <c r="AS582" i="5"/>
  <c r="AS583" i="5"/>
  <c r="AS584" i="5"/>
  <c r="AS585" i="5"/>
  <c r="AS586" i="5"/>
  <c r="AS587" i="5"/>
  <c r="AS588" i="5"/>
  <c r="AS589" i="5"/>
  <c r="AS590" i="5"/>
  <c r="AS591" i="5"/>
  <c r="AS592" i="5"/>
  <c r="AS593" i="5"/>
  <c r="AS594" i="5"/>
  <c r="AS595" i="5"/>
  <c r="AS596" i="5"/>
  <c r="AS597" i="5"/>
  <c r="AS598" i="5"/>
  <c r="AS599" i="5"/>
  <c r="AS600" i="5"/>
  <c r="AS601" i="5"/>
  <c r="AS602" i="5"/>
  <c r="AS603" i="5"/>
  <c r="AS604" i="5"/>
  <c r="AS605" i="5"/>
  <c r="AS606" i="5"/>
  <c r="AS607" i="5"/>
  <c r="AS608" i="5"/>
  <c r="AS609" i="5"/>
  <c r="AS610" i="5"/>
  <c r="AS611" i="5"/>
  <c r="AS612" i="5"/>
  <c r="AS613" i="5"/>
  <c r="AS614" i="5"/>
  <c r="AS615" i="5"/>
  <c r="AS616" i="5"/>
  <c r="AS617" i="5"/>
  <c r="AS618" i="5"/>
  <c r="AS619" i="5"/>
  <c r="AS620" i="5"/>
  <c r="AS621" i="5"/>
  <c r="AS622" i="5"/>
  <c r="AS623" i="5"/>
  <c r="AS624" i="5"/>
  <c r="AS625" i="5"/>
  <c r="AS626" i="5"/>
  <c r="AS627" i="5"/>
  <c r="AS628" i="5"/>
  <c r="AS629" i="5"/>
  <c r="AS630" i="5"/>
  <c r="AS631" i="5"/>
  <c r="AS632" i="5"/>
  <c r="AS633" i="5"/>
  <c r="AS634" i="5"/>
  <c r="AS635" i="5"/>
  <c r="AS636" i="5"/>
  <c r="AS637" i="5"/>
  <c r="AS638" i="5"/>
  <c r="AS639" i="5"/>
  <c r="AS640" i="5"/>
  <c r="AS641" i="5"/>
  <c r="AS642" i="5"/>
  <c r="AS643" i="5"/>
  <c r="AS644" i="5"/>
  <c r="AS645" i="5"/>
  <c r="AS646" i="5"/>
  <c r="AS647" i="5"/>
  <c r="AS648" i="5"/>
  <c r="AS649" i="5"/>
  <c r="AS650" i="5"/>
  <c r="AS651" i="5"/>
  <c r="AS652" i="5"/>
  <c r="AS653" i="5"/>
  <c r="AS654" i="5"/>
  <c r="AS655" i="5"/>
  <c r="AS656" i="5"/>
  <c r="AS657" i="5"/>
  <c r="AS658" i="5"/>
  <c r="AS659" i="5"/>
  <c r="AS660" i="5"/>
  <c r="AS661" i="5"/>
  <c r="AS662" i="5"/>
  <c r="AS663" i="5"/>
  <c r="AS664" i="5"/>
  <c r="AS665" i="5"/>
  <c r="AS666" i="5"/>
  <c r="AS667" i="5"/>
  <c r="AS668" i="5"/>
  <c r="AS669" i="5"/>
  <c r="AS670" i="5"/>
  <c r="AS671" i="5"/>
  <c r="AS672" i="5"/>
  <c r="AS673" i="5"/>
  <c r="AS674" i="5"/>
  <c r="AS675" i="5"/>
  <c r="AS676" i="5"/>
  <c r="AS677" i="5"/>
  <c r="AS678" i="5"/>
  <c r="AS679" i="5"/>
  <c r="AS680" i="5"/>
  <c r="AS681" i="5"/>
  <c r="AS682" i="5"/>
  <c r="AS683" i="5"/>
  <c r="AS684" i="5"/>
  <c r="AS685" i="5"/>
  <c r="AS686" i="5"/>
  <c r="AS687" i="5"/>
  <c r="AS688" i="5"/>
  <c r="AS689" i="5"/>
  <c r="AS690" i="5"/>
  <c r="AS691" i="5"/>
  <c r="AS692" i="5"/>
  <c r="AS693" i="5"/>
  <c r="AS694" i="5"/>
  <c r="AS695" i="5"/>
  <c r="AS696" i="5"/>
  <c r="AS697" i="5"/>
  <c r="AS698" i="5"/>
  <c r="AS699" i="5"/>
  <c r="AS700" i="5"/>
  <c r="AS701" i="5"/>
  <c r="AS702" i="5"/>
  <c r="AS703" i="5"/>
  <c r="AS704" i="5"/>
  <c r="AS705" i="5"/>
  <c r="AS706" i="5"/>
  <c r="AS707" i="5"/>
  <c r="AS708" i="5"/>
  <c r="AS709" i="5"/>
  <c r="AS710" i="5"/>
  <c r="AS711" i="5"/>
  <c r="AS712" i="5"/>
  <c r="AS713" i="5"/>
  <c r="AS714" i="5"/>
  <c r="AS715" i="5"/>
  <c r="AS716" i="5"/>
  <c r="AS717" i="5"/>
  <c r="AS718" i="5"/>
  <c r="AS719" i="5"/>
  <c r="AS720" i="5"/>
  <c r="AS721" i="5"/>
  <c r="AS722" i="5"/>
  <c r="AS723" i="5"/>
  <c r="AS724" i="5"/>
  <c r="AS725" i="5"/>
  <c r="AS726" i="5"/>
  <c r="AS727" i="5"/>
  <c r="AS728" i="5"/>
  <c r="AS729" i="5"/>
  <c r="AS730" i="5"/>
  <c r="AS731" i="5"/>
  <c r="AS732" i="5"/>
  <c r="AS733" i="5"/>
  <c r="AS734" i="5"/>
  <c r="AS735" i="5"/>
  <c r="AS736" i="5"/>
  <c r="AS737" i="5"/>
  <c r="AS738" i="5"/>
  <c r="AS739" i="5"/>
  <c r="AS740" i="5"/>
  <c r="AS741" i="5"/>
  <c r="AS742" i="5"/>
  <c r="AS743" i="5"/>
  <c r="AS744" i="5"/>
  <c r="AS745" i="5"/>
  <c r="AS746" i="5"/>
  <c r="AS747" i="5"/>
  <c r="AS748" i="5"/>
  <c r="AS749" i="5"/>
  <c r="AS750" i="5"/>
  <c r="AS751" i="5"/>
  <c r="AS752" i="5"/>
  <c r="AS753" i="5"/>
  <c r="AS754" i="5"/>
  <c r="AS755" i="5"/>
  <c r="AS756" i="5"/>
  <c r="AS757" i="5"/>
  <c r="AS758" i="5"/>
  <c r="AS759" i="5"/>
  <c r="AS760" i="5"/>
  <c r="AS761" i="5"/>
  <c r="AS762" i="5"/>
  <c r="AS763" i="5"/>
  <c r="AS764" i="5"/>
  <c r="AS765" i="5"/>
  <c r="AS766" i="5"/>
  <c r="AS767" i="5"/>
  <c r="AS768" i="5"/>
  <c r="AS769" i="5"/>
  <c r="AS770" i="5"/>
  <c r="AS771" i="5"/>
  <c r="AS772" i="5"/>
  <c r="AS773" i="5"/>
  <c r="AS774" i="5"/>
  <c r="AS775" i="5"/>
  <c r="AS776" i="5"/>
  <c r="AS777" i="5"/>
  <c r="AS778" i="5"/>
  <c r="AS779" i="5"/>
  <c r="AS780" i="5"/>
  <c r="AS781" i="5"/>
  <c r="AS782" i="5"/>
  <c r="AS783" i="5"/>
  <c r="AS784" i="5"/>
  <c r="AS785" i="5"/>
  <c r="AS786" i="5"/>
  <c r="AS787" i="5"/>
  <c r="AS788" i="5"/>
  <c r="AS789" i="5"/>
  <c r="AS790" i="5"/>
  <c r="AS791" i="5"/>
  <c r="AS792" i="5"/>
  <c r="AS793" i="5"/>
  <c r="AS794" i="5"/>
  <c r="AS795" i="5"/>
  <c r="AS796" i="5"/>
  <c r="AS797" i="5"/>
  <c r="AS798" i="5"/>
  <c r="AS799" i="5"/>
  <c r="AS800" i="5"/>
  <c r="AS801" i="5"/>
  <c r="AS802" i="5"/>
  <c r="AS803" i="5"/>
  <c r="AS804" i="5"/>
  <c r="AS805" i="5"/>
  <c r="AS806" i="5"/>
  <c r="AS807" i="5"/>
  <c r="AS808" i="5"/>
  <c r="AS809" i="5"/>
  <c r="AS810" i="5"/>
  <c r="AS811" i="5"/>
  <c r="AS812" i="5"/>
  <c r="AS813" i="5"/>
  <c r="AS814" i="5"/>
  <c r="AS815" i="5"/>
  <c r="AS816" i="5"/>
  <c r="AS817" i="5"/>
  <c r="AS818" i="5"/>
  <c r="AS819" i="5"/>
  <c r="AS820" i="5"/>
  <c r="AS821" i="5"/>
  <c r="AS822" i="5"/>
  <c r="AS823" i="5"/>
  <c r="AS824" i="5"/>
  <c r="AS825" i="5"/>
  <c r="AS826" i="5"/>
  <c r="AS827" i="5"/>
  <c r="AS828" i="5"/>
  <c r="AS829" i="5"/>
  <c r="AS830" i="5"/>
  <c r="AS831" i="5"/>
  <c r="AS832" i="5"/>
  <c r="AS833" i="5"/>
  <c r="AS834" i="5"/>
  <c r="AS835" i="5"/>
  <c r="AS836" i="5"/>
  <c r="AS837" i="5"/>
  <c r="AS838" i="5"/>
  <c r="AS839" i="5"/>
  <c r="AS840" i="5"/>
  <c r="AS841" i="5"/>
  <c r="AS842" i="5"/>
  <c r="AS843" i="5"/>
  <c r="AS844" i="5"/>
  <c r="AS845" i="5"/>
  <c r="AS846" i="5"/>
  <c r="AS847" i="5"/>
  <c r="AS848" i="5"/>
  <c r="AS849" i="5"/>
  <c r="AS850" i="5"/>
  <c r="AS851" i="5"/>
  <c r="AS852" i="5"/>
  <c r="AS853" i="5"/>
  <c r="AS854" i="5"/>
  <c r="AS855" i="5"/>
  <c r="AS856" i="5"/>
  <c r="AS857" i="5"/>
  <c r="AS858" i="5"/>
  <c r="AS859" i="5"/>
  <c r="AS860" i="5"/>
  <c r="AS861" i="5"/>
  <c r="AS862" i="5"/>
  <c r="AS863" i="5"/>
  <c r="AS864" i="5"/>
  <c r="AS865" i="5"/>
  <c r="AS866" i="5"/>
  <c r="AS867" i="5"/>
  <c r="AS868" i="5"/>
  <c r="AS869" i="5"/>
  <c r="AS870" i="5"/>
  <c r="AS871" i="5"/>
  <c r="AS872" i="5"/>
  <c r="AS873" i="5"/>
  <c r="AS874" i="5"/>
  <c r="AS875" i="5"/>
  <c r="AS876" i="5"/>
  <c r="AS877" i="5"/>
  <c r="AS878" i="5"/>
  <c r="AS879" i="5"/>
  <c r="AS880" i="5"/>
  <c r="AS881" i="5"/>
  <c r="AS882" i="5"/>
  <c r="AS883" i="5"/>
  <c r="AS884" i="5"/>
  <c r="AS885" i="5"/>
  <c r="AS886" i="5"/>
  <c r="AS887" i="5"/>
  <c r="AS888" i="5"/>
  <c r="AS889" i="5"/>
  <c r="AS890" i="5"/>
  <c r="AS891" i="5"/>
  <c r="AS892" i="5"/>
  <c r="AS893" i="5"/>
  <c r="AS894" i="5"/>
  <c r="AS895" i="5"/>
  <c r="AS896" i="5"/>
  <c r="AS897" i="5"/>
  <c r="AS898" i="5"/>
  <c r="AS899" i="5"/>
  <c r="AS900" i="5"/>
  <c r="AS901" i="5"/>
  <c r="AS902" i="5"/>
  <c r="AS903" i="5"/>
  <c r="AS904" i="5"/>
  <c r="AS905" i="5"/>
  <c r="AS906" i="5"/>
  <c r="AS907" i="5"/>
  <c r="AS908" i="5"/>
  <c r="AS909" i="5"/>
  <c r="AS910" i="5"/>
  <c r="AS911" i="5"/>
  <c r="AS912" i="5"/>
  <c r="AS913" i="5"/>
  <c r="AS914" i="5"/>
  <c r="AS915" i="5"/>
  <c r="AS916" i="5"/>
  <c r="AS917" i="5"/>
  <c r="AS918" i="5"/>
  <c r="AS919" i="5"/>
  <c r="AS920" i="5"/>
  <c r="AS921" i="5"/>
  <c r="AS922" i="5"/>
  <c r="AS923" i="5"/>
  <c r="AS924" i="5"/>
  <c r="AS925" i="5"/>
  <c r="AS926" i="5"/>
  <c r="AS927" i="5"/>
  <c r="AS928" i="5"/>
  <c r="AS929" i="5"/>
  <c r="AS930" i="5"/>
  <c r="AS931" i="5"/>
  <c r="AS932" i="5"/>
  <c r="AS933" i="5"/>
  <c r="AS934" i="5"/>
  <c r="AS935" i="5"/>
  <c r="AS936" i="5"/>
  <c r="AS937" i="5"/>
  <c r="AS938" i="5"/>
  <c r="AS939" i="5"/>
  <c r="AS940" i="5"/>
  <c r="AS941" i="5"/>
  <c r="AS942" i="5"/>
  <c r="AS943" i="5"/>
  <c r="AS944" i="5"/>
  <c r="AS945" i="5"/>
  <c r="AS946" i="5"/>
  <c r="AS947" i="5"/>
  <c r="AS948" i="5"/>
  <c r="AS949" i="5"/>
  <c r="AS950" i="5"/>
  <c r="AS951" i="5"/>
  <c r="AS952" i="5"/>
  <c r="AS953" i="5"/>
  <c r="AS954" i="5"/>
  <c r="AS955" i="5"/>
  <c r="AS956" i="5"/>
  <c r="AS957" i="5"/>
  <c r="AS958" i="5"/>
  <c r="AS959" i="5"/>
  <c r="AS960" i="5"/>
  <c r="AS961" i="5"/>
  <c r="AS962" i="5"/>
  <c r="AS963" i="5"/>
  <c r="AS964" i="5"/>
  <c r="AS965" i="5"/>
  <c r="AS966" i="5"/>
  <c r="AS967" i="5"/>
  <c r="AS968" i="5"/>
  <c r="AS969" i="5"/>
  <c r="AS970" i="5"/>
  <c r="AS971" i="5"/>
  <c r="AS972" i="5"/>
  <c r="AS973" i="5"/>
  <c r="AS974" i="5"/>
  <c r="AS975" i="5"/>
  <c r="AS976" i="5"/>
  <c r="AS977" i="5"/>
  <c r="AS978" i="5"/>
  <c r="AS979" i="5"/>
  <c r="AS980" i="5"/>
  <c r="AS981" i="5"/>
  <c r="AS982" i="5"/>
  <c r="AS983" i="5"/>
  <c r="AS984" i="5"/>
  <c r="AS985" i="5"/>
  <c r="AS986" i="5"/>
  <c r="AS987" i="5"/>
  <c r="AS988" i="5"/>
  <c r="AS989" i="5"/>
  <c r="AS990" i="5"/>
  <c r="AS991" i="5"/>
  <c r="AS992" i="5"/>
  <c r="AS993" i="5"/>
  <c r="AS994" i="5"/>
  <c r="AS995" i="5"/>
  <c r="AS996" i="5"/>
  <c r="AS997" i="5"/>
  <c r="AS998" i="5"/>
  <c r="AS999" i="5"/>
  <c r="AS1000" i="5"/>
  <c r="AS1001" i="5"/>
  <c r="AS1002" i="5"/>
  <c r="AS1003" i="5"/>
  <c r="AS1004" i="5"/>
  <c r="AS1005" i="5"/>
  <c r="AS1006" i="5"/>
  <c r="AS1007" i="5"/>
  <c r="AS1008" i="5"/>
  <c r="AS1009" i="5"/>
  <c r="AS1010" i="5"/>
  <c r="AS1011" i="5"/>
  <c r="AS1012" i="5"/>
  <c r="AS1013" i="5"/>
  <c r="AS1014" i="5"/>
  <c r="AS1015" i="5"/>
  <c r="AS1016" i="5"/>
  <c r="AS1017" i="5"/>
  <c r="AS1018" i="5"/>
  <c r="AS1019" i="5"/>
  <c r="AS1020" i="5"/>
  <c r="AS1021" i="5"/>
  <c r="AS1022" i="5"/>
  <c r="AS1023" i="5"/>
  <c r="AS1024" i="5"/>
  <c r="AS1025" i="5"/>
  <c r="AS1026" i="5"/>
  <c r="AS1027" i="5"/>
  <c r="AS1028" i="5"/>
  <c r="AS1029" i="5"/>
  <c r="AS1030" i="5"/>
  <c r="AS1031" i="5"/>
  <c r="AS1032" i="5"/>
  <c r="AS1033" i="5"/>
  <c r="AS1034" i="5"/>
  <c r="AS1035" i="5"/>
  <c r="AS1036" i="5"/>
  <c r="AS1037" i="5"/>
  <c r="AS1038" i="5"/>
  <c r="AS1039" i="5"/>
  <c r="AS1040" i="5"/>
  <c r="AS1041" i="5"/>
  <c r="AS1042" i="5"/>
  <c r="AS1043" i="5"/>
  <c r="AS1044" i="5"/>
  <c r="AS1045" i="5"/>
  <c r="AS1046" i="5"/>
  <c r="AS1047" i="5"/>
  <c r="AS1048" i="5"/>
  <c r="AS1049" i="5"/>
  <c r="AS1050" i="5"/>
  <c r="AS1051" i="5"/>
  <c r="AS1052" i="5"/>
  <c r="AS1053" i="5"/>
  <c r="AS1054" i="5"/>
  <c r="AS1055" i="5"/>
  <c r="AS1056" i="5"/>
  <c r="AS1057" i="5"/>
  <c r="AS1058" i="5"/>
  <c r="AS1059" i="5"/>
  <c r="AS1060" i="5"/>
  <c r="AS1061" i="5"/>
  <c r="AS1062" i="5"/>
  <c r="AS1063" i="5"/>
  <c r="AS1064" i="5"/>
  <c r="AS1065" i="5"/>
  <c r="AS1066" i="5"/>
  <c r="AS1067" i="5"/>
  <c r="AS1068" i="5"/>
  <c r="AS1069" i="5"/>
  <c r="AS1070" i="5"/>
  <c r="AS1071" i="5"/>
  <c r="AS1072" i="5"/>
  <c r="AS1073" i="5"/>
  <c r="AS1074" i="5"/>
  <c r="AS1075" i="5"/>
  <c r="AS1076" i="5"/>
  <c r="AS1077" i="5"/>
  <c r="AS1078" i="5"/>
  <c r="AS1079" i="5"/>
  <c r="AS1080" i="5"/>
  <c r="AS1081" i="5"/>
  <c r="AS1082" i="5"/>
  <c r="AS1083" i="5"/>
  <c r="AS1084" i="5"/>
  <c r="AS1085" i="5"/>
  <c r="AS1086" i="5"/>
  <c r="AS1087" i="5"/>
  <c r="AS1088" i="5"/>
  <c r="AS1089" i="5"/>
  <c r="AS1090" i="5"/>
  <c r="AS1091" i="5"/>
  <c r="AS1092" i="5"/>
  <c r="AS1093" i="5"/>
  <c r="AS1094" i="5"/>
  <c r="AS1095" i="5"/>
  <c r="AS1096" i="5"/>
  <c r="AS1097" i="5"/>
  <c r="AS1098" i="5"/>
  <c r="AS1099" i="5"/>
  <c r="AS1100" i="5"/>
  <c r="AS1101" i="5"/>
  <c r="AS1102" i="5"/>
  <c r="AS1103" i="5"/>
  <c r="AS1104" i="5"/>
  <c r="AS1105" i="5"/>
  <c r="AS1106" i="5"/>
  <c r="AS1107" i="5"/>
  <c r="AS1108" i="5"/>
  <c r="AS1109" i="5"/>
  <c r="AS1110" i="5"/>
  <c r="AS1111" i="5"/>
  <c r="AS1112" i="5"/>
  <c r="AS1113" i="5"/>
  <c r="AS1114" i="5"/>
  <c r="AS1115" i="5"/>
  <c r="AS1116" i="5"/>
  <c r="AS1117" i="5"/>
  <c r="AS1118" i="5"/>
  <c r="AS1119" i="5"/>
  <c r="AS1120" i="5"/>
  <c r="AS1121" i="5"/>
  <c r="AS1122" i="5"/>
  <c r="AS1123" i="5"/>
  <c r="AS1124" i="5"/>
  <c r="AS1125" i="5"/>
  <c r="AS1126" i="5"/>
  <c r="AS1127" i="5"/>
  <c r="AS1128" i="5"/>
  <c r="AS1129" i="5"/>
  <c r="AS1130" i="5"/>
  <c r="AS1131" i="5"/>
  <c r="AS1132" i="5"/>
  <c r="AS1133" i="5"/>
  <c r="AS1134" i="5"/>
  <c r="AS1135" i="5"/>
  <c r="AS1136" i="5"/>
  <c r="AS1137" i="5"/>
  <c r="AS1138" i="5"/>
  <c r="AS1139" i="5"/>
  <c r="AS1140" i="5"/>
  <c r="AS1141" i="5"/>
  <c r="AS1142" i="5"/>
  <c r="AS1143" i="5"/>
  <c r="AS1144" i="5"/>
  <c r="AS1145" i="5"/>
  <c r="AS1146" i="5"/>
  <c r="AS1147" i="5"/>
  <c r="AS1148" i="5"/>
  <c r="AS1149" i="5"/>
  <c r="AS1150" i="5"/>
  <c r="AS1151" i="5"/>
  <c r="AS1152" i="5"/>
  <c r="AS1153" i="5"/>
  <c r="AS1154" i="5"/>
  <c r="AS1155" i="5"/>
  <c r="AS1156" i="5"/>
  <c r="AS1157" i="5"/>
  <c r="AS1158" i="5"/>
  <c r="AS1159" i="5"/>
  <c r="AS1160" i="5"/>
  <c r="AS1161" i="5"/>
  <c r="AS1162" i="5"/>
  <c r="AS1163" i="5"/>
  <c r="AS1164" i="5"/>
  <c r="AS1165" i="5"/>
  <c r="AS1166" i="5"/>
  <c r="AS1167" i="5"/>
  <c r="AS1168" i="5"/>
  <c r="AS1169" i="5"/>
  <c r="AS1170" i="5"/>
  <c r="AS1171" i="5"/>
  <c r="AS1172" i="5"/>
  <c r="AS1173" i="5"/>
  <c r="AS1174" i="5"/>
  <c r="AS1175" i="5"/>
  <c r="AS1176" i="5"/>
  <c r="AS1177" i="5"/>
  <c r="AS1178" i="5"/>
  <c r="AS1179" i="5"/>
  <c r="AS1180" i="5"/>
  <c r="AS1181" i="5"/>
  <c r="AS1182" i="5"/>
  <c r="AS1183" i="5"/>
  <c r="AS1184" i="5"/>
  <c r="AS1185" i="5"/>
  <c r="AS1186" i="5"/>
  <c r="AS1187" i="5"/>
  <c r="AS1188" i="5"/>
  <c r="AS1189" i="5"/>
  <c r="AS1190" i="5"/>
  <c r="AS1191" i="5"/>
  <c r="AS1192" i="5"/>
  <c r="AS1193" i="5"/>
  <c r="AS1194" i="5"/>
  <c r="AS1195" i="5"/>
  <c r="AS1196" i="5"/>
  <c r="AS1197" i="5"/>
  <c r="AS1198" i="5"/>
  <c r="AS1199" i="5"/>
  <c r="AS16" i="5"/>
  <c r="AS5" i="5"/>
  <c r="AL6" i="5"/>
  <c r="AL7" i="5"/>
  <c r="AL8" i="5"/>
  <c r="AL9" i="5"/>
  <c r="AL10" i="5"/>
  <c r="AL11" i="5"/>
  <c r="AL12" i="5"/>
  <c r="AL13" i="5"/>
  <c r="AL14" i="5"/>
  <c r="AL15" i="5"/>
  <c r="AL16" i="5"/>
  <c r="AL17" i="5"/>
  <c r="AL18" i="5"/>
  <c r="AL19" i="5"/>
  <c r="AL20" i="5"/>
  <c r="AL21" i="5"/>
  <c r="AL22" i="5"/>
  <c r="AL23" i="5"/>
  <c r="AL24" i="5"/>
  <c r="AL25" i="5"/>
  <c r="AL26" i="5"/>
  <c r="AL27" i="5"/>
  <c r="AL28" i="5"/>
  <c r="AL29" i="5"/>
  <c r="AL30" i="5"/>
  <c r="AL31" i="5"/>
  <c r="AL32" i="5"/>
  <c r="AL33" i="5"/>
  <c r="AL34" i="5"/>
  <c r="AL35" i="5"/>
  <c r="AL36" i="5"/>
  <c r="AL37" i="5"/>
  <c r="AL38" i="5"/>
  <c r="AL39" i="5"/>
  <c r="AL40" i="5"/>
  <c r="AL41" i="5"/>
  <c r="AL42" i="5"/>
  <c r="AL43" i="5"/>
  <c r="AL44" i="5"/>
  <c r="AL45" i="5"/>
  <c r="AL46" i="5"/>
  <c r="AL47" i="5"/>
  <c r="AL48" i="5"/>
  <c r="AL49" i="5"/>
  <c r="AL50" i="5"/>
  <c r="AL51" i="5"/>
  <c r="AL52" i="5"/>
  <c r="AL53" i="5"/>
  <c r="AL54" i="5"/>
  <c r="AL55" i="5"/>
  <c r="AL56" i="5"/>
  <c r="AL57" i="5"/>
  <c r="AL58" i="5"/>
  <c r="AL59" i="5"/>
  <c r="AL60" i="5"/>
  <c r="AL61" i="5"/>
  <c r="AL62" i="5"/>
  <c r="AL63" i="5"/>
  <c r="AL64" i="5"/>
  <c r="AL65" i="5"/>
  <c r="AL66" i="5"/>
  <c r="AL67" i="5"/>
  <c r="AL68" i="5"/>
  <c r="AL69" i="5"/>
  <c r="AL70" i="5"/>
  <c r="AL71" i="5"/>
  <c r="AL72" i="5"/>
  <c r="AL73" i="5"/>
  <c r="AL74" i="5"/>
  <c r="AL75" i="5"/>
  <c r="AL76" i="5"/>
  <c r="AL77" i="5"/>
  <c r="AL78" i="5"/>
  <c r="AL79" i="5"/>
  <c r="AL80" i="5"/>
  <c r="AL81" i="5"/>
  <c r="AL82" i="5"/>
  <c r="AL83" i="5"/>
  <c r="AL84" i="5"/>
  <c r="AL85" i="5"/>
  <c r="AL86" i="5"/>
  <c r="AL87" i="5"/>
  <c r="AL88" i="5"/>
  <c r="AL89" i="5"/>
  <c r="AL90" i="5"/>
  <c r="AL91" i="5"/>
  <c r="AL92" i="5"/>
  <c r="AL93" i="5"/>
  <c r="AL94" i="5"/>
  <c r="AL95" i="5"/>
  <c r="AL96" i="5"/>
  <c r="AL97" i="5"/>
  <c r="AL98" i="5"/>
  <c r="AL99" i="5"/>
  <c r="AL100" i="5"/>
  <c r="AL101" i="5"/>
  <c r="AL102" i="5"/>
  <c r="AL103" i="5"/>
  <c r="AL104" i="5"/>
  <c r="AL105" i="5"/>
  <c r="AL106" i="5"/>
  <c r="AL107" i="5"/>
  <c r="AL108" i="5"/>
  <c r="AL109" i="5"/>
  <c r="AL110" i="5"/>
  <c r="AL111" i="5"/>
  <c r="AL112" i="5"/>
  <c r="AL113" i="5"/>
  <c r="AL114" i="5"/>
  <c r="AL115" i="5"/>
  <c r="AL116" i="5"/>
  <c r="AL117" i="5"/>
  <c r="AL118" i="5"/>
  <c r="AL119" i="5"/>
  <c r="AL120" i="5"/>
  <c r="AL121" i="5"/>
  <c r="AL122" i="5"/>
  <c r="AL123" i="5"/>
  <c r="AL124" i="5"/>
  <c r="AL125" i="5"/>
  <c r="AL126" i="5"/>
  <c r="AL127" i="5"/>
  <c r="AL128" i="5"/>
  <c r="AL129" i="5"/>
  <c r="AL130" i="5"/>
  <c r="AL131" i="5"/>
  <c r="AL132" i="5"/>
  <c r="AL133" i="5"/>
  <c r="AL134" i="5"/>
  <c r="AL135" i="5"/>
  <c r="AL136" i="5"/>
  <c r="AL137" i="5"/>
  <c r="AL138" i="5"/>
  <c r="AL139" i="5"/>
  <c r="AL140" i="5"/>
  <c r="AL141" i="5"/>
  <c r="AL142" i="5"/>
  <c r="AL143" i="5"/>
  <c r="AL144" i="5"/>
  <c r="AL145" i="5"/>
  <c r="AL146" i="5"/>
  <c r="AL147" i="5"/>
  <c r="AL148" i="5"/>
  <c r="AL149" i="5"/>
  <c r="AL150" i="5"/>
  <c r="AL151" i="5"/>
  <c r="AL152" i="5"/>
  <c r="AL153" i="5"/>
  <c r="AL154" i="5"/>
  <c r="AL155" i="5"/>
  <c r="AL156" i="5"/>
  <c r="AL157" i="5"/>
  <c r="AL158" i="5"/>
  <c r="AL159" i="5"/>
  <c r="AL160" i="5"/>
  <c r="AL161" i="5"/>
  <c r="AL162" i="5"/>
  <c r="AL163" i="5"/>
  <c r="AL164" i="5"/>
  <c r="AL165" i="5"/>
  <c r="AL166" i="5"/>
  <c r="AL167" i="5"/>
  <c r="AL168" i="5"/>
  <c r="AL169" i="5"/>
  <c r="AL170" i="5"/>
  <c r="AL171" i="5"/>
  <c r="AL172" i="5"/>
  <c r="AL173" i="5"/>
  <c r="AL174" i="5"/>
  <c r="AL175" i="5"/>
  <c r="AL176" i="5"/>
  <c r="AL177" i="5"/>
  <c r="AL178" i="5"/>
  <c r="AL179" i="5"/>
  <c r="AL180" i="5"/>
  <c r="AL181" i="5"/>
  <c r="AL182" i="5"/>
  <c r="AL183" i="5"/>
  <c r="AL184" i="5"/>
  <c r="AL185" i="5"/>
  <c r="AL186" i="5"/>
  <c r="AL187" i="5"/>
  <c r="AL188" i="5"/>
  <c r="AL189" i="5"/>
  <c r="AL190" i="5"/>
  <c r="AL191" i="5"/>
  <c r="AL192" i="5"/>
  <c r="AL193" i="5"/>
  <c r="AL194" i="5"/>
  <c r="AL195" i="5"/>
  <c r="AL196" i="5"/>
  <c r="AL197" i="5"/>
  <c r="AL198" i="5"/>
  <c r="AL199" i="5"/>
  <c r="AL200" i="5"/>
  <c r="AL201" i="5"/>
  <c r="AL202" i="5"/>
  <c r="AL203" i="5"/>
  <c r="AL204" i="5"/>
  <c r="AL205" i="5"/>
  <c r="AL206" i="5"/>
  <c r="AL207" i="5"/>
  <c r="AL208" i="5"/>
  <c r="AL209" i="5"/>
  <c r="AL210" i="5"/>
  <c r="AL211" i="5"/>
  <c r="AL212" i="5"/>
  <c r="AL213" i="5"/>
  <c r="AL214" i="5"/>
  <c r="AL215" i="5"/>
  <c r="AL216" i="5"/>
  <c r="AL217" i="5"/>
  <c r="AL218" i="5"/>
  <c r="AL219" i="5"/>
  <c r="AL220" i="5"/>
  <c r="AL221" i="5"/>
  <c r="AL222" i="5"/>
  <c r="AL223" i="5"/>
  <c r="AL224" i="5"/>
  <c r="AL225" i="5"/>
  <c r="AL226" i="5"/>
  <c r="AL227" i="5"/>
  <c r="AL228" i="5"/>
  <c r="AL229" i="5"/>
  <c r="AL230" i="5"/>
  <c r="AL231" i="5"/>
  <c r="AL232" i="5"/>
  <c r="AL233" i="5"/>
  <c r="AL234" i="5"/>
  <c r="AL235" i="5"/>
  <c r="AL236" i="5"/>
  <c r="AL237" i="5"/>
  <c r="AL238" i="5"/>
  <c r="AL239" i="5"/>
  <c r="AL240" i="5"/>
  <c r="AL241" i="5"/>
  <c r="AL242" i="5"/>
  <c r="AL243" i="5"/>
  <c r="AL244" i="5"/>
  <c r="AL245" i="5"/>
  <c r="AL246" i="5"/>
  <c r="AL247" i="5"/>
  <c r="AL248" i="5"/>
  <c r="AL249" i="5"/>
  <c r="AL250" i="5"/>
  <c r="AL251" i="5"/>
  <c r="AL252" i="5"/>
  <c r="AL253" i="5"/>
  <c r="AL254" i="5"/>
  <c r="AL255" i="5"/>
  <c r="AL256" i="5"/>
  <c r="AL257" i="5"/>
  <c r="AL258" i="5"/>
  <c r="AL259" i="5"/>
  <c r="AL260" i="5"/>
  <c r="AL261" i="5"/>
  <c r="AL262" i="5"/>
  <c r="AL263" i="5"/>
  <c r="AL264" i="5"/>
  <c r="AL265" i="5"/>
  <c r="AL266" i="5"/>
  <c r="AL267" i="5"/>
  <c r="AL268" i="5"/>
  <c r="AL269" i="5"/>
  <c r="AL270" i="5"/>
  <c r="AL271" i="5"/>
  <c r="AL272" i="5"/>
  <c r="AL273" i="5"/>
  <c r="AL274" i="5"/>
  <c r="AL275" i="5"/>
  <c r="AL276" i="5"/>
  <c r="AL277" i="5"/>
  <c r="AL278" i="5"/>
  <c r="AL279" i="5"/>
  <c r="AL280" i="5"/>
  <c r="AL281" i="5"/>
  <c r="AL282" i="5"/>
  <c r="AL283" i="5"/>
  <c r="AL284" i="5"/>
  <c r="AL285" i="5"/>
  <c r="AL286" i="5"/>
  <c r="AL287" i="5"/>
  <c r="AL288" i="5"/>
  <c r="AL289" i="5"/>
  <c r="AL290" i="5"/>
  <c r="AL291" i="5"/>
  <c r="AL292" i="5"/>
  <c r="AL293" i="5"/>
  <c r="AL294" i="5"/>
  <c r="AL295" i="5"/>
  <c r="AL296" i="5"/>
  <c r="AL297" i="5"/>
  <c r="AL298" i="5"/>
  <c r="AL299" i="5"/>
  <c r="AL300" i="5"/>
  <c r="AL301" i="5"/>
  <c r="AL302" i="5"/>
  <c r="AL303" i="5"/>
  <c r="AL304" i="5"/>
  <c r="AL305" i="5"/>
  <c r="AL306" i="5"/>
  <c r="AL307" i="5"/>
  <c r="AL308" i="5"/>
  <c r="AL309" i="5"/>
  <c r="AL310" i="5"/>
  <c r="AL311" i="5"/>
  <c r="AL312" i="5"/>
  <c r="AL313" i="5"/>
  <c r="AL314" i="5"/>
  <c r="AL315" i="5"/>
  <c r="AL316" i="5"/>
  <c r="AL317" i="5"/>
  <c r="AL318" i="5"/>
  <c r="AL319" i="5"/>
  <c r="AL320" i="5"/>
  <c r="AL321" i="5"/>
  <c r="AL322" i="5"/>
  <c r="AL323" i="5"/>
  <c r="AL324" i="5"/>
  <c r="AL325" i="5"/>
  <c r="AL326" i="5"/>
  <c r="AL327" i="5"/>
  <c r="AL328" i="5"/>
  <c r="AL329" i="5"/>
  <c r="AL330" i="5"/>
  <c r="AL331" i="5"/>
  <c r="AL332" i="5"/>
  <c r="AL333" i="5"/>
  <c r="AL334" i="5"/>
  <c r="AL335" i="5"/>
  <c r="AL336" i="5"/>
  <c r="AL337" i="5"/>
  <c r="AL338" i="5"/>
  <c r="AL339" i="5"/>
  <c r="AL340" i="5"/>
  <c r="AL341" i="5"/>
  <c r="AL342" i="5"/>
  <c r="AL343" i="5"/>
  <c r="AL344" i="5"/>
  <c r="AL345" i="5"/>
  <c r="AL346" i="5"/>
  <c r="AL347" i="5"/>
  <c r="AL348" i="5"/>
  <c r="AL349" i="5"/>
  <c r="AL350" i="5"/>
  <c r="AL351" i="5"/>
  <c r="AL352" i="5"/>
  <c r="AL353" i="5"/>
  <c r="AL354" i="5"/>
  <c r="AL355" i="5"/>
  <c r="AL356" i="5"/>
  <c r="AL357" i="5"/>
  <c r="AL358" i="5"/>
  <c r="AL359" i="5"/>
  <c r="AL360" i="5"/>
  <c r="AL361" i="5"/>
  <c r="AL362" i="5"/>
  <c r="AL363" i="5"/>
  <c r="AL364" i="5"/>
  <c r="AL365" i="5"/>
  <c r="AL366" i="5"/>
  <c r="AL367" i="5"/>
  <c r="AL368" i="5"/>
  <c r="AL369" i="5"/>
  <c r="AL370" i="5"/>
  <c r="AL371" i="5"/>
  <c r="AL372" i="5"/>
  <c r="AL373" i="5"/>
  <c r="AL374" i="5"/>
  <c r="AL375" i="5"/>
  <c r="AL376" i="5"/>
  <c r="AL377" i="5"/>
  <c r="AL378" i="5"/>
  <c r="AL379" i="5"/>
  <c r="AL380" i="5"/>
  <c r="AL381" i="5"/>
  <c r="AL382" i="5"/>
  <c r="AL383" i="5"/>
  <c r="AL384" i="5"/>
  <c r="AL385" i="5"/>
  <c r="AL386" i="5"/>
  <c r="AL387" i="5"/>
  <c r="AL388" i="5"/>
  <c r="AL389" i="5"/>
  <c r="AL390" i="5"/>
  <c r="AL391" i="5"/>
  <c r="AL392" i="5"/>
  <c r="AL393" i="5"/>
  <c r="AL394" i="5"/>
  <c r="AL395" i="5"/>
  <c r="AL396" i="5"/>
  <c r="AL397" i="5"/>
  <c r="AL398" i="5"/>
  <c r="AL399" i="5"/>
  <c r="AL400" i="5"/>
  <c r="AL401" i="5"/>
  <c r="AL402" i="5"/>
  <c r="AL403" i="5"/>
  <c r="AL404" i="5"/>
  <c r="AL405" i="5"/>
  <c r="AL406" i="5"/>
  <c r="AL407" i="5"/>
  <c r="AL408" i="5"/>
  <c r="AL409" i="5"/>
  <c r="AL410" i="5"/>
  <c r="AL411" i="5"/>
  <c r="AL412" i="5"/>
  <c r="AL413" i="5"/>
  <c r="AL414" i="5"/>
  <c r="AL415" i="5"/>
  <c r="AL416" i="5"/>
  <c r="AL417" i="5"/>
  <c r="AL418" i="5"/>
  <c r="AL419" i="5"/>
  <c r="AL420" i="5"/>
  <c r="AL421" i="5"/>
  <c r="AL422" i="5"/>
  <c r="AL423" i="5"/>
  <c r="AL424" i="5"/>
  <c r="AL425" i="5"/>
  <c r="AL426" i="5"/>
  <c r="AL427" i="5"/>
  <c r="AL428" i="5"/>
  <c r="AL429" i="5"/>
  <c r="AL430" i="5"/>
  <c r="AL431" i="5"/>
  <c r="AL432" i="5"/>
  <c r="AL433" i="5"/>
  <c r="AL434" i="5"/>
  <c r="AL435" i="5"/>
  <c r="AL436" i="5"/>
  <c r="AL437" i="5"/>
  <c r="AL438" i="5"/>
  <c r="AL439" i="5"/>
  <c r="AL440" i="5"/>
  <c r="AL441" i="5"/>
  <c r="AL442" i="5"/>
  <c r="AL443" i="5"/>
  <c r="AL444" i="5"/>
  <c r="AL445" i="5"/>
  <c r="AL446" i="5"/>
  <c r="AL447" i="5"/>
  <c r="AL448" i="5"/>
  <c r="AL449" i="5"/>
  <c r="AL450" i="5"/>
  <c r="AL451" i="5"/>
  <c r="AL452" i="5"/>
  <c r="AL453" i="5"/>
  <c r="AL454" i="5"/>
  <c r="AL455" i="5"/>
  <c r="AL456" i="5"/>
  <c r="AL457" i="5"/>
  <c r="AL458" i="5"/>
  <c r="AL459" i="5"/>
  <c r="AL460" i="5"/>
  <c r="AL461" i="5"/>
  <c r="AL462" i="5"/>
  <c r="AL463" i="5"/>
  <c r="AL464" i="5"/>
  <c r="AL465" i="5"/>
  <c r="AL466" i="5"/>
  <c r="AL467" i="5"/>
  <c r="AL468" i="5"/>
  <c r="AL469" i="5"/>
  <c r="AL470" i="5"/>
  <c r="AL471" i="5"/>
  <c r="AL472" i="5"/>
  <c r="AL473" i="5"/>
  <c r="AL474" i="5"/>
  <c r="AL475" i="5"/>
  <c r="AL476" i="5"/>
  <c r="AL477" i="5"/>
  <c r="AL478" i="5"/>
  <c r="AL479" i="5"/>
  <c r="AL480" i="5"/>
  <c r="AL481" i="5"/>
  <c r="AL482" i="5"/>
  <c r="AL483" i="5"/>
  <c r="AL484" i="5"/>
  <c r="AL485" i="5"/>
  <c r="AL486" i="5"/>
  <c r="AL487" i="5"/>
  <c r="AL488" i="5"/>
  <c r="AL489" i="5"/>
  <c r="AL490" i="5"/>
  <c r="AL491" i="5"/>
  <c r="AL492" i="5"/>
  <c r="AL493" i="5"/>
  <c r="AL494" i="5"/>
  <c r="AL495" i="5"/>
  <c r="AL496" i="5"/>
  <c r="AL497" i="5"/>
  <c r="AL498" i="5"/>
  <c r="AL499" i="5"/>
  <c r="AL500" i="5"/>
  <c r="AL501" i="5"/>
  <c r="AL502" i="5"/>
  <c r="AL503" i="5"/>
  <c r="AL504" i="5"/>
  <c r="AL505" i="5"/>
  <c r="AL506" i="5"/>
  <c r="AL507" i="5"/>
  <c r="AL508" i="5"/>
  <c r="AL509" i="5"/>
  <c r="AL510" i="5"/>
  <c r="AL511" i="5"/>
  <c r="AL512" i="5"/>
  <c r="AL513" i="5"/>
  <c r="AL514" i="5"/>
  <c r="AL515" i="5"/>
  <c r="AL516" i="5"/>
  <c r="AL517" i="5"/>
  <c r="AL518" i="5"/>
  <c r="AL519" i="5"/>
  <c r="AL520" i="5"/>
  <c r="AL521" i="5"/>
  <c r="AL522" i="5"/>
  <c r="AL523" i="5"/>
  <c r="AL524" i="5"/>
  <c r="AL525" i="5"/>
  <c r="AL526" i="5"/>
  <c r="AL527" i="5"/>
  <c r="AL528" i="5"/>
  <c r="AL529" i="5"/>
  <c r="AL530" i="5"/>
  <c r="AL531" i="5"/>
  <c r="AL532" i="5"/>
  <c r="AL533" i="5"/>
  <c r="AL534" i="5"/>
  <c r="AL535" i="5"/>
  <c r="AL536" i="5"/>
  <c r="AL537" i="5"/>
  <c r="AL538" i="5"/>
  <c r="AL539" i="5"/>
  <c r="AL540" i="5"/>
  <c r="AL541" i="5"/>
  <c r="AL542" i="5"/>
  <c r="AL543" i="5"/>
  <c r="AL544" i="5"/>
  <c r="AL545" i="5"/>
  <c r="AL546" i="5"/>
  <c r="AL547" i="5"/>
  <c r="AL548" i="5"/>
  <c r="AL549" i="5"/>
  <c r="AL550" i="5"/>
  <c r="AL551" i="5"/>
  <c r="AL552" i="5"/>
  <c r="AL553" i="5"/>
  <c r="AL554" i="5"/>
  <c r="AL555" i="5"/>
  <c r="AL556" i="5"/>
  <c r="AL557" i="5"/>
  <c r="AL558" i="5"/>
  <c r="AL559" i="5"/>
  <c r="AL560" i="5"/>
  <c r="AL561" i="5"/>
  <c r="AL562" i="5"/>
  <c r="AL563" i="5"/>
  <c r="AL564" i="5"/>
  <c r="AL565" i="5"/>
  <c r="AL566" i="5"/>
  <c r="AL567" i="5"/>
  <c r="AL568" i="5"/>
  <c r="AL569" i="5"/>
  <c r="AL570" i="5"/>
  <c r="AL571" i="5"/>
  <c r="AL572" i="5"/>
  <c r="AL573" i="5"/>
  <c r="AL574" i="5"/>
  <c r="AL575" i="5"/>
  <c r="AL576" i="5"/>
  <c r="AL577" i="5"/>
  <c r="AL578" i="5"/>
  <c r="AL579" i="5"/>
  <c r="AL580" i="5"/>
  <c r="AL581" i="5"/>
  <c r="AL582" i="5"/>
  <c r="AL583" i="5"/>
  <c r="AL584" i="5"/>
  <c r="AL585" i="5"/>
  <c r="AL586" i="5"/>
  <c r="AL587" i="5"/>
  <c r="AL588" i="5"/>
  <c r="AL589" i="5"/>
  <c r="AL590" i="5"/>
  <c r="AL591" i="5"/>
  <c r="AL592" i="5"/>
  <c r="AL593" i="5"/>
  <c r="AL594" i="5"/>
  <c r="AL595" i="5"/>
  <c r="AL596" i="5"/>
  <c r="AL597" i="5"/>
  <c r="AL598" i="5"/>
  <c r="AL599" i="5"/>
  <c r="AL600" i="5"/>
  <c r="AL601" i="5"/>
  <c r="AL602" i="5"/>
  <c r="AL603" i="5"/>
  <c r="AL604" i="5"/>
  <c r="AL605" i="5"/>
  <c r="AL606" i="5"/>
  <c r="AL607" i="5"/>
  <c r="AL608" i="5"/>
  <c r="AL609" i="5"/>
  <c r="AL610" i="5"/>
  <c r="AL611" i="5"/>
  <c r="AL612" i="5"/>
  <c r="AL613" i="5"/>
  <c r="AL614" i="5"/>
  <c r="AL615" i="5"/>
  <c r="AL616" i="5"/>
  <c r="AL617" i="5"/>
  <c r="AL618" i="5"/>
  <c r="AL619" i="5"/>
  <c r="AL620" i="5"/>
  <c r="AL621" i="5"/>
  <c r="AL622" i="5"/>
  <c r="AL623" i="5"/>
  <c r="AL624" i="5"/>
  <c r="AL625" i="5"/>
  <c r="AL626" i="5"/>
  <c r="AL627" i="5"/>
  <c r="AL628" i="5"/>
  <c r="AL629" i="5"/>
  <c r="AL630" i="5"/>
  <c r="AL631" i="5"/>
  <c r="AL632" i="5"/>
  <c r="AL633" i="5"/>
  <c r="AL634" i="5"/>
  <c r="AL635" i="5"/>
  <c r="AL636" i="5"/>
  <c r="AL637" i="5"/>
  <c r="AL638" i="5"/>
  <c r="AL639" i="5"/>
  <c r="AL640" i="5"/>
  <c r="AL641" i="5"/>
  <c r="AL642" i="5"/>
  <c r="AL643" i="5"/>
  <c r="AL644" i="5"/>
  <c r="AL645" i="5"/>
  <c r="AL646" i="5"/>
  <c r="AL647" i="5"/>
  <c r="AL648" i="5"/>
  <c r="AL649" i="5"/>
  <c r="AL650" i="5"/>
  <c r="AL651" i="5"/>
  <c r="AL652" i="5"/>
  <c r="AL653" i="5"/>
  <c r="AL654" i="5"/>
  <c r="AL655" i="5"/>
  <c r="AL656" i="5"/>
  <c r="AL657" i="5"/>
  <c r="AL658" i="5"/>
  <c r="AL659" i="5"/>
  <c r="AL660" i="5"/>
  <c r="AL661" i="5"/>
  <c r="AL662" i="5"/>
  <c r="AL663" i="5"/>
  <c r="AL664" i="5"/>
  <c r="AL665" i="5"/>
  <c r="AL666" i="5"/>
  <c r="AL667" i="5"/>
  <c r="AL668" i="5"/>
  <c r="AL669" i="5"/>
  <c r="AL670" i="5"/>
  <c r="AL671" i="5"/>
  <c r="AL672" i="5"/>
  <c r="AL673" i="5"/>
  <c r="AL674" i="5"/>
  <c r="AL675" i="5"/>
  <c r="AL676" i="5"/>
  <c r="AL677" i="5"/>
  <c r="AL678" i="5"/>
  <c r="AL679" i="5"/>
  <c r="AL680" i="5"/>
  <c r="AL681" i="5"/>
  <c r="AL682" i="5"/>
  <c r="AL683" i="5"/>
  <c r="AL684" i="5"/>
  <c r="AL685" i="5"/>
  <c r="AL686" i="5"/>
  <c r="AL687" i="5"/>
  <c r="AL688" i="5"/>
  <c r="AL689" i="5"/>
  <c r="AL690" i="5"/>
  <c r="AL691" i="5"/>
  <c r="AL692" i="5"/>
  <c r="AL693" i="5"/>
  <c r="AL694" i="5"/>
  <c r="AL695" i="5"/>
  <c r="AL696" i="5"/>
  <c r="AL697" i="5"/>
  <c r="AL698" i="5"/>
  <c r="AL699" i="5"/>
  <c r="AL700" i="5"/>
  <c r="AL701" i="5"/>
  <c r="AL702" i="5"/>
  <c r="AL703" i="5"/>
  <c r="AL704" i="5"/>
  <c r="AL705" i="5"/>
  <c r="AL706" i="5"/>
  <c r="AL707" i="5"/>
  <c r="AL708" i="5"/>
  <c r="AL709" i="5"/>
  <c r="AL710" i="5"/>
  <c r="AL711" i="5"/>
  <c r="AL712" i="5"/>
  <c r="AL713" i="5"/>
  <c r="AL714" i="5"/>
  <c r="AL715" i="5"/>
  <c r="AL716" i="5"/>
  <c r="AL717" i="5"/>
  <c r="AL718" i="5"/>
  <c r="AL719" i="5"/>
  <c r="AL720" i="5"/>
  <c r="AL721" i="5"/>
  <c r="AL722" i="5"/>
  <c r="AL723" i="5"/>
  <c r="AL724" i="5"/>
  <c r="AL725" i="5"/>
  <c r="AL726" i="5"/>
  <c r="AL727" i="5"/>
  <c r="AL728" i="5"/>
  <c r="AL729" i="5"/>
  <c r="AL730" i="5"/>
  <c r="AL731" i="5"/>
  <c r="AL732" i="5"/>
  <c r="AL733" i="5"/>
  <c r="AL734" i="5"/>
  <c r="AL735" i="5"/>
  <c r="AL736" i="5"/>
  <c r="AL737" i="5"/>
  <c r="AL738" i="5"/>
  <c r="AL739" i="5"/>
  <c r="AL740" i="5"/>
  <c r="AL741" i="5"/>
  <c r="AL742" i="5"/>
  <c r="AL743" i="5"/>
  <c r="AL744" i="5"/>
  <c r="AL745" i="5"/>
  <c r="AL746" i="5"/>
  <c r="AL747" i="5"/>
  <c r="AL748" i="5"/>
  <c r="AL749" i="5"/>
  <c r="AL750" i="5"/>
  <c r="AL751" i="5"/>
  <c r="AL752" i="5"/>
  <c r="AL753" i="5"/>
  <c r="AL754" i="5"/>
  <c r="AL755" i="5"/>
  <c r="AL756" i="5"/>
  <c r="AL757" i="5"/>
  <c r="AL758" i="5"/>
  <c r="AL759" i="5"/>
  <c r="AL760" i="5"/>
  <c r="AL761" i="5"/>
  <c r="AL762" i="5"/>
  <c r="AL763" i="5"/>
  <c r="AL764" i="5"/>
  <c r="AL765" i="5"/>
  <c r="AL766" i="5"/>
  <c r="AL767" i="5"/>
  <c r="AL768" i="5"/>
  <c r="AL769" i="5"/>
  <c r="AL770" i="5"/>
  <c r="AL771" i="5"/>
  <c r="AL772" i="5"/>
  <c r="AL773" i="5"/>
  <c r="AL774" i="5"/>
  <c r="AL775" i="5"/>
  <c r="AL776" i="5"/>
  <c r="AL777" i="5"/>
  <c r="AL778" i="5"/>
  <c r="AL779" i="5"/>
  <c r="AL780" i="5"/>
  <c r="AL781" i="5"/>
  <c r="AL782" i="5"/>
  <c r="AL783" i="5"/>
  <c r="AL784" i="5"/>
  <c r="AL785" i="5"/>
  <c r="AL786" i="5"/>
  <c r="AL787" i="5"/>
  <c r="AL788" i="5"/>
  <c r="AL789" i="5"/>
  <c r="AL790" i="5"/>
  <c r="AL791" i="5"/>
  <c r="AL792" i="5"/>
  <c r="AL793" i="5"/>
  <c r="AL794" i="5"/>
  <c r="AL795" i="5"/>
  <c r="AL796" i="5"/>
  <c r="AL797" i="5"/>
  <c r="AL798" i="5"/>
  <c r="AL799" i="5"/>
  <c r="AL800" i="5"/>
  <c r="AL801" i="5"/>
  <c r="AL802" i="5"/>
  <c r="AL803" i="5"/>
  <c r="AL804" i="5"/>
  <c r="AL805" i="5"/>
  <c r="AL806" i="5"/>
  <c r="AL807" i="5"/>
  <c r="AL808" i="5"/>
  <c r="AL809" i="5"/>
  <c r="AL810" i="5"/>
  <c r="AL811" i="5"/>
  <c r="AL812" i="5"/>
  <c r="AL813" i="5"/>
  <c r="AL814" i="5"/>
  <c r="AL815" i="5"/>
  <c r="AL816" i="5"/>
  <c r="AL817" i="5"/>
  <c r="AL818" i="5"/>
  <c r="AL819" i="5"/>
  <c r="AL820" i="5"/>
  <c r="AL821" i="5"/>
  <c r="AL822" i="5"/>
  <c r="AL823" i="5"/>
  <c r="AL824" i="5"/>
  <c r="AL825" i="5"/>
  <c r="AL826" i="5"/>
  <c r="AL827" i="5"/>
  <c r="AL828" i="5"/>
  <c r="AL829" i="5"/>
  <c r="AL830" i="5"/>
  <c r="AL831" i="5"/>
  <c r="AL832" i="5"/>
  <c r="AL833" i="5"/>
  <c r="AL834" i="5"/>
  <c r="AL835" i="5"/>
  <c r="AL836" i="5"/>
  <c r="AL837" i="5"/>
  <c r="AL838" i="5"/>
  <c r="AL839" i="5"/>
  <c r="AL840" i="5"/>
  <c r="AL841" i="5"/>
  <c r="AL842" i="5"/>
  <c r="AL843" i="5"/>
  <c r="AL844" i="5"/>
  <c r="AL845" i="5"/>
  <c r="AL846" i="5"/>
  <c r="AL847" i="5"/>
  <c r="AL848" i="5"/>
  <c r="AL849" i="5"/>
  <c r="AL850" i="5"/>
  <c r="AL851" i="5"/>
  <c r="AL852" i="5"/>
  <c r="AL853" i="5"/>
  <c r="AL854" i="5"/>
  <c r="AL855" i="5"/>
  <c r="AL856" i="5"/>
  <c r="AL857" i="5"/>
  <c r="AL858" i="5"/>
  <c r="AL859" i="5"/>
  <c r="AL860" i="5"/>
  <c r="AL861" i="5"/>
  <c r="AL862" i="5"/>
  <c r="AL863" i="5"/>
  <c r="AL864" i="5"/>
  <c r="AL865" i="5"/>
  <c r="AL866" i="5"/>
  <c r="AL867" i="5"/>
  <c r="AL868" i="5"/>
  <c r="AL869" i="5"/>
  <c r="AL870" i="5"/>
  <c r="AL871" i="5"/>
  <c r="AL872" i="5"/>
  <c r="AL873" i="5"/>
  <c r="AL874" i="5"/>
  <c r="AL875" i="5"/>
  <c r="AL876" i="5"/>
  <c r="AL877" i="5"/>
  <c r="AL878" i="5"/>
  <c r="AL879" i="5"/>
  <c r="AL880" i="5"/>
  <c r="AL881" i="5"/>
  <c r="AL882" i="5"/>
  <c r="AL883" i="5"/>
  <c r="AL884" i="5"/>
  <c r="AL885" i="5"/>
  <c r="AL886" i="5"/>
  <c r="AL887" i="5"/>
  <c r="AL888" i="5"/>
  <c r="AL889" i="5"/>
  <c r="AL890" i="5"/>
  <c r="AL891" i="5"/>
  <c r="AL892" i="5"/>
  <c r="AL893" i="5"/>
  <c r="AL894" i="5"/>
  <c r="AL895" i="5"/>
  <c r="AL896" i="5"/>
  <c r="AL897" i="5"/>
  <c r="AL898" i="5"/>
  <c r="AL899" i="5"/>
  <c r="AL900" i="5"/>
  <c r="AL901" i="5"/>
  <c r="AL902" i="5"/>
  <c r="AL903" i="5"/>
  <c r="AL904" i="5"/>
  <c r="AL905" i="5"/>
  <c r="AL906" i="5"/>
  <c r="AL907" i="5"/>
  <c r="AL908" i="5"/>
  <c r="AL909" i="5"/>
  <c r="AL910" i="5"/>
  <c r="AL911" i="5"/>
  <c r="AL912" i="5"/>
  <c r="AL913" i="5"/>
  <c r="AL914" i="5"/>
  <c r="AL915" i="5"/>
  <c r="AL916" i="5"/>
  <c r="AL917" i="5"/>
  <c r="AL918" i="5"/>
  <c r="AL919" i="5"/>
  <c r="AL920" i="5"/>
  <c r="AL921" i="5"/>
  <c r="AL922" i="5"/>
  <c r="AL923" i="5"/>
  <c r="AL924" i="5"/>
  <c r="AL925" i="5"/>
  <c r="AL926" i="5"/>
  <c r="AL927" i="5"/>
  <c r="AL928" i="5"/>
  <c r="AL929" i="5"/>
  <c r="AL930" i="5"/>
  <c r="AL931" i="5"/>
  <c r="AL932" i="5"/>
  <c r="AL933" i="5"/>
  <c r="AL934" i="5"/>
  <c r="AL935" i="5"/>
  <c r="AL936" i="5"/>
  <c r="AL937" i="5"/>
  <c r="AL938" i="5"/>
  <c r="AL939" i="5"/>
  <c r="AL940" i="5"/>
  <c r="AL941" i="5"/>
  <c r="AL942" i="5"/>
  <c r="AL943" i="5"/>
  <c r="AL944" i="5"/>
  <c r="AL945" i="5"/>
  <c r="AL946" i="5"/>
  <c r="AL947" i="5"/>
  <c r="AL948" i="5"/>
  <c r="AL949" i="5"/>
  <c r="AL950" i="5"/>
  <c r="AL951" i="5"/>
  <c r="AL952" i="5"/>
  <c r="AL953" i="5"/>
  <c r="AL954" i="5"/>
  <c r="AL955" i="5"/>
  <c r="AL956" i="5"/>
  <c r="AL957" i="5"/>
  <c r="AL958" i="5"/>
  <c r="AL959" i="5"/>
  <c r="AL960" i="5"/>
  <c r="AL961" i="5"/>
  <c r="AL962" i="5"/>
  <c r="AL963" i="5"/>
  <c r="AL964" i="5"/>
  <c r="AL965" i="5"/>
  <c r="AL966" i="5"/>
  <c r="AL967" i="5"/>
  <c r="AL968" i="5"/>
  <c r="AL969" i="5"/>
  <c r="AL970" i="5"/>
  <c r="AL971" i="5"/>
  <c r="AL972" i="5"/>
  <c r="AL973" i="5"/>
  <c r="AL974" i="5"/>
  <c r="AL975" i="5"/>
  <c r="AL976" i="5"/>
  <c r="AL977" i="5"/>
  <c r="AL978" i="5"/>
  <c r="AL979" i="5"/>
  <c r="AL980" i="5"/>
  <c r="AL981" i="5"/>
  <c r="AL982" i="5"/>
  <c r="AL983" i="5"/>
  <c r="AL984" i="5"/>
  <c r="AL985" i="5"/>
  <c r="AL986" i="5"/>
  <c r="AL987" i="5"/>
  <c r="AL988" i="5"/>
  <c r="AL989" i="5"/>
  <c r="AL990" i="5"/>
  <c r="AL991" i="5"/>
  <c r="AL992" i="5"/>
  <c r="AL993" i="5"/>
  <c r="AL994" i="5"/>
  <c r="AL995" i="5"/>
  <c r="AL996" i="5"/>
  <c r="AL997" i="5"/>
  <c r="AL998" i="5"/>
  <c r="AL999" i="5"/>
  <c r="AL1000" i="5"/>
  <c r="AL1001" i="5"/>
  <c r="AL1002" i="5"/>
  <c r="AL1003" i="5"/>
  <c r="AL1004" i="5"/>
  <c r="AL1005" i="5"/>
  <c r="AL1006" i="5"/>
  <c r="AL1007" i="5"/>
  <c r="AL1008" i="5"/>
  <c r="AL1009" i="5"/>
  <c r="AL1010" i="5"/>
  <c r="AL1011" i="5"/>
  <c r="AL1012" i="5"/>
  <c r="AL1013" i="5"/>
  <c r="AL1014" i="5"/>
  <c r="AL1015" i="5"/>
  <c r="AL1016" i="5"/>
  <c r="AL1017" i="5"/>
  <c r="AL1018" i="5"/>
  <c r="AL1019" i="5"/>
  <c r="AL1020" i="5"/>
  <c r="AL1021" i="5"/>
  <c r="AL1022" i="5"/>
  <c r="AL1023" i="5"/>
  <c r="AL1024" i="5"/>
  <c r="AL1025" i="5"/>
  <c r="AL1026" i="5"/>
  <c r="AL1027" i="5"/>
  <c r="AL1028" i="5"/>
  <c r="AL1029" i="5"/>
  <c r="AL1030" i="5"/>
  <c r="AL1031" i="5"/>
  <c r="AL1032" i="5"/>
  <c r="AL1033" i="5"/>
  <c r="AL1034" i="5"/>
  <c r="AL1035" i="5"/>
  <c r="AL1036" i="5"/>
  <c r="AL1037" i="5"/>
  <c r="AL1038" i="5"/>
  <c r="AL1039" i="5"/>
  <c r="AL1040" i="5"/>
  <c r="AL1041" i="5"/>
  <c r="AL1042" i="5"/>
  <c r="AL1043" i="5"/>
  <c r="AL1044" i="5"/>
  <c r="AL1045" i="5"/>
  <c r="AL1046" i="5"/>
  <c r="AL1047" i="5"/>
  <c r="AL1048" i="5"/>
  <c r="AL1049" i="5"/>
  <c r="AL1050" i="5"/>
  <c r="AL1051" i="5"/>
  <c r="AL1052" i="5"/>
  <c r="AL1053" i="5"/>
  <c r="AL1054" i="5"/>
  <c r="AL1055" i="5"/>
  <c r="AL1056" i="5"/>
  <c r="AL1057" i="5"/>
  <c r="AL1058" i="5"/>
  <c r="AL1059" i="5"/>
  <c r="AL1060" i="5"/>
  <c r="AL1061" i="5"/>
  <c r="AL1062" i="5"/>
  <c r="AL1063" i="5"/>
  <c r="AL1064" i="5"/>
  <c r="AL1065" i="5"/>
  <c r="AL1066" i="5"/>
  <c r="AL1067" i="5"/>
  <c r="AL1068" i="5"/>
  <c r="AL1069" i="5"/>
  <c r="AL1070" i="5"/>
  <c r="AL1071" i="5"/>
  <c r="AL1072" i="5"/>
  <c r="AL1073" i="5"/>
  <c r="AL1074" i="5"/>
  <c r="AL1075" i="5"/>
  <c r="AL1076" i="5"/>
  <c r="AL1077" i="5"/>
  <c r="AL1078" i="5"/>
  <c r="AL1079" i="5"/>
  <c r="AL1080" i="5"/>
  <c r="AL1081" i="5"/>
  <c r="AL1082" i="5"/>
  <c r="AL1083" i="5"/>
  <c r="AL1084" i="5"/>
  <c r="AL1085" i="5"/>
  <c r="AL1086" i="5"/>
  <c r="AL1087" i="5"/>
  <c r="AL1088" i="5"/>
  <c r="AL1089" i="5"/>
  <c r="AL1090" i="5"/>
  <c r="AL1091" i="5"/>
  <c r="AL1092" i="5"/>
  <c r="AL1093" i="5"/>
  <c r="AL1094" i="5"/>
  <c r="AL1095" i="5"/>
  <c r="AL1096" i="5"/>
  <c r="AL1097" i="5"/>
  <c r="AL1098" i="5"/>
  <c r="AL1099" i="5"/>
  <c r="AL1100" i="5"/>
  <c r="AL1101" i="5"/>
  <c r="AL1102" i="5"/>
  <c r="AL1103" i="5"/>
  <c r="AL1104" i="5"/>
  <c r="AL1105" i="5"/>
  <c r="AL1106" i="5"/>
  <c r="AL1107" i="5"/>
  <c r="AL1108" i="5"/>
  <c r="AL1109" i="5"/>
  <c r="AL1110" i="5"/>
  <c r="AL1111" i="5"/>
  <c r="AL1112" i="5"/>
  <c r="AL1113" i="5"/>
  <c r="AL1114" i="5"/>
  <c r="AL1115" i="5"/>
  <c r="AL1116" i="5"/>
  <c r="AL1117" i="5"/>
  <c r="AL1118" i="5"/>
  <c r="AL1119" i="5"/>
  <c r="AL1120" i="5"/>
  <c r="AL1121" i="5"/>
  <c r="AL1122" i="5"/>
  <c r="AL1123" i="5"/>
  <c r="AL1124" i="5"/>
  <c r="AL1125" i="5"/>
  <c r="AL1126" i="5"/>
  <c r="AL1127" i="5"/>
  <c r="AL1128" i="5"/>
  <c r="AL1129" i="5"/>
  <c r="AL1130" i="5"/>
  <c r="AL1131" i="5"/>
  <c r="AL1132" i="5"/>
  <c r="AL1133" i="5"/>
  <c r="AL1134" i="5"/>
  <c r="AL1135" i="5"/>
  <c r="AL1136" i="5"/>
  <c r="AL1137" i="5"/>
  <c r="AL1138" i="5"/>
  <c r="AL1139" i="5"/>
  <c r="AL1140" i="5"/>
  <c r="AL1141" i="5"/>
  <c r="AL1142" i="5"/>
  <c r="AL1143" i="5"/>
  <c r="AL1144" i="5"/>
  <c r="AL1145" i="5"/>
  <c r="AL1146" i="5"/>
  <c r="AL1147" i="5"/>
  <c r="AL1148" i="5"/>
  <c r="AL1149" i="5"/>
  <c r="AL1150" i="5"/>
  <c r="AL1151" i="5"/>
  <c r="AL1152" i="5"/>
  <c r="AL1153" i="5"/>
  <c r="AL1154" i="5"/>
  <c r="AL1155" i="5"/>
  <c r="AL1156" i="5"/>
  <c r="AL1157" i="5"/>
  <c r="AL1158" i="5"/>
  <c r="AL1159" i="5"/>
  <c r="AL1160" i="5"/>
  <c r="AL1161" i="5"/>
  <c r="AL1162" i="5"/>
  <c r="AL1163" i="5"/>
  <c r="AL1164" i="5"/>
  <c r="AL1165" i="5"/>
  <c r="AL1166" i="5"/>
  <c r="AL1167" i="5"/>
  <c r="AL1168" i="5"/>
  <c r="AL1169" i="5"/>
  <c r="AL1170" i="5"/>
  <c r="AL1171" i="5"/>
  <c r="AL1172" i="5"/>
  <c r="AL1173" i="5"/>
  <c r="AL1174" i="5"/>
  <c r="AL1175" i="5"/>
  <c r="AL1176" i="5"/>
  <c r="AL1177" i="5"/>
  <c r="AL1178" i="5"/>
  <c r="AL1179" i="5"/>
  <c r="AL1180" i="5"/>
  <c r="AL1181" i="5"/>
  <c r="AL1182" i="5"/>
  <c r="AL1183" i="5"/>
  <c r="AL1184" i="5"/>
  <c r="AL1185" i="5"/>
  <c r="AL1186" i="5"/>
  <c r="AL1187" i="5"/>
  <c r="AL1188" i="5"/>
  <c r="AL1189" i="5"/>
  <c r="AL1190" i="5"/>
  <c r="AL1191" i="5"/>
  <c r="AL1192" i="5"/>
  <c r="AL1193" i="5"/>
  <c r="AL1194" i="5"/>
  <c r="AL1195" i="5"/>
  <c r="AL1196" i="5"/>
  <c r="AL1197" i="5"/>
  <c r="AL1198" i="5"/>
  <c r="AL1199" i="5"/>
  <c r="AL5" i="5"/>
  <c r="AK6" i="5"/>
  <c r="AK7" i="5"/>
  <c r="AK8" i="5"/>
  <c r="AK9" i="5"/>
  <c r="AK10" i="5"/>
  <c r="AK11" i="5"/>
  <c r="AK12" i="5"/>
  <c r="AK13" i="5"/>
  <c r="AK14" i="5"/>
  <c r="AK15" i="5"/>
  <c r="AK16" i="5"/>
  <c r="AK17" i="5"/>
  <c r="AK18" i="5"/>
  <c r="AK19" i="5"/>
  <c r="AK20" i="5"/>
  <c r="AK21" i="5"/>
  <c r="AK22" i="5"/>
  <c r="AK23" i="5"/>
  <c r="AK24" i="5"/>
  <c r="AK25" i="5"/>
  <c r="AK26" i="5"/>
  <c r="AK27" i="5"/>
  <c r="AK28" i="5"/>
  <c r="AK29" i="5"/>
  <c r="AK30" i="5"/>
  <c r="AK31" i="5"/>
  <c r="AK32" i="5"/>
  <c r="AK33" i="5"/>
  <c r="AK34" i="5"/>
  <c r="AK35" i="5"/>
  <c r="AK36" i="5"/>
  <c r="AK37" i="5"/>
  <c r="AK38" i="5"/>
  <c r="AK39" i="5"/>
  <c r="AK40" i="5"/>
  <c r="AK41" i="5"/>
  <c r="AK42" i="5"/>
  <c r="AK43" i="5"/>
  <c r="AK44" i="5"/>
  <c r="AK45" i="5"/>
  <c r="AK46" i="5"/>
  <c r="AK47" i="5"/>
  <c r="AK48" i="5"/>
  <c r="AK49" i="5"/>
  <c r="AK50" i="5"/>
  <c r="AK51" i="5"/>
  <c r="AK52" i="5"/>
  <c r="AK53" i="5"/>
  <c r="AK54" i="5"/>
  <c r="AK55" i="5"/>
  <c r="AK56" i="5"/>
  <c r="AK57" i="5"/>
  <c r="AK58" i="5"/>
  <c r="AK59" i="5"/>
  <c r="AK60" i="5"/>
  <c r="AK61" i="5"/>
  <c r="AK62" i="5"/>
  <c r="AK63" i="5"/>
  <c r="AK64" i="5"/>
  <c r="AK65" i="5"/>
  <c r="AK66" i="5"/>
  <c r="AK67" i="5"/>
  <c r="AK68" i="5"/>
  <c r="AK69" i="5"/>
  <c r="AK70" i="5"/>
  <c r="AK71" i="5"/>
  <c r="AK72" i="5"/>
  <c r="AK73" i="5"/>
  <c r="AK74" i="5"/>
  <c r="AK76" i="5"/>
  <c r="AK77" i="5"/>
  <c r="AK78" i="5"/>
  <c r="AK79" i="5"/>
  <c r="AK80" i="5"/>
  <c r="AK81" i="5"/>
  <c r="AK82" i="5"/>
  <c r="AK83" i="5"/>
  <c r="AK84" i="5"/>
  <c r="AK85" i="5"/>
  <c r="AK86" i="5"/>
  <c r="AK87" i="5"/>
  <c r="AK88" i="5"/>
  <c r="AK89" i="5"/>
  <c r="AK90" i="5"/>
  <c r="AK91" i="5"/>
  <c r="AK92" i="5"/>
  <c r="AK93" i="5"/>
  <c r="AK94" i="5"/>
  <c r="AK95" i="5"/>
  <c r="AK96" i="5"/>
  <c r="AK97" i="5"/>
  <c r="AK98" i="5"/>
  <c r="AK99" i="5"/>
  <c r="AK100" i="5"/>
  <c r="AK101" i="5"/>
  <c r="AK102" i="5"/>
  <c r="AK103" i="5"/>
  <c r="AK104" i="5"/>
  <c r="AK105" i="5"/>
  <c r="AK106" i="5"/>
  <c r="AK107" i="5"/>
  <c r="AK108" i="5"/>
  <c r="AK109" i="5"/>
  <c r="AK110" i="5"/>
  <c r="AK111" i="5"/>
  <c r="AK112" i="5"/>
  <c r="AK113" i="5"/>
  <c r="AK114" i="5"/>
  <c r="AK115" i="5"/>
  <c r="AK116" i="5"/>
  <c r="AK117" i="5"/>
  <c r="AK118" i="5"/>
  <c r="AK119" i="5"/>
  <c r="AK120" i="5"/>
  <c r="AK121" i="5"/>
  <c r="AK122" i="5"/>
  <c r="AK123" i="5"/>
  <c r="AK124" i="5"/>
  <c r="AK125" i="5"/>
  <c r="AK126" i="5"/>
  <c r="AK127" i="5"/>
  <c r="AK128" i="5"/>
  <c r="AK129" i="5"/>
  <c r="AK130" i="5"/>
  <c r="AK131" i="5"/>
  <c r="AK132" i="5"/>
  <c r="AK133" i="5"/>
  <c r="AK134" i="5"/>
  <c r="AK135" i="5"/>
  <c r="AK137" i="5"/>
  <c r="AK138" i="5"/>
  <c r="AK139" i="5"/>
  <c r="AK140" i="5"/>
  <c r="AK141" i="5"/>
  <c r="AK142" i="5"/>
  <c r="AK143" i="5"/>
  <c r="AK144" i="5"/>
  <c r="AK145" i="5"/>
  <c r="AK146" i="5"/>
  <c r="AK147" i="5"/>
  <c r="AK148" i="5"/>
  <c r="AK149" i="5"/>
  <c r="AK150" i="5"/>
  <c r="AK151" i="5"/>
  <c r="AK152" i="5"/>
  <c r="AK153" i="5"/>
  <c r="AK154" i="5"/>
  <c r="AK155" i="5"/>
  <c r="AK156" i="5"/>
  <c r="AK157" i="5"/>
  <c r="AK158" i="5"/>
  <c r="AK159" i="5"/>
  <c r="AK160" i="5"/>
  <c r="AK161" i="5"/>
  <c r="AK162" i="5"/>
  <c r="AK163" i="5"/>
  <c r="AK164" i="5"/>
  <c r="AK165" i="5"/>
  <c r="AK166" i="5"/>
  <c r="AK167" i="5"/>
  <c r="AK168" i="5"/>
  <c r="AK169" i="5"/>
  <c r="AK170" i="5"/>
  <c r="AK171" i="5"/>
  <c r="AK172" i="5"/>
  <c r="AK173" i="5"/>
  <c r="AK174" i="5"/>
  <c r="AK175" i="5"/>
  <c r="AK176" i="5"/>
  <c r="AK177" i="5"/>
  <c r="AK178" i="5"/>
  <c r="AK179" i="5"/>
  <c r="AK180" i="5"/>
  <c r="AK181" i="5"/>
  <c r="AK182" i="5"/>
  <c r="AK183" i="5"/>
  <c r="AK184" i="5"/>
  <c r="AK185" i="5"/>
  <c r="AK186" i="5"/>
  <c r="AK187" i="5"/>
  <c r="AK188" i="5"/>
  <c r="AK189" i="5"/>
  <c r="AK190" i="5"/>
  <c r="AK191" i="5"/>
  <c r="AK192" i="5"/>
  <c r="AK193" i="5"/>
  <c r="AK194" i="5"/>
  <c r="AK195" i="5"/>
  <c r="AK196" i="5"/>
  <c r="AK197" i="5"/>
  <c r="AK198" i="5"/>
  <c r="AK199" i="5"/>
  <c r="AK200" i="5"/>
  <c r="AK201" i="5"/>
  <c r="AK202" i="5"/>
  <c r="AK203" i="5"/>
  <c r="AK204" i="5"/>
  <c r="AK205" i="5"/>
  <c r="AK206" i="5"/>
  <c r="AK207" i="5"/>
  <c r="AK208" i="5"/>
  <c r="AK209" i="5"/>
  <c r="AK210" i="5"/>
  <c r="AK211" i="5"/>
  <c r="AK212" i="5"/>
  <c r="AK213" i="5"/>
  <c r="AK214" i="5"/>
  <c r="AK215" i="5"/>
  <c r="AK216" i="5"/>
  <c r="AK217" i="5"/>
  <c r="AK218" i="5"/>
  <c r="AK219" i="5"/>
  <c r="AK220" i="5"/>
  <c r="AK221" i="5"/>
  <c r="AK222" i="5"/>
  <c r="AK223" i="5"/>
  <c r="AK224" i="5"/>
  <c r="AK225" i="5"/>
  <c r="AK226" i="5"/>
  <c r="AK227" i="5"/>
  <c r="AK228" i="5"/>
  <c r="AK229" i="5"/>
  <c r="AK230" i="5"/>
  <c r="AK231" i="5"/>
  <c r="AK232" i="5"/>
  <c r="AK233" i="5"/>
  <c r="AK234" i="5"/>
  <c r="AK235" i="5"/>
  <c r="AK236" i="5"/>
  <c r="AK237" i="5"/>
  <c r="AK238" i="5"/>
  <c r="AK239" i="5"/>
  <c r="AK240" i="5"/>
  <c r="AK241" i="5"/>
  <c r="AK242" i="5"/>
  <c r="AK243" i="5"/>
  <c r="AK244" i="5"/>
  <c r="AK245" i="5"/>
  <c r="AK246" i="5"/>
  <c r="AK247" i="5"/>
  <c r="AK248" i="5"/>
  <c r="AK249" i="5"/>
  <c r="AK250" i="5"/>
  <c r="AK251" i="5"/>
  <c r="AK252" i="5"/>
  <c r="AK253" i="5"/>
  <c r="AK254" i="5"/>
  <c r="AK255" i="5"/>
  <c r="AK256" i="5"/>
  <c r="AK257" i="5"/>
  <c r="AK258" i="5"/>
  <c r="AK259" i="5"/>
  <c r="AK260" i="5"/>
  <c r="AK261" i="5"/>
  <c r="AK262" i="5"/>
  <c r="AK263" i="5"/>
  <c r="AK264" i="5"/>
  <c r="AK265" i="5"/>
  <c r="AK266" i="5"/>
  <c r="AK267" i="5"/>
  <c r="AK268" i="5"/>
  <c r="AK269" i="5"/>
  <c r="AK270" i="5"/>
  <c r="AK271" i="5"/>
  <c r="AK272" i="5"/>
  <c r="AK273" i="5"/>
  <c r="AK274" i="5"/>
  <c r="AK275" i="5"/>
  <c r="AK276" i="5"/>
  <c r="AK277" i="5"/>
  <c r="AK278" i="5"/>
  <c r="AK279" i="5"/>
  <c r="AK280" i="5"/>
  <c r="AK281" i="5"/>
  <c r="AK282" i="5"/>
  <c r="AK283" i="5"/>
  <c r="AK284" i="5"/>
  <c r="AK285" i="5"/>
  <c r="AK286" i="5"/>
  <c r="AK287" i="5"/>
  <c r="AK288" i="5"/>
  <c r="AK289" i="5"/>
  <c r="AK290" i="5"/>
  <c r="AK291" i="5"/>
  <c r="AK292" i="5"/>
  <c r="AK293" i="5"/>
  <c r="AK294" i="5"/>
  <c r="AK295" i="5"/>
  <c r="AK296" i="5"/>
  <c r="AK297" i="5"/>
  <c r="AK298" i="5"/>
  <c r="AK299" i="5"/>
  <c r="AK300" i="5"/>
  <c r="AK301" i="5"/>
  <c r="AK302" i="5"/>
  <c r="AK303" i="5"/>
  <c r="AK304" i="5"/>
  <c r="AK305" i="5"/>
  <c r="AK306" i="5"/>
  <c r="AK307" i="5"/>
  <c r="AK308" i="5"/>
  <c r="AK309" i="5"/>
  <c r="AK310" i="5"/>
  <c r="AK311" i="5"/>
  <c r="AK312" i="5"/>
  <c r="AK313" i="5"/>
  <c r="AK314" i="5"/>
  <c r="AK315" i="5"/>
  <c r="AK316" i="5"/>
  <c r="AK317" i="5"/>
  <c r="AK318" i="5"/>
  <c r="AK319" i="5"/>
  <c r="AK320" i="5"/>
  <c r="AK321" i="5"/>
  <c r="AK322" i="5"/>
  <c r="AK323" i="5"/>
  <c r="AK324" i="5"/>
  <c r="AK325" i="5"/>
  <c r="AK326" i="5"/>
  <c r="AK327" i="5"/>
  <c r="AK328" i="5"/>
  <c r="AK329" i="5"/>
  <c r="AK330" i="5"/>
  <c r="AK331" i="5"/>
  <c r="AK332" i="5"/>
  <c r="AK333" i="5"/>
  <c r="AK334" i="5"/>
  <c r="AK335" i="5"/>
  <c r="AK336" i="5"/>
  <c r="AK337" i="5"/>
  <c r="AK338" i="5"/>
  <c r="AK339" i="5"/>
  <c r="AK340" i="5"/>
  <c r="AK341" i="5"/>
  <c r="AK342" i="5"/>
  <c r="AK343" i="5"/>
  <c r="AK344" i="5"/>
  <c r="AK345" i="5"/>
  <c r="AK346" i="5"/>
  <c r="AK347" i="5"/>
  <c r="AK348" i="5"/>
  <c r="AK349" i="5"/>
  <c r="AK350" i="5"/>
  <c r="AK351" i="5"/>
  <c r="AK352" i="5"/>
  <c r="AK353" i="5"/>
  <c r="AK354" i="5"/>
  <c r="AK355" i="5"/>
  <c r="AK356" i="5"/>
  <c r="AK357" i="5"/>
  <c r="AK358" i="5"/>
  <c r="AK359" i="5"/>
  <c r="AK360" i="5"/>
  <c r="AK361" i="5"/>
  <c r="AK362" i="5"/>
  <c r="AK363" i="5"/>
  <c r="AK364" i="5"/>
  <c r="AK365" i="5"/>
  <c r="AK366" i="5"/>
  <c r="AK367" i="5"/>
  <c r="AK368" i="5"/>
  <c r="AK369" i="5"/>
  <c r="AK370" i="5"/>
  <c r="AK371" i="5"/>
  <c r="AK372" i="5"/>
  <c r="AK373" i="5"/>
  <c r="AK374" i="5"/>
  <c r="AK375" i="5"/>
  <c r="AK376" i="5"/>
  <c r="AK377" i="5"/>
  <c r="AK378" i="5"/>
  <c r="AK379" i="5"/>
  <c r="AK380" i="5"/>
  <c r="AK381" i="5"/>
  <c r="AK382" i="5"/>
  <c r="AK383" i="5"/>
  <c r="AK384" i="5"/>
  <c r="AK385" i="5"/>
  <c r="AK386" i="5"/>
  <c r="AK387" i="5"/>
  <c r="AK388" i="5"/>
  <c r="AK389" i="5"/>
  <c r="AK390" i="5"/>
  <c r="AK391" i="5"/>
  <c r="AK392" i="5"/>
  <c r="AK393" i="5"/>
  <c r="AK394" i="5"/>
  <c r="AK395" i="5"/>
  <c r="AK396" i="5"/>
  <c r="AK397" i="5"/>
  <c r="AK398" i="5"/>
  <c r="AK399" i="5"/>
  <c r="AK400" i="5"/>
  <c r="AK401" i="5"/>
  <c r="AK402" i="5"/>
  <c r="AK403" i="5"/>
  <c r="AK404" i="5"/>
  <c r="AK405" i="5"/>
  <c r="AK406" i="5"/>
  <c r="AK407" i="5"/>
  <c r="AK408" i="5"/>
  <c r="AK409" i="5"/>
  <c r="AK410" i="5"/>
  <c r="AK411" i="5"/>
  <c r="AK412" i="5"/>
  <c r="AK413" i="5"/>
  <c r="AK414" i="5"/>
  <c r="AK415" i="5"/>
  <c r="AK416" i="5"/>
  <c r="AK417" i="5"/>
  <c r="AK418" i="5"/>
  <c r="AK419" i="5"/>
  <c r="AK420" i="5"/>
  <c r="AK421" i="5"/>
  <c r="AK422" i="5"/>
  <c r="AK423" i="5"/>
  <c r="AK424" i="5"/>
  <c r="AK425" i="5"/>
  <c r="AK426" i="5"/>
  <c r="AK427" i="5"/>
  <c r="AK428" i="5"/>
  <c r="AK429" i="5"/>
  <c r="AK430" i="5"/>
  <c r="AK431" i="5"/>
  <c r="AK432" i="5"/>
  <c r="AK433" i="5"/>
  <c r="AK434" i="5"/>
  <c r="AK435" i="5"/>
  <c r="AK436" i="5"/>
  <c r="AK437" i="5"/>
  <c r="AK438" i="5"/>
  <c r="AK439" i="5"/>
  <c r="AK440" i="5"/>
  <c r="AK441" i="5"/>
  <c r="AK442" i="5"/>
  <c r="AK443" i="5"/>
  <c r="AK444" i="5"/>
  <c r="AK445" i="5"/>
  <c r="AK446" i="5"/>
  <c r="AK447" i="5"/>
  <c r="AK448" i="5"/>
  <c r="AK449" i="5"/>
  <c r="AK450" i="5"/>
  <c r="AK451" i="5"/>
  <c r="AK452" i="5"/>
  <c r="AK453" i="5"/>
  <c r="AK454" i="5"/>
  <c r="AK455" i="5"/>
  <c r="AK456" i="5"/>
  <c r="AK457" i="5"/>
  <c r="AK458" i="5"/>
  <c r="AK459" i="5"/>
  <c r="AK460" i="5"/>
  <c r="AK461" i="5"/>
  <c r="AK462" i="5"/>
  <c r="AK463" i="5"/>
  <c r="AK464" i="5"/>
  <c r="AK465" i="5"/>
  <c r="AK466" i="5"/>
  <c r="AK467" i="5"/>
  <c r="AK468" i="5"/>
  <c r="AK469" i="5"/>
  <c r="AK470" i="5"/>
  <c r="AK471" i="5"/>
  <c r="AK472" i="5"/>
  <c r="AK473" i="5"/>
  <c r="AK474" i="5"/>
  <c r="AK475" i="5"/>
  <c r="AK476" i="5"/>
  <c r="AK477" i="5"/>
  <c r="AK478" i="5"/>
  <c r="AK479" i="5"/>
  <c r="AK480" i="5"/>
  <c r="AK481" i="5"/>
  <c r="AK482" i="5"/>
  <c r="AK483" i="5"/>
  <c r="AK484" i="5"/>
  <c r="AK485" i="5"/>
  <c r="AK486" i="5"/>
  <c r="AK487" i="5"/>
  <c r="AK488" i="5"/>
  <c r="AK489" i="5"/>
  <c r="AK490" i="5"/>
  <c r="AK491" i="5"/>
  <c r="AK492" i="5"/>
  <c r="AK493" i="5"/>
  <c r="AK494" i="5"/>
  <c r="AK495" i="5"/>
  <c r="AK496" i="5"/>
  <c r="AK497" i="5"/>
  <c r="AK498" i="5"/>
  <c r="AK499" i="5"/>
  <c r="AK500" i="5"/>
  <c r="AK501" i="5"/>
  <c r="AK502" i="5"/>
  <c r="AK503" i="5"/>
  <c r="AK504" i="5"/>
  <c r="AK505" i="5"/>
  <c r="AK506" i="5"/>
  <c r="AK507" i="5"/>
  <c r="AK508" i="5"/>
  <c r="AK509" i="5"/>
  <c r="AK510" i="5"/>
  <c r="AK511" i="5"/>
  <c r="AK512" i="5"/>
  <c r="AK513" i="5"/>
  <c r="AK514" i="5"/>
  <c r="AK515" i="5"/>
  <c r="AK516" i="5"/>
  <c r="AK517" i="5"/>
  <c r="AK518" i="5"/>
  <c r="AK519" i="5"/>
  <c r="AK520" i="5"/>
  <c r="AK521" i="5"/>
  <c r="AK522" i="5"/>
  <c r="AK523" i="5"/>
  <c r="AK524" i="5"/>
  <c r="AK525" i="5"/>
  <c r="AK526" i="5"/>
  <c r="AK527" i="5"/>
  <c r="AK528" i="5"/>
  <c r="AK529" i="5"/>
  <c r="AK530" i="5"/>
  <c r="AK531" i="5"/>
  <c r="AK532" i="5"/>
  <c r="AK533" i="5"/>
  <c r="AK534" i="5"/>
  <c r="AK535" i="5"/>
  <c r="AK536" i="5"/>
  <c r="AK537" i="5"/>
  <c r="AK538" i="5"/>
  <c r="AK539" i="5"/>
  <c r="AK540" i="5"/>
  <c r="AK541" i="5"/>
  <c r="AK542" i="5"/>
  <c r="AK543" i="5"/>
  <c r="AK544" i="5"/>
  <c r="AK545" i="5"/>
  <c r="AK546" i="5"/>
  <c r="AK547" i="5"/>
  <c r="AK549" i="5"/>
  <c r="AK550" i="5"/>
  <c r="AK551" i="5"/>
  <c r="AK552" i="5"/>
  <c r="AK553" i="5"/>
  <c r="AK554" i="5"/>
  <c r="AK555" i="5"/>
  <c r="AK556" i="5"/>
  <c r="AK557" i="5"/>
  <c r="AK558" i="5"/>
  <c r="AK559" i="5"/>
  <c r="AK560" i="5"/>
  <c r="AK561" i="5"/>
  <c r="AK562" i="5"/>
  <c r="AK563" i="5"/>
  <c r="AK564" i="5"/>
  <c r="AK565" i="5"/>
  <c r="AK566" i="5"/>
  <c r="AK568" i="5"/>
  <c r="AK569" i="5"/>
  <c r="AK570" i="5"/>
  <c r="AK571" i="5"/>
  <c r="AK572" i="5"/>
  <c r="AK573" i="5"/>
  <c r="AK574" i="5"/>
  <c r="AK575" i="5"/>
  <c r="AK576" i="5"/>
  <c r="AK577" i="5"/>
  <c r="AK578" i="5"/>
  <c r="AK579" i="5"/>
  <c r="AK581" i="5"/>
  <c r="AK582" i="5"/>
  <c r="AK583" i="5"/>
  <c r="AK584" i="5"/>
  <c r="AK585" i="5"/>
  <c r="AK586" i="5"/>
  <c r="AK587" i="5"/>
  <c r="AK588" i="5"/>
  <c r="AK589" i="5"/>
  <c r="AK590" i="5"/>
  <c r="AK591" i="5"/>
  <c r="AK592" i="5"/>
  <c r="AK593" i="5"/>
  <c r="AK595" i="5"/>
  <c r="AK596" i="5"/>
  <c r="AK597" i="5"/>
  <c r="AK598" i="5"/>
  <c r="AK599" i="5"/>
  <c r="AK600" i="5"/>
  <c r="AK601" i="5"/>
  <c r="AK602" i="5"/>
  <c r="AK603" i="5"/>
  <c r="AK604" i="5"/>
  <c r="AK605" i="5"/>
  <c r="AK606" i="5"/>
  <c r="AK608" i="5"/>
  <c r="AK609" i="5"/>
  <c r="AK610" i="5"/>
  <c r="AK611" i="5"/>
  <c r="AK612" i="5"/>
  <c r="AK613" i="5"/>
  <c r="AK614" i="5"/>
  <c r="AK615" i="5"/>
  <c r="AK616" i="5"/>
  <c r="AK617" i="5"/>
  <c r="AK618" i="5"/>
  <c r="AK619" i="5"/>
  <c r="AK620" i="5"/>
  <c r="AK621" i="5"/>
  <c r="AK622" i="5"/>
  <c r="AK623" i="5"/>
  <c r="AK624" i="5"/>
  <c r="AK625" i="5"/>
  <c r="AK626" i="5"/>
  <c r="AK627" i="5"/>
  <c r="AK628" i="5"/>
  <c r="AK629" i="5"/>
  <c r="AK630" i="5"/>
  <c r="AK631" i="5"/>
  <c r="AK632" i="5"/>
  <c r="AK633" i="5"/>
  <c r="AK634" i="5"/>
  <c r="AK635" i="5"/>
  <c r="AK636" i="5"/>
  <c r="AK637" i="5"/>
  <c r="AK638" i="5"/>
  <c r="AK639" i="5"/>
  <c r="AK640" i="5"/>
  <c r="AK641" i="5"/>
  <c r="AK642" i="5"/>
  <c r="AK643" i="5"/>
  <c r="AK644" i="5"/>
  <c r="AK645" i="5"/>
  <c r="AK646" i="5"/>
  <c r="AK647" i="5"/>
  <c r="AK648" i="5"/>
  <c r="AK649" i="5"/>
  <c r="AK650" i="5"/>
  <c r="AK651" i="5"/>
  <c r="AK652" i="5"/>
  <c r="AK653" i="5"/>
  <c r="AK654" i="5"/>
  <c r="AK655" i="5"/>
  <c r="AK656" i="5"/>
  <c r="AK657" i="5"/>
  <c r="AK658" i="5"/>
  <c r="AK659" i="5"/>
  <c r="AK660" i="5"/>
  <c r="AK661" i="5"/>
  <c r="AK662" i="5"/>
  <c r="AK663" i="5"/>
  <c r="AK666" i="5"/>
  <c r="AK667" i="5"/>
  <c r="AK668" i="5"/>
  <c r="AK669" i="5"/>
  <c r="AK670" i="5"/>
  <c r="AK671" i="5"/>
  <c r="AK672" i="5"/>
  <c r="AK673" i="5"/>
  <c r="AK674" i="5"/>
  <c r="AK675" i="5"/>
  <c r="AK676" i="5"/>
  <c r="AK677" i="5"/>
  <c r="AK678" i="5"/>
  <c r="AK679" i="5"/>
  <c r="AK680" i="5"/>
  <c r="AK681" i="5"/>
  <c r="AK682" i="5"/>
  <c r="AK683" i="5"/>
  <c r="AK684" i="5"/>
  <c r="AK685" i="5"/>
  <c r="AK686" i="5"/>
  <c r="AK687" i="5"/>
  <c r="AK688" i="5"/>
  <c r="AK689" i="5"/>
  <c r="AK690" i="5"/>
  <c r="AK691" i="5"/>
  <c r="AK692" i="5"/>
  <c r="AK694" i="5"/>
  <c r="AK695" i="5"/>
  <c r="AK696" i="5"/>
  <c r="AK698" i="5"/>
  <c r="AK699" i="5"/>
  <c r="AK700" i="5"/>
  <c r="AK701" i="5"/>
  <c r="AK702" i="5"/>
  <c r="AK703" i="5"/>
  <c r="AK704" i="5"/>
  <c r="AK705" i="5"/>
  <c r="AK706" i="5"/>
  <c r="AK707" i="5"/>
  <c r="AK708" i="5"/>
  <c r="AK709" i="5"/>
  <c r="AK710" i="5"/>
  <c r="AK712" i="5"/>
  <c r="AK713" i="5"/>
  <c r="AK715" i="5"/>
  <c r="AK717" i="5"/>
  <c r="AK718" i="5"/>
  <c r="AK719" i="5"/>
  <c r="AK720" i="5"/>
  <c r="AK721" i="5"/>
  <c r="AK722" i="5"/>
  <c r="AK723" i="5"/>
  <c r="AK725" i="5"/>
  <c r="AK726" i="5"/>
  <c r="AK727" i="5"/>
  <c r="AK728" i="5"/>
  <c r="AK729" i="5"/>
  <c r="AK730" i="5"/>
  <c r="AK731" i="5"/>
  <c r="AK732" i="5"/>
  <c r="AK733" i="5"/>
  <c r="AK734" i="5"/>
  <c r="AK735" i="5"/>
  <c r="AK736" i="5"/>
  <c r="AK737" i="5"/>
  <c r="AK738" i="5"/>
  <c r="AK739" i="5"/>
  <c r="AK740" i="5"/>
  <c r="AK741" i="5"/>
  <c r="AK742" i="5"/>
  <c r="AK743" i="5"/>
  <c r="AK744" i="5"/>
  <c r="AK745" i="5"/>
  <c r="AK746" i="5"/>
  <c r="AK747" i="5"/>
  <c r="AK748" i="5"/>
  <c r="AK749" i="5"/>
  <c r="AK750" i="5"/>
  <c r="AK752" i="5"/>
  <c r="AK753" i="5"/>
  <c r="AK754" i="5"/>
  <c r="AK755" i="5"/>
  <c r="AK756" i="5"/>
  <c r="AK757" i="5"/>
  <c r="AK758" i="5"/>
  <c r="AK759" i="5"/>
  <c r="AK760" i="5"/>
  <c r="AK761" i="5"/>
  <c r="AK762" i="5"/>
  <c r="AK763" i="5"/>
  <c r="AK764" i="5"/>
  <c r="AK768" i="5"/>
  <c r="AK769" i="5"/>
  <c r="AK770" i="5"/>
  <c r="AK771" i="5"/>
  <c r="AK772" i="5"/>
  <c r="AK773" i="5"/>
  <c r="AK774" i="5"/>
  <c r="AK775" i="5"/>
  <c r="AK776" i="5"/>
  <c r="AK777" i="5"/>
  <c r="AK778" i="5"/>
  <c r="AK779" i="5"/>
  <c r="AK780" i="5"/>
  <c r="AK781" i="5"/>
  <c r="AK782" i="5"/>
  <c r="AK783" i="5"/>
  <c r="AK784" i="5"/>
  <c r="AK785" i="5"/>
  <c r="AK786" i="5"/>
  <c r="AK787" i="5"/>
  <c r="AK788" i="5"/>
  <c r="AK790" i="5"/>
  <c r="AK791" i="5"/>
  <c r="AK793" i="5"/>
  <c r="AK794" i="5"/>
  <c r="AK795" i="5"/>
  <c r="AK796" i="5"/>
  <c r="AK797" i="5"/>
  <c r="AK798" i="5"/>
  <c r="AK799" i="5"/>
  <c r="AK800" i="5"/>
  <c r="AK801" i="5"/>
  <c r="AK802" i="5"/>
  <c r="AK804" i="5"/>
  <c r="AK805" i="5"/>
  <c r="AK806" i="5"/>
  <c r="AK807" i="5"/>
  <c r="AK808" i="5"/>
  <c r="AK809" i="5"/>
  <c r="AK811" i="5"/>
  <c r="AK812" i="5"/>
  <c r="AK813" i="5"/>
  <c r="AK814" i="5"/>
  <c r="AK815" i="5"/>
  <c r="AK816" i="5"/>
  <c r="AK817" i="5"/>
  <c r="AK818" i="5"/>
  <c r="AK819" i="5"/>
  <c r="AK820" i="5"/>
  <c r="AK821" i="5"/>
  <c r="AK822" i="5"/>
  <c r="AK823" i="5"/>
  <c r="AK824" i="5"/>
  <c r="AK825" i="5"/>
  <c r="AK826" i="5"/>
  <c r="AK827" i="5"/>
  <c r="AK828" i="5"/>
  <c r="AK829" i="5"/>
  <c r="AK830" i="5"/>
  <c r="AK831" i="5"/>
  <c r="AK832" i="5"/>
  <c r="AK833" i="5"/>
  <c r="AK835" i="5"/>
  <c r="AK836" i="5"/>
  <c r="AK837" i="5"/>
  <c r="AK838" i="5"/>
  <c r="AK839" i="5"/>
  <c r="AK840" i="5"/>
  <c r="AK841" i="5"/>
  <c r="AK842" i="5"/>
  <c r="AK843" i="5"/>
  <c r="AK844" i="5"/>
  <c r="AK845" i="5"/>
  <c r="AK846" i="5"/>
  <c r="AK847" i="5"/>
  <c r="AK848" i="5"/>
  <c r="AK850" i="5"/>
  <c r="AK851" i="5"/>
  <c r="AK852" i="5"/>
  <c r="AK853" i="5"/>
  <c r="AK854" i="5"/>
  <c r="AK855" i="5"/>
  <c r="AK856" i="5"/>
  <c r="AK857" i="5"/>
  <c r="AK858" i="5"/>
  <c r="AK859" i="5"/>
  <c r="AK860" i="5"/>
  <c r="AK861" i="5"/>
  <c r="AK862" i="5"/>
  <c r="AK863" i="5"/>
  <c r="AK864" i="5"/>
  <c r="AK865" i="5"/>
  <c r="AK866" i="5"/>
  <c r="AK867" i="5"/>
  <c r="AK868" i="5"/>
  <c r="AK869" i="5"/>
  <c r="AK870" i="5"/>
  <c r="AK871" i="5"/>
  <c r="AK872" i="5"/>
  <c r="AK873" i="5"/>
  <c r="AK874" i="5"/>
  <c r="AK876" i="5"/>
  <c r="AK878" i="5"/>
  <c r="AK879" i="5"/>
  <c r="AK880" i="5"/>
  <c r="AK881" i="5"/>
  <c r="AK882" i="5"/>
  <c r="AK883" i="5"/>
  <c r="AK884" i="5"/>
  <c r="AK885" i="5"/>
  <c r="AK886" i="5"/>
  <c r="AK888" i="5"/>
  <c r="AK889" i="5"/>
  <c r="AK891" i="5"/>
  <c r="AK892" i="5"/>
  <c r="AK893" i="5"/>
  <c r="AK894" i="5"/>
  <c r="AK895" i="5"/>
  <c r="AK896" i="5"/>
  <c r="AK897" i="5"/>
  <c r="AK898" i="5"/>
  <c r="AK899" i="5"/>
  <c r="AK900" i="5"/>
  <c r="AK901" i="5"/>
  <c r="AK902" i="5"/>
  <c r="AK903" i="5"/>
  <c r="AK904" i="5"/>
  <c r="AK905" i="5"/>
  <c r="AK906" i="5"/>
  <c r="AK907" i="5"/>
  <c r="AK908" i="5"/>
  <c r="AK909" i="5"/>
  <c r="AK910" i="5"/>
  <c r="AK911" i="5"/>
  <c r="AK912" i="5"/>
  <c r="AK913" i="5"/>
  <c r="AK914" i="5"/>
  <c r="AK915" i="5"/>
  <c r="AK916" i="5"/>
  <c r="AK917" i="5"/>
  <c r="AK918" i="5"/>
  <c r="AK921" i="5"/>
  <c r="AK922" i="5"/>
  <c r="AK923" i="5"/>
  <c r="AK924" i="5"/>
  <c r="AK925" i="5"/>
  <c r="AK926" i="5"/>
  <c r="AK927" i="5"/>
  <c r="AK928" i="5"/>
  <c r="AK929" i="5"/>
  <c r="AK930" i="5"/>
  <c r="AK931" i="5"/>
  <c r="AK932" i="5"/>
  <c r="AK933" i="5"/>
  <c r="AK934" i="5"/>
  <c r="AK935" i="5"/>
  <c r="AK936" i="5"/>
  <c r="AK937" i="5"/>
  <c r="AK938" i="5"/>
  <c r="AK939" i="5"/>
  <c r="AK940" i="5"/>
  <c r="AK941" i="5"/>
  <c r="AK942" i="5"/>
  <c r="AK943" i="5"/>
  <c r="AK944" i="5"/>
  <c r="AK945" i="5"/>
  <c r="AK946" i="5"/>
  <c r="AK947" i="5"/>
  <c r="AK948" i="5"/>
  <c r="AK949" i="5"/>
  <c r="AK951" i="5"/>
  <c r="AK952" i="5"/>
  <c r="AK953" i="5"/>
  <c r="AK956" i="5"/>
  <c r="AK957" i="5"/>
  <c r="AK958" i="5"/>
  <c r="AK959" i="5"/>
  <c r="AK960" i="5"/>
  <c r="AK961" i="5"/>
  <c r="AK962" i="5"/>
  <c r="AK963" i="5"/>
  <c r="AK964" i="5"/>
  <c r="AK965" i="5"/>
  <c r="AK966" i="5"/>
  <c r="AK967" i="5"/>
  <c r="AK968" i="5"/>
  <c r="AK969" i="5"/>
  <c r="AK970" i="5"/>
  <c r="AK971" i="5"/>
  <c r="AK973" i="5"/>
  <c r="AK974" i="5"/>
  <c r="AK975" i="5"/>
  <c r="AK976" i="5"/>
  <c r="AK978" i="5"/>
  <c r="AK979" i="5"/>
  <c r="AK980" i="5"/>
  <c r="AK981" i="5"/>
  <c r="AK982" i="5"/>
  <c r="AK983" i="5"/>
  <c r="AK984" i="5"/>
  <c r="AK985" i="5"/>
  <c r="AK986" i="5"/>
  <c r="AK987" i="5"/>
  <c r="AK988" i="5"/>
  <c r="AK989" i="5"/>
  <c r="AK990" i="5"/>
  <c r="AK991" i="5"/>
  <c r="AK992" i="5"/>
  <c r="AK994" i="5"/>
  <c r="AK995" i="5"/>
  <c r="AK996" i="5"/>
  <c r="AK997" i="5"/>
  <c r="AK998" i="5"/>
  <c r="AK999" i="5"/>
  <c r="AK1000" i="5"/>
  <c r="AK1001" i="5"/>
  <c r="AK1002" i="5"/>
  <c r="AK1003" i="5"/>
  <c r="AK1004" i="5"/>
  <c r="AK1005" i="5"/>
  <c r="AK1006" i="5"/>
  <c r="AK1007" i="5"/>
  <c r="AK1008" i="5"/>
  <c r="AK1009" i="5"/>
  <c r="AK1010" i="5"/>
  <c r="AK1011" i="5"/>
  <c r="AK1012" i="5"/>
  <c r="AK1013" i="5"/>
  <c r="AK1014" i="5"/>
  <c r="AK1015" i="5"/>
  <c r="AK1016" i="5"/>
  <c r="AK1017" i="5"/>
  <c r="AK1019" i="5"/>
  <c r="AK1020" i="5"/>
  <c r="AK1021" i="5"/>
  <c r="AK1022" i="5"/>
  <c r="AK1023" i="5"/>
  <c r="AK1024" i="5"/>
  <c r="AK1025" i="5"/>
  <c r="AK1026" i="5"/>
  <c r="AK1027" i="5"/>
  <c r="AK1028" i="5"/>
  <c r="AK1029" i="5"/>
  <c r="AK1030" i="5"/>
  <c r="AK1031" i="5"/>
  <c r="AK1033" i="5"/>
  <c r="AK1034" i="5"/>
  <c r="AK1035" i="5"/>
  <c r="AK1036" i="5"/>
  <c r="AK1037" i="5"/>
  <c r="AK1038" i="5"/>
  <c r="AK1039" i="5"/>
  <c r="AK1040" i="5"/>
  <c r="AK1041" i="5"/>
  <c r="AK1042" i="5"/>
  <c r="AK1043" i="5"/>
  <c r="AK1044" i="5"/>
  <c r="AK1045" i="5"/>
  <c r="AK1046" i="5"/>
  <c r="AK1047" i="5"/>
  <c r="AK1049" i="5"/>
  <c r="AK1050" i="5"/>
  <c r="AK1051" i="5"/>
  <c r="AK1052" i="5"/>
  <c r="AK1053" i="5"/>
  <c r="AK1054" i="5"/>
  <c r="AK1055" i="5"/>
  <c r="AK1056" i="5"/>
  <c r="AK1057" i="5"/>
  <c r="AK1058" i="5"/>
  <c r="AK1059" i="5"/>
  <c r="AK1060" i="5"/>
  <c r="AK1061" i="5"/>
  <c r="AK1062" i="5"/>
  <c r="AK1063" i="5"/>
  <c r="AK1064" i="5"/>
  <c r="AK1066" i="5"/>
  <c r="AK1067" i="5"/>
  <c r="AK1068" i="5"/>
  <c r="AK1069" i="5"/>
  <c r="AK1070" i="5"/>
  <c r="AK1071" i="5"/>
  <c r="AK1072" i="5"/>
  <c r="AK1073" i="5"/>
  <c r="AK1074" i="5"/>
  <c r="AK1075" i="5"/>
  <c r="AK1076" i="5"/>
  <c r="AK1077" i="5"/>
  <c r="AK1078" i="5"/>
  <c r="AK1079" i="5"/>
  <c r="AK1080" i="5"/>
  <c r="AK1081" i="5"/>
  <c r="AK1083" i="5"/>
  <c r="AK1084" i="5"/>
  <c r="AK1085" i="5"/>
  <c r="AK1086" i="5"/>
  <c r="AK1087" i="5"/>
  <c r="AK1088" i="5"/>
  <c r="AK1089" i="5"/>
  <c r="AK1090" i="5"/>
  <c r="AK1091" i="5"/>
  <c r="AK1092" i="5"/>
  <c r="AK1093" i="5"/>
  <c r="AK1094" i="5"/>
  <c r="AK1095" i="5"/>
  <c r="AK1096" i="5"/>
  <c r="AK1097" i="5"/>
  <c r="AK1098" i="5"/>
  <c r="AK1099" i="5"/>
  <c r="AK1100" i="5"/>
  <c r="AK1101" i="5"/>
  <c r="AK1102" i="5"/>
  <c r="AK1103" i="5"/>
  <c r="AK1104" i="5"/>
  <c r="AK1105" i="5"/>
  <c r="AK1106" i="5"/>
  <c r="AK1107" i="5"/>
  <c r="AK1108" i="5"/>
  <c r="AK1109" i="5"/>
  <c r="AK1110" i="5"/>
  <c r="AK1111" i="5"/>
  <c r="AK1112" i="5"/>
  <c r="AK1113" i="5"/>
  <c r="AK1114" i="5"/>
  <c r="AK1115" i="5"/>
  <c r="AK1116" i="5"/>
  <c r="AK1117" i="5"/>
  <c r="AK1118" i="5"/>
  <c r="AK1119" i="5"/>
  <c r="AK1120" i="5"/>
  <c r="AK1121" i="5"/>
  <c r="AK1122" i="5"/>
  <c r="AK1123" i="5"/>
  <c r="AK1124" i="5"/>
  <c r="AK1125" i="5"/>
  <c r="AK1126" i="5"/>
  <c r="AK1127" i="5"/>
  <c r="AK1128" i="5"/>
  <c r="AK1129" i="5"/>
  <c r="AK1130" i="5"/>
  <c r="AK1131" i="5"/>
  <c r="AK1132" i="5"/>
  <c r="AK1133" i="5"/>
  <c r="AK1134" i="5"/>
  <c r="AK1135" i="5"/>
  <c r="AK1136" i="5"/>
  <c r="AK1137" i="5"/>
  <c r="AK1138" i="5"/>
  <c r="AK1139" i="5"/>
  <c r="AK1140" i="5"/>
  <c r="AK1141" i="5"/>
  <c r="AK1142" i="5"/>
  <c r="AK1143" i="5"/>
  <c r="AK1144" i="5"/>
  <c r="AK1145" i="5"/>
  <c r="AK1146" i="5"/>
  <c r="AK1147" i="5"/>
  <c r="AK1148" i="5"/>
  <c r="AK1149" i="5"/>
  <c r="AK1150" i="5"/>
  <c r="AK1151" i="5"/>
  <c r="AK1152" i="5"/>
  <c r="AK1153" i="5"/>
  <c r="AK1154" i="5"/>
  <c r="AK1156" i="5"/>
  <c r="AK1157" i="5"/>
  <c r="AK1158" i="5"/>
  <c r="AK1159" i="5"/>
  <c r="AK1160" i="5"/>
  <c r="AK1161" i="5"/>
  <c r="AK1162" i="5"/>
  <c r="AK1163" i="5"/>
  <c r="AK1164" i="5"/>
  <c r="AK1165" i="5"/>
  <c r="AK1166" i="5"/>
  <c r="AK1167" i="5"/>
  <c r="AK1168" i="5"/>
  <c r="AK1169" i="5"/>
  <c r="AK1170" i="5"/>
  <c r="AK1171" i="5"/>
  <c r="AK1172" i="5"/>
  <c r="AK1173" i="5"/>
  <c r="AK1174" i="5"/>
  <c r="AK1175" i="5"/>
  <c r="AK1176" i="5"/>
  <c r="AK1177" i="5"/>
  <c r="AK1178" i="5"/>
  <c r="AK1179" i="5"/>
  <c r="AK1180" i="5"/>
  <c r="AK1181" i="5"/>
  <c r="AK1182" i="5"/>
  <c r="AK1183" i="5"/>
  <c r="AK1184" i="5"/>
  <c r="AK1186" i="5"/>
  <c r="AK1187" i="5"/>
  <c r="AK1188" i="5"/>
  <c r="AK1189" i="5"/>
  <c r="AK1190" i="5"/>
  <c r="AK1191" i="5"/>
  <c r="AK1192" i="5"/>
  <c r="AK1193" i="5"/>
  <c r="AK1194" i="5"/>
  <c r="AK1195" i="5"/>
  <c r="AK1196" i="5"/>
  <c r="AK1197" i="5"/>
  <c r="AK1198" i="5"/>
  <c r="AK5" i="5"/>
  <c r="AJ6" i="5"/>
  <c r="AJ7" i="5"/>
  <c r="AJ8" i="5"/>
  <c r="AJ9" i="5"/>
  <c r="AJ10" i="5"/>
  <c r="AJ11" i="5"/>
  <c r="AJ12" i="5"/>
  <c r="AJ13" i="5"/>
  <c r="AJ14" i="5"/>
  <c r="AJ15" i="5"/>
  <c r="AJ16" i="5"/>
  <c r="AJ17" i="5"/>
  <c r="AJ18" i="5"/>
  <c r="AJ19" i="5"/>
  <c r="AJ20" i="5"/>
  <c r="AJ21" i="5"/>
  <c r="AJ22" i="5"/>
  <c r="AJ23" i="5"/>
  <c r="AJ24" i="5"/>
  <c r="AJ25" i="5"/>
  <c r="AJ26" i="5"/>
  <c r="AJ27" i="5"/>
  <c r="AJ28" i="5"/>
  <c r="AJ29" i="5"/>
  <c r="AJ30" i="5"/>
  <c r="AJ31" i="5"/>
  <c r="AJ32" i="5"/>
  <c r="AJ33" i="5"/>
  <c r="AJ34" i="5"/>
  <c r="AJ35" i="5"/>
  <c r="AJ36" i="5"/>
  <c r="AJ37" i="5"/>
  <c r="AJ38" i="5"/>
  <c r="AJ39" i="5"/>
  <c r="AJ40" i="5"/>
  <c r="AJ41" i="5"/>
  <c r="AJ42" i="5"/>
  <c r="AJ43" i="5"/>
  <c r="AJ44" i="5"/>
  <c r="AJ45" i="5"/>
  <c r="AJ46" i="5"/>
  <c r="AJ47" i="5"/>
  <c r="AJ48" i="5"/>
  <c r="AJ49" i="5"/>
  <c r="AJ50" i="5"/>
  <c r="AJ51" i="5"/>
  <c r="AJ52" i="5"/>
  <c r="AJ53" i="5"/>
  <c r="AJ54" i="5"/>
  <c r="AJ55" i="5"/>
  <c r="AJ56" i="5"/>
  <c r="AJ57" i="5"/>
  <c r="AJ58" i="5"/>
  <c r="AJ59" i="5"/>
  <c r="AJ60" i="5"/>
  <c r="AJ61" i="5"/>
  <c r="AJ62" i="5"/>
  <c r="AJ63" i="5"/>
  <c r="AJ64" i="5"/>
  <c r="AJ65" i="5"/>
  <c r="AJ66" i="5"/>
  <c r="AJ67" i="5"/>
  <c r="AJ68" i="5"/>
  <c r="AJ69" i="5"/>
  <c r="AJ70" i="5"/>
  <c r="AJ71" i="5"/>
  <c r="AJ72" i="5"/>
  <c r="AJ73" i="5"/>
  <c r="AJ74" i="5"/>
  <c r="AJ75" i="5"/>
  <c r="AJ76" i="5"/>
  <c r="AJ77" i="5"/>
  <c r="AJ78" i="5"/>
  <c r="AJ79" i="5"/>
  <c r="AJ80" i="5"/>
  <c r="AJ81" i="5"/>
  <c r="AJ82" i="5"/>
  <c r="AJ83" i="5"/>
  <c r="AJ84" i="5"/>
  <c r="AJ85" i="5"/>
  <c r="AJ86" i="5"/>
  <c r="AJ87" i="5"/>
  <c r="AJ88" i="5"/>
  <c r="AJ89" i="5"/>
  <c r="AJ90" i="5"/>
  <c r="AJ91" i="5"/>
  <c r="AJ92" i="5"/>
  <c r="AJ93" i="5"/>
  <c r="AJ94" i="5"/>
  <c r="AJ95" i="5"/>
  <c r="AJ96" i="5"/>
  <c r="AJ97" i="5"/>
  <c r="AJ98" i="5"/>
  <c r="AJ99" i="5"/>
  <c r="AJ100" i="5"/>
  <c r="AJ101" i="5"/>
  <c r="AJ102" i="5"/>
  <c r="AJ103" i="5"/>
  <c r="AJ104" i="5"/>
  <c r="AJ105" i="5"/>
  <c r="AJ106" i="5"/>
  <c r="AJ107" i="5"/>
  <c r="AJ108" i="5"/>
  <c r="AJ109" i="5"/>
  <c r="AJ110" i="5"/>
  <c r="AJ111" i="5"/>
  <c r="AJ112" i="5"/>
  <c r="AJ113" i="5"/>
  <c r="AJ114" i="5"/>
  <c r="AJ115" i="5"/>
  <c r="AJ116" i="5"/>
  <c r="AJ117" i="5"/>
  <c r="AJ118" i="5"/>
  <c r="AJ119" i="5"/>
  <c r="AJ120" i="5"/>
  <c r="AJ121" i="5"/>
  <c r="AJ122" i="5"/>
  <c r="AJ123" i="5"/>
  <c r="AJ124" i="5"/>
  <c r="AJ125" i="5"/>
  <c r="AJ126" i="5"/>
  <c r="AJ127" i="5"/>
  <c r="AJ128" i="5"/>
  <c r="AJ129" i="5"/>
  <c r="AJ130" i="5"/>
  <c r="AJ131" i="5"/>
  <c r="AJ132" i="5"/>
  <c r="AJ133" i="5"/>
  <c r="AJ134" i="5"/>
  <c r="AJ135" i="5"/>
  <c r="AJ136" i="5"/>
  <c r="AJ137" i="5"/>
  <c r="AJ138" i="5"/>
  <c r="AJ139" i="5"/>
  <c r="AJ140" i="5"/>
  <c r="AJ141" i="5"/>
  <c r="AJ142" i="5"/>
  <c r="AJ143" i="5"/>
  <c r="AJ144" i="5"/>
  <c r="AJ145" i="5"/>
  <c r="AJ146" i="5"/>
  <c r="AJ147" i="5"/>
  <c r="AJ148" i="5"/>
  <c r="AJ149" i="5"/>
  <c r="AJ150" i="5"/>
  <c r="AJ151" i="5"/>
  <c r="AJ152" i="5"/>
  <c r="AJ153" i="5"/>
  <c r="AJ154" i="5"/>
  <c r="AJ155" i="5"/>
  <c r="AJ156" i="5"/>
  <c r="AJ157" i="5"/>
  <c r="AJ158" i="5"/>
  <c r="AJ159" i="5"/>
  <c r="AJ160" i="5"/>
  <c r="AJ161" i="5"/>
  <c r="AJ162" i="5"/>
  <c r="AJ163" i="5"/>
  <c r="AJ164" i="5"/>
  <c r="AJ165" i="5"/>
  <c r="AJ166" i="5"/>
  <c r="AJ167" i="5"/>
  <c r="AJ168" i="5"/>
  <c r="AJ169" i="5"/>
  <c r="AJ170" i="5"/>
  <c r="AJ171" i="5"/>
  <c r="AJ172" i="5"/>
  <c r="AJ173" i="5"/>
  <c r="AJ174" i="5"/>
  <c r="AJ175" i="5"/>
  <c r="AJ176" i="5"/>
  <c r="AJ177" i="5"/>
  <c r="AJ178" i="5"/>
  <c r="AJ179" i="5"/>
  <c r="AJ180" i="5"/>
  <c r="AJ181" i="5"/>
  <c r="AJ182" i="5"/>
  <c r="AJ183" i="5"/>
  <c r="AJ184" i="5"/>
  <c r="AJ185" i="5"/>
  <c r="AJ186" i="5"/>
  <c r="AJ187" i="5"/>
  <c r="AJ188" i="5"/>
  <c r="AJ189" i="5"/>
  <c r="AJ190" i="5"/>
  <c r="AJ191" i="5"/>
  <c r="AJ192" i="5"/>
  <c r="AJ193" i="5"/>
  <c r="AJ194" i="5"/>
  <c r="AJ195" i="5"/>
  <c r="AJ196" i="5"/>
  <c r="AJ197" i="5"/>
  <c r="AJ198" i="5"/>
  <c r="AJ199" i="5"/>
  <c r="AJ200" i="5"/>
  <c r="AJ201" i="5"/>
  <c r="AJ202" i="5"/>
  <c r="AJ203" i="5"/>
  <c r="AJ204" i="5"/>
  <c r="AJ205" i="5"/>
  <c r="AJ206" i="5"/>
  <c r="AJ207" i="5"/>
  <c r="AJ208" i="5"/>
  <c r="AJ209" i="5"/>
  <c r="AJ210" i="5"/>
  <c r="AJ211" i="5"/>
  <c r="AJ212" i="5"/>
  <c r="AJ213" i="5"/>
  <c r="AJ214" i="5"/>
  <c r="AJ215" i="5"/>
  <c r="AJ216" i="5"/>
  <c r="AJ217" i="5"/>
  <c r="AJ218" i="5"/>
  <c r="AJ219" i="5"/>
  <c r="AJ220" i="5"/>
  <c r="AJ221" i="5"/>
  <c r="AJ222" i="5"/>
  <c r="AJ223" i="5"/>
  <c r="AJ224" i="5"/>
  <c r="AJ225" i="5"/>
  <c r="AJ226" i="5"/>
  <c r="AJ227" i="5"/>
  <c r="AJ228" i="5"/>
  <c r="AJ229" i="5"/>
  <c r="AJ230" i="5"/>
  <c r="AJ231" i="5"/>
  <c r="AJ232" i="5"/>
  <c r="AJ233" i="5"/>
  <c r="AJ234" i="5"/>
  <c r="AJ235" i="5"/>
  <c r="AJ236" i="5"/>
  <c r="AJ237" i="5"/>
  <c r="AJ238" i="5"/>
  <c r="AJ239" i="5"/>
  <c r="AJ240" i="5"/>
  <c r="AJ241" i="5"/>
  <c r="AJ242" i="5"/>
  <c r="AJ243" i="5"/>
  <c r="AJ244" i="5"/>
  <c r="AJ245" i="5"/>
  <c r="AJ246" i="5"/>
  <c r="AJ247" i="5"/>
  <c r="AJ248" i="5"/>
  <c r="AJ249" i="5"/>
  <c r="AJ250" i="5"/>
  <c r="AJ251" i="5"/>
  <c r="AJ252" i="5"/>
  <c r="AJ253" i="5"/>
  <c r="AJ254" i="5"/>
  <c r="AJ255" i="5"/>
  <c r="AJ256" i="5"/>
  <c r="AJ257" i="5"/>
  <c r="AJ258" i="5"/>
  <c r="AJ259" i="5"/>
  <c r="AJ260" i="5"/>
  <c r="AJ261" i="5"/>
  <c r="AJ262" i="5"/>
  <c r="AJ263" i="5"/>
  <c r="AJ264" i="5"/>
  <c r="AJ265" i="5"/>
  <c r="AJ266" i="5"/>
  <c r="AJ267" i="5"/>
  <c r="AJ268" i="5"/>
  <c r="AJ269" i="5"/>
  <c r="AJ270" i="5"/>
  <c r="AJ271" i="5"/>
  <c r="AJ272" i="5"/>
  <c r="AJ273" i="5"/>
  <c r="AJ274" i="5"/>
  <c r="AJ275" i="5"/>
  <c r="AJ276" i="5"/>
  <c r="AJ277" i="5"/>
  <c r="AJ278" i="5"/>
  <c r="AJ279" i="5"/>
  <c r="AJ280" i="5"/>
  <c r="AJ281" i="5"/>
  <c r="AJ282" i="5"/>
  <c r="AJ283" i="5"/>
  <c r="AJ284" i="5"/>
  <c r="AJ285" i="5"/>
  <c r="AJ286" i="5"/>
  <c r="AJ287" i="5"/>
  <c r="AJ288" i="5"/>
  <c r="AJ289" i="5"/>
  <c r="AJ290" i="5"/>
  <c r="AJ291" i="5"/>
  <c r="AJ292" i="5"/>
  <c r="AJ293" i="5"/>
  <c r="AJ294" i="5"/>
  <c r="AJ295" i="5"/>
  <c r="AJ296" i="5"/>
  <c r="AJ297" i="5"/>
  <c r="AJ298" i="5"/>
  <c r="AJ299" i="5"/>
  <c r="AJ300" i="5"/>
  <c r="AJ301" i="5"/>
  <c r="AJ302" i="5"/>
  <c r="AJ303" i="5"/>
  <c r="AJ304" i="5"/>
  <c r="AJ305" i="5"/>
  <c r="AJ306" i="5"/>
  <c r="AJ307" i="5"/>
  <c r="AJ308" i="5"/>
  <c r="AJ309" i="5"/>
  <c r="AJ310" i="5"/>
  <c r="AJ311" i="5"/>
  <c r="AJ312" i="5"/>
  <c r="AJ313" i="5"/>
  <c r="AJ314" i="5"/>
  <c r="AJ315" i="5"/>
  <c r="AJ316" i="5"/>
  <c r="AJ317" i="5"/>
  <c r="AJ318" i="5"/>
  <c r="AJ319" i="5"/>
  <c r="AJ320" i="5"/>
  <c r="AJ321" i="5"/>
  <c r="AJ322" i="5"/>
  <c r="AJ323" i="5"/>
  <c r="AJ324" i="5"/>
  <c r="AJ325" i="5"/>
  <c r="AJ326" i="5"/>
  <c r="AJ327" i="5"/>
  <c r="AJ328" i="5"/>
  <c r="AJ329" i="5"/>
  <c r="AJ330" i="5"/>
  <c r="AJ331" i="5"/>
  <c r="AJ332" i="5"/>
  <c r="AJ333" i="5"/>
  <c r="AJ334" i="5"/>
  <c r="AJ335" i="5"/>
  <c r="AJ336" i="5"/>
  <c r="AJ337" i="5"/>
  <c r="AJ338" i="5"/>
  <c r="AJ339" i="5"/>
  <c r="AJ340" i="5"/>
  <c r="AJ341" i="5"/>
  <c r="AJ342" i="5"/>
  <c r="AJ343" i="5"/>
  <c r="AJ344" i="5"/>
  <c r="AJ345" i="5"/>
  <c r="AJ346" i="5"/>
  <c r="AJ347" i="5"/>
  <c r="AJ348" i="5"/>
  <c r="AJ349" i="5"/>
  <c r="AJ350" i="5"/>
  <c r="AJ351" i="5"/>
  <c r="AJ352" i="5"/>
  <c r="AJ353" i="5"/>
  <c r="AJ354" i="5"/>
  <c r="AJ355" i="5"/>
  <c r="AJ356" i="5"/>
  <c r="AJ357" i="5"/>
  <c r="AJ358" i="5"/>
  <c r="AJ359" i="5"/>
  <c r="AJ360" i="5"/>
  <c r="AJ361" i="5"/>
  <c r="AJ362" i="5"/>
  <c r="AJ363" i="5"/>
  <c r="AJ364" i="5"/>
  <c r="AJ365" i="5"/>
  <c r="AJ366" i="5"/>
  <c r="AJ367" i="5"/>
  <c r="AJ368" i="5"/>
  <c r="AJ369" i="5"/>
  <c r="AJ370" i="5"/>
  <c r="AJ371" i="5"/>
  <c r="AJ372" i="5"/>
  <c r="AJ373" i="5"/>
  <c r="AJ374" i="5"/>
  <c r="AJ375" i="5"/>
  <c r="AJ376" i="5"/>
  <c r="AJ377" i="5"/>
  <c r="AJ378" i="5"/>
  <c r="AJ379" i="5"/>
  <c r="AJ380" i="5"/>
  <c r="AJ381" i="5"/>
  <c r="AJ382" i="5"/>
  <c r="AJ383" i="5"/>
  <c r="AJ384" i="5"/>
  <c r="AJ385" i="5"/>
  <c r="AJ386" i="5"/>
  <c r="AJ387" i="5"/>
  <c r="AJ388" i="5"/>
  <c r="AJ389" i="5"/>
  <c r="AJ390" i="5"/>
  <c r="AJ391" i="5"/>
  <c r="AJ392" i="5"/>
  <c r="AJ393" i="5"/>
  <c r="AJ394" i="5"/>
  <c r="AJ395" i="5"/>
  <c r="AJ396" i="5"/>
  <c r="AJ397" i="5"/>
  <c r="AJ398" i="5"/>
  <c r="AJ399" i="5"/>
  <c r="AJ400" i="5"/>
  <c r="AJ401" i="5"/>
  <c r="AJ402" i="5"/>
  <c r="AJ403" i="5"/>
  <c r="AJ404" i="5"/>
  <c r="AJ405" i="5"/>
  <c r="AJ406" i="5"/>
  <c r="AJ407" i="5"/>
  <c r="AJ408" i="5"/>
  <c r="AJ409" i="5"/>
  <c r="AJ410" i="5"/>
  <c r="AJ411" i="5"/>
  <c r="AJ412" i="5"/>
  <c r="AJ413" i="5"/>
  <c r="AJ414" i="5"/>
  <c r="AJ415" i="5"/>
  <c r="AJ416" i="5"/>
  <c r="AJ417" i="5"/>
  <c r="AJ418" i="5"/>
  <c r="AJ419" i="5"/>
  <c r="AJ420" i="5"/>
  <c r="AJ421" i="5"/>
  <c r="AJ422" i="5"/>
  <c r="AJ423" i="5"/>
  <c r="AJ424" i="5"/>
  <c r="AJ425" i="5"/>
  <c r="AJ426" i="5"/>
  <c r="AJ427" i="5"/>
  <c r="AJ428" i="5"/>
  <c r="AJ429" i="5"/>
  <c r="AJ430" i="5"/>
  <c r="AJ431" i="5"/>
  <c r="AJ432" i="5"/>
  <c r="AJ433" i="5"/>
  <c r="AJ434" i="5"/>
  <c r="AJ435" i="5"/>
  <c r="AJ436" i="5"/>
  <c r="AJ437" i="5"/>
  <c r="AJ438" i="5"/>
  <c r="AJ439" i="5"/>
  <c r="AJ440" i="5"/>
  <c r="AJ441" i="5"/>
  <c r="AJ442" i="5"/>
  <c r="AJ443" i="5"/>
  <c r="AJ444" i="5"/>
  <c r="AJ445" i="5"/>
  <c r="AJ446" i="5"/>
  <c r="AJ447" i="5"/>
  <c r="AJ448" i="5"/>
  <c r="AJ449" i="5"/>
  <c r="AJ450" i="5"/>
  <c r="AJ451" i="5"/>
  <c r="AJ452" i="5"/>
  <c r="AJ453" i="5"/>
  <c r="AJ454" i="5"/>
  <c r="AJ455" i="5"/>
  <c r="AJ456" i="5"/>
  <c r="AJ457" i="5"/>
  <c r="AJ458" i="5"/>
  <c r="AJ459" i="5"/>
  <c r="AJ460" i="5"/>
  <c r="AJ461" i="5"/>
  <c r="AJ462" i="5"/>
  <c r="AJ463" i="5"/>
  <c r="AJ464" i="5"/>
  <c r="AJ465" i="5"/>
  <c r="AJ466" i="5"/>
  <c r="AJ467" i="5"/>
  <c r="AJ468" i="5"/>
  <c r="AJ469" i="5"/>
  <c r="AJ470" i="5"/>
  <c r="AJ471" i="5"/>
  <c r="AJ472" i="5"/>
  <c r="AJ473" i="5"/>
  <c r="AJ474" i="5"/>
  <c r="AJ475" i="5"/>
  <c r="AJ476" i="5"/>
  <c r="AJ477" i="5"/>
  <c r="AJ478" i="5"/>
  <c r="AJ479" i="5"/>
  <c r="AJ480" i="5"/>
  <c r="AJ481" i="5"/>
  <c r="AJ482" i="5"/>
  <c r="AJ483" i="5"/>
  <c r="AJ484" i="5"/>
  <c r="AJ485" i="5"/>
  <c r="AJ486" i="5"/>
  <c r="AJ487" i="5"/>
  <c r="AJ488" i="5"/>
  <c r="AJ489" i="5"/>
  <c r="AJ490" i="5"/>
  <c r="AJ491" i="5"/>
  <c r="AJ492" i="5"/>
  <c r="AJ493" i="5"/>
  <c r="AJ494" i="5"/>
  <c r="AJ495" i="5"/>
  <c r="AJ496" i="5"/>
  <c r="AJ497" i="5"/>
  <c r="AJ498" i="5"/>
  <c r="AJ499" i="5"/>
  <c r="AJ500" i="5"/>
  <c r="AJ501" i="5"/>
  <c r="AJ502" i="5"/>
  <c r="AJ503" i="5"/>
  <c r="AJ504" i="5"/>
  <c r="AJ505" i="5"/>
  <c r="AJ506" i="5"/>
  <c r="AJ507" i="5"/>
  <c r="AJ508" i="5"/>
  <c r="AJ509" i="5"/>
  <c r="AJ510" i="5"/>
  <c r="AJ511" i="5"/>
  <c r="AJ512" i="5"/>
  <c r="AJ513" i="5"/>
  <c r="AJ514" i="5"/>
  <c r="AJ515" i="5"/>
  <c r="AJ516" i="5"/>
  <c r="AJ517" i="5"/>
  <c r="AJ518" i="5"/>
  <c r="AJ519" i="5"/>
  <c r="AJ520" i="5"/>
  <c r="AJ521" i="5"/>
  <c r="AJ522" i="5"/>
  <c r="AJ523" i="5"/>
  <c r="AJ524" i="5"/>
  <c r="AJ525" i="5"/>
  <c r="AJ526" i="5"/>
  <c r="AJ527" i="5"/>
  <c r="AJ528" i="5"/>
  <c r="AJ529" i="5"/>
  <c r="AJ530" i="5"/>
  <c r="AJ531" i="5"/>
  <c r="AJ532" i="5"/>
  <c r="AJ533" i="5"/>
  <c r="AJ534" i="5"/>
  <c r="AJ535" i="5"/>
  <c r="AJ536" i="5"/>
  <c r="AJ537" i="5"/>
  <c r="AJ538" i="5"/>
  <c r="AJ539" i="5"/>
  <c r="AJ540" i="5"/>
  <c r="AJ541" i="5"/>
  <c r="AJ542" i="5"/>
  <c r="AJ543" i="5"/>
  <c r="AJ544" i="5"/>
  <c r="AJ545" i="5"/>
  <c r="AJ546" i="5"/>
  <c r="AJ547" i="5"/>
  <c r="AJ548" i="5"/>
  <c r="AJ549" i="5"/>
  <c r="AJ550" i="5"/>
  <c r="AJ551" i="5"/>
  <c r="AJ552" i="5"/>
  <c r="AJ553" i="5"/>
  <c r="AJ554" i="5"/>
  <c r="AJ555" i="5"/>
  <c r="AJ556" i="5"/>
  <c r="AJ557" i="5"/>
  <c r="AJ558" i="5"/>
  <c r="AJ559" i="5"/>
  <c r="AJ560" i="5"/>
  <c r="AJ561" i="5"/>
  <c r="AJ562" i="5"/>
  <c r="AJ563" i="5"/>
  <c r="AJ564" i="5"/>
  <c r="AJ565" i="5"/>
  <c r="AJ566" i="5"/>
  <c r="AJ567" i="5"/>
  <c r="AJ568" i="5"/>
  <c r="AJ569" i="5"/>
  <c r="AJ570" i="5"/>
  <c r="AJ571" i="5"/>
  <c r="AJ572" i="5"/>
  <c r="AJ573" i="5"/>
  <c r="AJ574" i="5"/>
  <c r="AJ575" i="5"/>
  <c r="AJ576" i="5"/>
  <c r="AJ577" i="5"/>
  <c r="AJ578" i="5"/>
  <c r="AJ579" i="5"/>
  <c r="AJ580" i="5"/>
  <c r="AJ581" i="5"/>
  <c r="AJ582" i="5"/>
  <c r="AJ583" i="5"/>
  <c r="AJ584" i="5"/>
  <c r="AJ585" i="5"/>
  <c r="AJ586" i="5"/>
  <c r="AJ587" i="5"/>
  <c r="AJ588" i="5"/>
  <c r="AJ589" i="5"/>
  <c r="AJ590" i="5"/>
  <c r="AJ591" i="5"/>
  <c r="AJ592" i="5"/>
  <c r="AJ593" i="5"/>
  <c r="AJ594" i="5"/>
  <c r="AJ595" i="5"/>
  <c r="AJ596" i="5"/>
  <c r="AJ597" i="5"/>
  <c r="AJ598" i="5"/>
  <c r="AJ599" i="5"/>
  <c r="AJ600" i="5"/>
  <c r="AJ601" i="5"/>
  <c r="AJ602" i="5"/>
  <c r="AJ603" i="5"/>
  <c r="AJ604" i="5"/>
  <c r="AJ605" i="5"/>
  <c r="AJ606" i="5"/>
  <c r="AJ607" i="5"/>
  <c r="AJ608" i="5"/>
  <c r="AJ609" i="5"/>
  <c r="AJ610" i="5"/>
  <c r="AJ611" i="5"/>
  <c r="AJ612" i="5"/>
  <c r="AJ613" i="5"/>
  <c r="AJ614" i="5"/>
  <c r="AJ615" i="5"/>
  <c r="AJ616" i="5"/>
  <c r="AJ617" i="5"/>
  <c r="AJ618" i="5"/>
  <c r="AJ619" i="5"/>
  <c r="AJ620" i="5"/>
  <c r="AJ621" i="5"/>
  <c r="AJ622" i="5"/>
  <c r="AJ623" i="5"/>
  <c r="AJ624" i="5"/>
  <c r="AJ625" i="5"/>
  <c r="AJ626" i="5"/>
  <c r="AJ627" i="5"/>
  <c r="AJ628" i="5"/>
  <c r="AJ629" i="5"/>
  <c r="AJ630" i="5"/>
  <c r="AJ631" i="5"/>
  <c r="AJ632" i="5"/>
  <c r="AJ633" i="5"/>
  <c r="AJ634" i="5"/>
  <c r="AJ635" i="5"/>
  <c r="AJ636" i="5"/>
  <c r="AJ637" i="5"/>
  <c r="AJ638" i="5"/>
  <c r="AJ639" i="5"/>
  <c r="AJ640" i="5"/>
  <c r="AJ641" i="5"/>
  <c r="AJ642" i="5"/>
  <c r="AJ643" i="5"/>
  <c r="AJ644" i="5"/>
  <c r="AJ645" i="5"/>
  <c r="AJ646" i="5"/>
  <c r="AJ647" i="5"/>
  <c r="AJ648" i="5"/>
  <c r="AJ649" i="5"/>
  <c r="AJ650" i="5"/>
  <c r="AJ651" i="5"/>
  <c r="AJ652" i="5"/>
  <c r="AJ653" i="5"/>
  <c r="AJ654" i="5"/>
  <c r="AJ655" i="5"/>
  <c r="AJ656" i="5"/>
  <c r="AJ657" i="5"/>
  <c r="AJ658" i="5"/>
  <c r="AJ659" i="5"/>
  <c r="AJ660" i="5"/>
  <c r="AJ661" i="5"/>
  <c r="AJ662" i="5"/>
  <c r="AJ663" i="5"/>
  <c r="AJ664" i="5"/>
  <c r="AJ665" i="5"/>
  <c r="AJ666" i="5"/>
  <c r="AJ667" i="5"/>
  <c r="AJ668" i="5"/>
  <c r="AJ669" i="5"/>
  <c r="AJ670" i="5"/>
  <c r="AJ671" i="5"/>
  <c r="AJ672" i="5"/>
  <c r="AJ673" i="5"/>
  <c r="AJ674" i="5"/>
  <c r="AJ675" i="5"/>
  <c r="AJ676" i="5"/>
  <c r="AJ677" i="5"/>
  <c r="AJ678" i="5"/>
  <c r="AJ679" i="5"/>
  <c r="AJ680" i="5"/>
  <c r="AJ681" i="5"/>
  <c r="AJ682" i="5"/>
  <c r="AJ683" i="5"/>
  <c r="AJ684" i="5"/>
  <c r="AJ685" i="5"/>
  <c r="AJ686" i="5"/>
  <c r="AJ687" i="5"/>
  <c r="AJ688" i="5"/>
  <c r="AJ689" i="5"/>
  <c r="AJ690" i="5"/>
  <c r="AJ691" i="5"/>
  <c r="AJ692" i="5"/>
  <c r="AJ693" i="5"/>
  <c r="AJ694" i="5"/>
  <c r="AJ695" i="5"/>
  <c r="AJ696" i="5"/>
  <c r="AJ697" i="5"/>
  <c r="AJ698" i="5"/>
  <c r="AJ699" i="5"/>
  <c r="AJ700" i="5"/>
  <c r="AJ701" i="5"/>
  <c r="AJ702" i="5"/>
  <c r="AJ703" i="5"/>
  <c r="AJ704" i="5"/>
  <c r="AJ705" i="5"/>
  <c r="AJ706" i="5"/>
  <c r="AJ707" i="5"/>
  <c r="AJ708" i="5"/>
  <c r="AJ709" i="5"/>
  <c r="AJ710" i="5"/>
  <c r="AJ711" i="5"/>
  <c r="AJ712" i="5"/>
  <c r="AJ713" i="5"/>
  <c r="AJ714" i="5"/>
  <c r="AJ715" i="5"/>
  <c r="AJ716" i="5"/>
  <c r="AJ717" i="5"/>
  <c r="AJ718" i="5"/>
  <c r="AJ719" i="5"/>
  <c r="AJ720" i="5"/>
  <c r="AJ721" i="5"/>
  <c r="AJ722" i="5"/>
  <c r="AJ723" i="5"/>
  <c r="AJ724" i="5"/>
  <c r="AJ725" i="5"/>
  <c r="AJ726" i="5"/>
  <c r="AJ727" i="5"/>
  <c r="AJ728" i="5"/>
  <c r="AJ729" i="5"/>
  <c r="AJ730" i="5"/>
  <c r="AJ731" i="5"/>
  <c r="AJ732" i="5"/>
  <c r="AJ733" i="5"/>
  <c r="AJ734" i="5"/>
  <c r="AJ735" i="5"/>
  <c r="AJ736" i="5"/>
  <c r="AJ737" i="5"/>
  <c r="AJ738" i="5"/>
  <c r="AJ739" i="5"/>
  <c r="AJ740" i="5"/>
  <c r="AJ741" i="5"/>
  <c r="AJ742" i="5"/>
  <c r="AJ743" i="5"/>
  <c r="AJ744" i="5"/>
  <c r="AJ745" i="5"/>
  <c r="AJ746" i="5"/>
  <c r="AJ747" i="5"/>
  <c r="AJ748" i="5"/>
  <c r="AJ749" i="5"/>
  <c r="AJ750" i="5"/>
  <c r="AJ751" i="5"/>
  <c r="AJ752" i="5"/>
  <c r="AJ753" i="5"/>
  <c r="AJ754" i="5"/>
  <c r="AJ755" i="5"/>
  <c r="AJ756" i="5"/>
  <c r="AJ757" i="5"/>
  <c r="AJ758" i="5"/>
  <c r="AJ759" i="5"/>
  <c r="AJ760" i="5"/>
  <c r="AJ761" i="5"/>
  <c r="AJ762" i="5"/>
  <c r="AJ763" i="5"/>
  <c r="AJ764" i="5"/>
  <c r="AJ765" i="5"/>
  <c r="AJ766" i="5"/>
  <c r="AJ767" i="5"/>
  <c r="AJ768" i="5"/>
  <c r="AJ769" i="5"/>
  <c r="AJ770" i="5"/>
  <c r="AJ771" i="5"/>
  <c r="AJ772" i="5"/>
  <c r="AJ773" i="5"/>
  <c r="AJ774" i="5"/>
  <c r="AJ775" i="5"/>
  <c r="AJ776" i="5"/>
  <c r="AJ777" i="5"/>
  <c r="AJ778" i="5"/>
  <c r="AJ779" i="5"/>
  <c r="AJ780" i="5"/>
  <c r="AJ781" i="5"/>
  <c r="AJ782" i="5"/>
  <c r="AJ783" i="5"/>
  <c r="AJ784" i="5"/>
  <c r="AJ785" i="5"/>
  <c r="AJ786" i="5"/>
  <c r="AJ787" i="5"/>
  <c r="AJ788" i="5"/>
  <c r="AJ789" i="5"/>
  <c r="AJ790" i="5"/>
  <c r="AJ791" i="5"/>
  <c r="AJ792" i="5"/>
  <c r="AJ793" i="5"/>
  <c r="AJ794" i="5"/>
  <c r="AJ795" i="5"/>
  <c r="AJ796" i="5"/>
  <c r="AJ797" i="5"/>
  <c r="AJ798" i="5"/>
  <c r="AJ799" i="5"/>
  <c r="AJ800" i="5"/>
  <c r="AJ801" i="5"/>
  <c r="AJ802" i="5"/>
  <c r="AJ803" i="5"/>
  <c r="AJ804" i="5"/>
  <c r="AJ805" i="5"/>
  <c r="AJ806" i="5"/>
  <c r="AJ807" i="5"/>
  <c r="AJ808" i="5"/>
  <c r="AJ809" i="5"/>
  <c r="AJ810" i="5"/>
  <c r="AJ811" i="5"/>
  <c r="AJ812" i="5"/>
  <c r="AJ813" i="5"/>
  <c r="AJ814" i="5"/>
  <c r="AJ815" i="5"/>
  <c r="AJ816" i="5"/>
  <c r="AJ817" i="5"/>
  <c r="AJ818" i="5"/>
  <c r="AJ819" i="5"/>
  <c r="AJ820" i="5"/>
  <c r="AJ821" i="5"/>
  <c r="AJ822" i="5"/>
  <c r="AJ823" i="5"/>
  <c r="AJ824" i="5"/>
  <c r="AJ825" i="5"/>
  <c r="AJ826" i="5"/>
  <c r="AJ827" i="5"/>
  <c r="AJ828" i="5"/>
  <c r="AJ829" i="5"/>
  <c r="AJ830" i="5"/>
  <c r="AJ831" i="5"/>
  <c r="AJ832" i="5"/>
  <c r="AJ833" i="5"/>
  <c r="AJ834" i="5"/>
  <c r="AJ835" i="5"/>
  <c r="AJ836" i="5"/>
  <c r="AJ837" i="5"/>
  <c r="AJ838" i="5"/>
  <c r="AJ839" i="5"/>
  <c r="AJ840" i="5"/>
  <c r="AJ841" i="5"/>
  <c r="AJ842" i="5"/>
  <c r="AJ843" i="5"/>
  <c r="AJ844" i="5"/>
  <c r="AJ845" i="5"/>
  <c r="AJ846" i="5"/>
  <c r="AJ847" i="5"/>
  <c r="AJ848" i="5"/>
  <c r="AJ849" i="5"/>
  <c r="AJ850" i="5"/>
  <c r="AJ851" i="5"/>
  <c r="AJ852" i="5"/>
  <c r="AJ853" i="5"/>
  <c r="AJ854" i="5"/>
  <c r="AJ855" i="5"/>
  <c r="AJ856" i="5"/>
  <c r="AJ857" i="5"/>
  <c r="AJ858" i="5"/>
  <c r="AJ859" i="5"/>
  <c r="AJ860" i="5"/>
  <c r="AJ861" i="5"/>
  <c r="AJ862" i="5"/>
  <c r="AJ863" i="5"/>
  <c r="AJ864" i="5"/>
  <c r="AJ865" i="5"/>
  <c r="AJ866" i="5"/>
  <c r="AJ867" i="5"/>
  <c r="AJ868" i="5"/>
  <c r="AJ869" i="5"/>
  <c r="AJ870" i="5"/>
  <c r="AJ871" i="5"/>
  <c r="AJ872" i="5"/>
  <c r="AJ873" i="5"/>
  <c r="AJ874" i="5"/>
  <c r="AJ875" i="5"/>
  <c r="AJ876" i="5"/>
  <c r="AJ877" i="5"/>
  <c r="AJ878" i="5"/>
  <c r="AJ879" i="5"/>
  <c r="AJ880" i="5"/>
  <c r="AJ881" i="5"/>
  <c r="AJ882" i="5"/>
  <c r="AJ883" i="5"/>
  <c r="AJ884" i="5"/>
  <c r="AJ885" i="5"/>
  <c r="AJ886" i="5"/>
  <c r="AJ887" i="5"/>
  <c r="AJ888" i="5"/>
  <c r="AJ889" i="5"/>
  <c r="AJ890" i="5"/>
  <c r="AJ891" i="5"/>
  <c r="AJ892" i="5"/>
  <c r="AJ893" i="5"/>
  <c r="AJ894" i="5"/>
  <c r="AJ895" i="5"/>
  <c r="AJ896" i="5"/>
  <c r="AJ897" i="5"/>
  <c r="AJ898" i="5"/>
  <c r="AJ899" i="5"/>
  <c r="AJ900" i="5"/>
  <c r="AJ901" i="5"/>
  <c r="AJ902" i="5"/>
  <c r="AJ903" i="5"/>
  <c r="AJ904" i="5"/>
  <c r="AJ905" i="5"/>
  <c r="AJ906" i="5"/>
  <c r="AJ907" i="5"/>
  <c r="AJ908" i="5"/>
  <c r="AJ909" i="5"/>
  <c r="AJ910" i="5"/>
  <c r="AJ911" i="5"/>
  <c r="AJ912" i="5"/>
  <c r="AJ913" i="5"/>
  <c r="AJ914" i="5"/>
  <c r="AJ915" i="5"/>
  <c r="AJ916" i="5"/>
  <c r="AJ917" i="5"/>
  <c r="AJ918" i="5"/>
  <c r="AJ919" i="5"/>
  <c r="AJ920" i="5"/>
  <c r="AJ921" i="5"/>
  <c r="AJ922" i="5"/>
  <c r="AJ923" i="5"/>
  <c r="AJ924" i="5"/>
  <c r="AJ925" i="5"/>
  <c r="AJ926" i="5"/>
  <c r="AJ927" i="5"/>
  <c r="AJ928" i="5"/>
  <c r="AJ929" i="5"/>
  <c r="AJ930" i="5"/>
  <c r="AJ931" i="5"/>
  <c r="AJ932" i="5"/>
  <c r="AJ933" i="5"/>
  <c r="AJ934" i="5"/>
  <c r="AJ935" i="5"/>
  <c r="AJ936" i="5"/>
  <c r="AJ937" i="5"/>
  <c r="AJ938" i="5"/>
  <c r="AJ939" i="5"/>
  <c r="AJ940" i="5"/>
  <c r="AJ941" i="5"/>
  <c r="AJ942" i="5"/>
  <c r="AJ943" i="5"/>
  <c r="AJ944" i="5"/>
  <c r="AJ945" i="5"/>
  <c r="AJ946" i="5"/>
  <c r="AJ947" i="5"/>
  <c r="AJ948" i="5"/>
  <c r="AJ949" i="5"/>
  <c r="AJ950" i="5"/>
  <c r="AJ951" i="5"/>
  <c r="AJ952" i="5"/>
  <c r="AJ953" i="5"/>
  <c r="AJ954" i="5"/>
  <c r="AJ955" i="5"/>
  <c r="AJ956" i="5"/>
  <c r="AJ957" i="5"/>
  <c r="AJ958" i="5"/>
  <c r="AJ959" i="5"/>
  <c r="AJ960" i="5"/>
  <c r="AJ961" i="5"/>
  <c r="AJ962" i="5"/>
  <c r="AJ963" i="5"/>
  <c r="AJ964" i="5"/>
  <c r="AJ965" i="5"/>
  <c r="AJ966" i="5"/>
  <c r="AJ967" i="5"/>
  <c r="AJ968" i="5"/>
  <c r="AJ969" i="5"/>
  <c r="AJ970" i="5"/>
  <c r="AJ971" i="5"/>
  <c r="AJ972" i="5"/>
  <c r="AJ973" i="5"/>
  <c r="AJ974" i="5"/>
  <c r="AJ975" i="5"/>
  <c r="AJ976" i="5"/>
  <c r="AJ977" i="5"/>
  <c r="AJ978" i="5"/>
  <c r="AJ979" i="5"/>
  <c r="AJ980" i="5"/>
  <c r="AJ981" i="5"/>
  <c r="AJ982" i="5"/>
  <c r="AJ983" i="5"/>
  <c r="AJ984" i="5"/>
  <c r="AJ985" i="5"/>
  <c r="AJ986" i="5"/>
  <c r="AJ987" i="5"/>
  <c r="AJ988" i="5"/>
  <c r="AJ989" i="5"/>
  <c r="AJ990" i="5"/>
  <c r="AJ991" i="5"/>
  <c r="AJ992" i="5"/>
  <c r="AJ993" i="5"/>
  <c r="AJ994" i="5"/>
  <c r="AJ995" i="5"/>
  <c r="AJ996" i="5"/>
  <c r="AJ997" i="5"/>
  <c r="AJ998" i="5"/>
  <c r="AJ999" i="5"/>
  <c r="AJ1000" i="5"/>
  <c r="AJ1001" i="5"/>
  <c r="AJ1002" i="5"/>
  <c r="AJ1003" i="5"/>
  <c r="AJ1004" i="5"/>
  <c r="AJ1005" i="5"/>
  <c r="AJ1006" i="5"/>
  <c r="AJ1007" i="5"/>
  <c r="AJ1008" i="5"/>
  <c r="AJ1009" i="5"/>
  <c r="AJ1010" i="5"/>
  <c r="AJ1011" i="5"/>
  <c r="AJ1012" i="5"/>
  <c r="AJ1013" i="5"/>
  <c r="AJ1014" i="5"/>
  <c r="AJ1015" i="5"/>
  <c r="AJ1016" i="5"/>
  <c r="AJ1017" i="5"/>
  <c r="AJ1018" i="5"/>
  <c r="AJ1019" i="5"/>
  <c r="AJ1020" i="5"/>
  <c r="AJ1021" i="5"/>
  <c r="AJ1022" i="5"/>
  <c r="AJ1023" i="5"/>
  <c r="AJ1024" i="5"/>
  <c r="AJ1025" i="5"/>
  <c r="AJ1026" i="5"/>
  <c r="AJ1027" i="5"/>
  <c r="AJ1028" i="5"/>
  <c r="AJ1029" i="5"/>
  <c r="AJ1030" i="5"/>
  <c r="AJ1031" i="5"/>
  <c r="AJ1032" i="5"/>
  <c r="AJ1033" i="5"/>
  <c r="AJ1034" i="5"/>
  <c r="AJ1035" i="5"/>
  <c r="AJ1036" i="5"/>
  <c r="AJ1037" i="5"/>
  <c r="AJ1038" i="5"/>
  <c r="AJ1039" i="5"/>
  <c r="AJ1040" i="5"/>
  <c r="AJ1041" i="5"/>
  <c r="AJ1042" i="5"/>
  <c r="AJ1043" i="5"/>
  <c r="AJ1044" i="5"/>
  <c r="AJ1045" i="5"/>
  <c r="AJ1046" i="5"/>
  <c r="AJ1047" i="5"/>
  <c r="AJ1048" i="5"/>
  <c r="AJ1049" i="5"/>
  <c r="AJ1050" i="5"/>
  <c r="AJ1051" i="5"/>
  <c r="AJ1052" i="5"/>
  <c r="AJ1053" i="5"/>
  <c r="AJ1054" i="5"/>
  <c r="AJ1055" i="5"/>
  <c r="AJ1056" i="5"/>
  <c r="AJ1057" i="5"/>
  <c r="AJ1058" i="5"/>
  <c r="AJ1059" i="5"/>
  <c r="AJ1060" i="5"/>
  <c r="AJ1061" i="5"/>
  <c r="AJ1062" i="5"/>
  <c r="AJ1063" i="5"/>
  <c r="AJ1064" i="5"/>
  <c r="AJ1065" i="5"/>
  <c r="AJ1066" i="5"/>
  <c r="AJ1067" i="5"/>
  <c r="AJ1068" i="5"/>
  <c r="AJ1069" i="5"/>
  <c r="AJ1070" i="5"/>
  <c r="AJ1071" i="5"/>
  <c r="AJ1072" i="5"/>
  <c r="AJ1073" i="5"/>
  <c r="AJ1074" i="5"/>
  <c r="AJ1075" i="5"/>
  <c r="AJ1076" i="5"/>
  <c r="AJ1077" i="5"/>
  <c r="AJ1078" i="5"/>
  <c r="AJ1079" i="5"/>
  <c r="AJ1080" i="5"/>
  <c r="AJ1081" i="5"/>
  <c r="AJ1082" i="5"/>
  <c r="AJ1083" i="5"/>
  <c r="AJ1084" i="5"/>
  <c r="AJ1085" i="5"/>
  <c r="AJ1086" i="5"/>
  <c r="AJ1087" i="5"/>
  <c r="AJ1088" i="5"/>
  <c r="AJ1089" i="5"/>
  <c r="AJ1090" i="5"/>
  <c r="AJ1091" i="5"/>
  <c r="AJ1092" i="5"/>
  <c r="AJ1093" i="5"/>
  <c r="AJ1094" i="5"/>
  <c r="AJ1095" i="5"/>
  <c r="AJ1096" i="5"/>
  <c r="AJ1097" i="5"/>
  <c r="AJ1098" i="5"/>
  <c r="AJ1099" i="5"/>
  <c r="AJ1100" i="5"/>
  <c r="AJ1101" i="5"/>
  <c r="AJ1102" i="5"/>
  <c r="AJ1103" i="5"/>
  <c r="AJ1104" i="5"/>
  <c r="AJ1105" i="5"/>
  <c r="AJ1106" i="5"/>
  <c r="AJ1107" i="5"/>
  <c r="AJ1108" i="5"/>
  <c r="AJ1109" i="5"/>
  <c r="AJ1110" i="5"/>
  <c r="AJ1111" i="5"/>
  <c r="AJ1112" i="5"/>
  <c r="AJ1113" i="5"/>
  <c r="AJ1114" i="5"/>
  <c r="AJ1115" i="5"/>
  <c r="AJ1116" i="5"/>
  <c r="AJ1117" i="5"/>
  <c r="AJ1118" i="5"/>
  <c r="AJ1119" i="5"/>
  <c r="AJ1120" i="5"/>
  <c r="AJ1121" i="5"/>
  <c r="AJ1122" i="5"/>
  <c r="AJ1123" i="5"/>
  <c r="AJ1124" i="5"/>
  <c r="AJ1125" i="5"/>
  <c r="AJ1126" i="5"/>
  <c r="AJ1127" i="5"/>
  <c r="AJ1128" i="5"/>
  <c r="AJ1129" i="5"/>
  <c r="AJ1130" i="5"/>
  <c r="AJ1131" i="5"/>
  <c r="AJ1132" i="5"/>
  <c r="AJ1133" i="5"/>
  <c r="AJ1134" i="5"/>
  <c r="AJ1135" i="5"/>
  <c r="AJ1136" i="5"/>
  <c r="AJ1137" i="5"/>
  <c r="AJ1138" i="5"/>
  <c r="AJ1139" i="5"/>
  <c r="AJ1140" i="5"/>
  <c r="AJ1141" i="5"/>
  <c r="AJ1142" i="5"/>
  <c r="AJ1143" i="5"/>
  <c r="AJ1144" i="5"/>
  <c r="AJ1145" i="5"/>
  <c r="AJ1146" i="5"/>
  <c r="AJ1147" i="5"/>
  <c r="AJ1148" i="5"/>
  <c r="AJ1149" i="5"/>
  <c r="AJ1150" i="5"/>
  <c r="AJ1151" i="5"/>
  <c r="AJ1152" i="5"/>
  <c r="AJ1153" i="5"/>
  <c r="AJ1154" i="5"/>
  <c r="AJ1155" i="5"/>
  <c r="AJ1156" i="5"/>
  <c r="AJ1157" i="5"/>
  <c r="AJ1158" i="5"/>
  <c r="AJ1159" i="5"/>
  <c r="AJ1160" i="5"/>
  <c r="AJ1161" i="5"/>
  <c r="AJ1162" i="5"/>
  <c r="AJ1163" i="5"/>
  <c r="AJ1164" i="5"/>
  <c r="AJ1165" i="5"/>
  <c r="AJ1166" i="5"/>
  <c r="AJ1167" i="5"/>
  <c r="AJ1168" i="5"/>
  <c r="AJ1169" i="5"/>
  <c r="AJ1170" i="5"/>
  <c r="AJ1171" i="5"/>
  <c r="AJ1172" i="5"/>
  <c r="AJ1173" i="5"/>
  <c r="AJ1174" i="5"/>
  <c r="AJ1175" i="5"/>
  <c r="AJ1176" i="5"/>
  <c r="AJ1177" i="5"/>
  <c r="AJ1178" i="5"/>
  <c r="AJ1179" i="5"/>
  <c r="AJ1180" i="5"/>
  <c r="AJ1181" i="5"/>
  <c r="AJ1182" i="5"/>
  <c r="AJ1183" i="5"/>
  <c r="AJ1184" i="5"/>
  <c r="AJ1185" i="5"/>
  <c r="AJ1186" i="5"/>
  <c r="AJ1187" i="5"/>
  <c r="AJ1188" i="5"/>
  <c r="AJ1189" i="5"/>
  <c r="AJ1190" i="5"/>
  <c r="AJ1191" i="5"/>
  <c r="AJ1192" i="5"/>
  <c r="AJ1193" i="5"/>
  <c r="AJ1194" i="5"/>
  <c r="AJ1195" i="5"/>
  <c r="AJ1196" i="5"/>
  <c r="AJ1197" i="5"/>
  <c r="AJ1198" i="5"/>
  <c r="AJ1199" i="5"/>
  <c r="AJ5" i="5"/>
  <c r="J6" i="5"/>
  <c r="J7" i="5"/>
  <c r="J8" i="5"/>
  <c r="J9" i="5"/>
  <c r="J10" i="5"/>
  <c r="J11" i="5"/>
  <c r="J12" i="5"/>
  <c r="J13" i="5"/>
  <c r="J14" i="5"/>
  <c r="J15" i="5"/>
  <c r="X6" i="5"/>
  <c r="AT6" i="5" s="1"/>
  <c r="X7" i="5"/>
  <c r="AT7" i="5" s="1"/>
  <c r="X8" i="5"/>
  <c r="AT8" i="5" s="1"/>
  <c r="X9" i="5"/>
  <c r="AT9" i="5" s="1"/>
  <c r="X10" i="5"/>
  <c r="AT10" i="5" s="1"/>
  <c r="X11" i="5"/>
  <c r="AT11" i="5" s="1"/>
  <c r="X12" i="5"/>
  <c r="AT12" i="5" s="1"/>
  <c r="X13" i="5"/>
  <c r="AT13" i="5" s="1"/>
  <c r="X14" i="5"/>
  <c r="AT14" i="5" s="1"/>
  <c r="X15" i="5"/>
  <c r="AT15" i="5" s="1"/>
  <c r="X16" i="5"/>
  <c r="AT16" i="5" s="1"/>
  <c r="X17" i="5"/>
  <c r="AT17" i="5" s="1"/>
  <c r="X18" i="5"/>
  <c r="AT18" i="5" s="1"/>
  <c r="X19" i="5"/>
  <c r="AT19" i="5" s="1"/>
  <c r="X20" i="5"/>
  <c r="AT20" i="5" s="1"/>
  <c r="X21" i="5"/>
  <c r="AT21" i="5" s="1"/>
  <c r="X22" i="5"/>
  <c r="AT22" i="5" s="1"/>
  <c r="X23" i="5"/>
  <c r="AT23" i="5" s="1"/>
  <c r="X24" i="5"/>
  <c r="AT24" i="5" s="1"/>
  <c r="X25" i="5"/>
  <c r="AT25" i="5" s="1"/>
  <c r="X26" i="5"/>
  <c r="AT26" i="5" s="1"/>
  <c r="X27" i="5"/>
  <c r="AT27" i="5" s="1"/>
  <c r="X28" i="5"/>
  <c r="AT28" i="5" s="1"/>
  <c r="X29" i="5"/>
  <c r="AT29" i="5" s="1"/>
  <c r="X30" i="5"/>
  <c r="AT30" i="5" s="1"/>
  <c r="X31" i="5"/>
  <c r="AT31" i="5" s="1"/>
  <c r="X32" i="5"/>
  <c r="AT32" i="5" s="1"/>
  <c r="X33" i="5"/>
  <c r="AT33" i="5" s="1"/>
  <c r="X34" i="5"/>
  <c r="AT34" i="5" s="1"/>
  <c r="X35" i="5"/>
  <c r="AT35" i="5" s="1"/>
  <c r="X36" i="5"/>
  <c r="AT36" i="5" s="1"/>
  <c r="X37" i="5"/>
  <c r="AT37" i="5" s="1"/>
  <c r="X38" i="5"/>
  <c r="AT38" i="5" s="1"/>
  <c r="X39" i="5"/>
  <c r="AT39" i="5" s="1"/>
  <c r="X40" i="5"/>
  <c r="AT40" i="5" s="1"/>
  <c r="X41" i="5"/>
  <c r="AT41" i="5" s="1"/>
  <c r="X42" i="5"/>
  <c r="AT42" i="5" s="1"/>
  <c r="X43" i="5"/>
  <c r="AT43" i="5" s="1"/>
  <c r="X44" i="5"/>
  <c r="AT44" i="5" s="1"/>
  <c r="X45" i="5"/>
  <c r="AT45" i="5" s="1"/>
  <c r="X46" i="5"/>
  <c r="AT46" i="5" s="1"/>
  <c r="X47" i="5"/>
  <c r="AT47" i="5" s="1"/>
  <c r="X48" i="5"/>
  <c r="AT48" i="5" s="1"/>
  <c r="X49" i="5"/>
  <c r="AT49" i="5" s="1"/>
  <c r="X50" i="5"/>
  <c r="AT50" i="5" s="1"/>
  <c r="X51" i="5"/>
  <c r="AT51" i="5" s="1"/>
  <c r="X52" i="5"/>
  <c r="AT52" i="5" s="1"/>
  <c r="X53" i="5"/>
  <c r="AT53" i="5" s="1"/>
  <c r="X54" i="5"/>
  <c r="AT54" i="5" s="1"/>
  <c r="X55" i="5"/>
  <c r="AT55" i="5" s="1"/>
  <c r="X56" i="5"/>
  <c r="AT56" i="5" s="1"/>
  <c r="X57" i="5"/>
  <c r="AT57" i="5" s="1"/>
  <c r="X58" i="5"/>
  <c r="AT58" i="5" s="1"/>
  <c r="X59" i="5"/>
  <c r="AT59" i="5" s="1"/>
  <c r="X60" i="5"/>
  <c r="AT60" i="5" s="1"/>
  <c r="X61" i="5"/>
  <c r="AT61" i="5" s="1"/>
  <c r="X62" i="5"/>
  <c r="AT62" i="5" s="1"/>
  <c r="X63" i="5"/>
  <c r="AT63" i="5" s="1"/>
  <c r="X64" i="5"/>
  <c r="AT64" i="5" s="1"/>
  <c r="X65" i="5"/>
  <c r="AT65" i="5" s="1"/>
  <c r="X66" i="5"/>
  <c r="AT66" i="5" s="1"/>
  <c r="X67" i="5"/>
  <c r="AT67" i="5" s="1"/>
  <c r="X68" i="5"/>
  <c r="AT68" i="5" s="1"/>
  <c r="X69" i="5"/>
  <c r="AT69" i="5" s="1"/>
  <c r="X70" i="5"/>
  <c r="AT70" i="5" s="1"/>
  <c r="X71" i="5"/>
  <c r="AT71" i="5" s="1"/>
  <c r="X72" i="5"/>
  <c r="AT72" i="5" s="1"/>
  <c r="X73" i="5"/>
  <c r="AT73" i="5" s="1"/>
  <c r="X74" i="5"/>
  <c r="AT74" i="5" s="1"/>
  <c r="X75" i="5"/>
  <c r="AT75" i="5" s="1"/>
  <c r="X76" i="5"/>
  <c r="AT76" i="5" s="1"/>
  <c r="X77" i="5"/>
  <c r="AT77" i="5" s="1"/>
  <c r="X78" i="5"/>
  <c r="AT78" i="5" s="1"/>
  <c r="X79" i="5"/>
  <c r="AT79" i="5" s="1"/>
  <c r="X80" i="5"/>
  <c r="AT80" i="5" s="1"/>
  <c r="X81" i="5"/>
  <c r="AT81" i="5" s="1"/>
  <c r="X82" i="5"/>
  <c r="AT82" i="5" s="1"/>
  <c r="X83" i="5"/>
  <c r="AT83" i="5" s="1"/>
  <c r="X84" i="5"/>
  <c r="AT84" i="5" s="1"/>
  <c r="X85" i="5"/>
  <c r="AT85" i="5" s="1"/>
  <c r="X86" i="5"/>
  <c r="AT86" i="5" s="1"/>
  <c r="X87" i="5"/>
  <c r="AT87" i="5" s="1"/>
  <c r="X88" i="5"/>
  <c r="AT88" i="5" s="1"/>
  <c r="X89" i="5"/>
  <c r="AT89" i="5" s="1"/>
  <c r="X90" i="5"/>
  <c r="AT90" i="5" s="1"/>
  <c r="X91" i="5"/>
  <c r="AT91" i="5" s="1"/>
  <c r="X92" i="5"/>
  <c r="AT92" i="5" s="1"/>
  <c r="X93" i="5"/>
  <c r="AT93" i="5" s="1"/>
  <c r="X94" i="5"/>
  <c r="AT94" i="5" s="1"/>
  <c r="X95" i="5"/>
  <c r="AT95" i="5" s="1"/>
  <c r="X96" i="5"/>
  <c r="AT96" i="5" s="1"/>
  <c r="X97" i="5"/>
  <c r="AT97" i="5" s="1"/>
  <c r="X98" i="5"/>
  <c r="AT98" i="5" s="1"/>
  <c r="X99" i="5"/>
  <c r="AT99" i="5" s="1"/>
  <c r="X100" i="5"/>
  <c r="AT100" i="5" s="1"/>
  <c r="X101" i="5"/>
  <c r="AT101" i="5" s="1"/>
  <c r="X102" i="5"/>
  <c r="AT102" i="5" s="1"/>
  <c r="X103" i="5"/>
  <c r="AT103" i="5" s="1"/>
  <c r="X104" i="5"/>
  <c r="AT104" i="5" s="1"/>
  <c r="X105" i="5"/>
  <c r="AT105" i="5" s="1"/>
  <c r="X106" i="5"/>
  <c r="AT106" i="5" s="1"/>
  <c r="X107" i="5"/>
  <c r="AT107" i="5" s="1"/>
  <c r="X108" i="5"/>
  <c r="AT108" i="5" s="1"/>
  <c r="X109" i="5"/>
  <c r="AT109" i="5" s="1"/>
  <c r="X110" i="5"/>
  <c r="AT110" i="5" s="1"/>
  <c r="X111" i="5"/>
  <c r="AT111" i="5" s="1"/>
  <c r="X112" i="5"/>
  <c r="AT112" i="5" s="1"/>
  <c r="X113" i="5"/>
  <c r="AT113" i="5" s="1"/>
  <c r="X114" i="5"/>
  <c r="AT114" i="5" s="1"/>
  <c r="X115" i="5"/>
  <c r="AT115" i="5" s="1"/>
  <c r="X116" i="5"/>
  <c r="AT116" i="5" s="1"/>
  <c r="X117" i="5"/>
  <c r="AT117" i="5" s="1"/>
  <c r="X118" i="5"/>
  <c r="AT118" i="5" s="1"/>
  <c r="X119" i="5"/>
  <c r="AT119" i="5" s="1"/>
  <c r="X120" i="5"/>
  <c r="AT120" i="5" s="1"/>
  <c r="X121" i="5"/>
  <c r="AT121" i="5" s="1"/>
  <c r="X122" i="5"/>
  <c r="AT122" i="5" s="1"/>
  <c r="X123" i="5"/>
  <c r="AT123" i="5" s="1"/>
  <c r="X124" i="5"/>
  <c r="AT124" i="5" s="1"/>
  <c r="X125" i="5"/>
  <c r="AT125" i="5" s="1"/>
  <c r="X126" i="5"/>
  <c r="AT126" i="5" s="1"/>
  <c r="X127" i="5"/>
  <c r="AT127" i="5" s="1"/>
  <c r="X128" i="5"/>
  <c r="AT128" i="5" s="1"/>
  <c r="X129" i="5"/>
  <c r="AT129" i="5" s="1"/>
  <c r="X130" i="5"/>
  <c r="AT130" i="5" s="1"/>
  <c r="X131" i="5"/>
  <c r="AT131" i="5" s="1"/>
  <c r="X132" i="5"/>
  <c r="AT132" i="5" s="1"/>
  <c r="X133" i="5"/>
  <c r="AT133" i="5" s="1"/>
  <c r="X134" i="5"/>
  <c r="AT134" i="5" s="1"/>
  <c r="X135" i="5"/>
  <c r="AT135" i="5" s="1"/>
  <c r="X136" i="5"/>
  <c r="AT136" i="5" s="1"/>
  <c r="X137" i="5"/>
  <c r="AT137" i="5" s="1"/>
  <c r="X138" i="5"/>
  <c r="AT138" i="5" s="1"/>
  <c r="X139" i="5"/>
  <c r="AT139" i="5" s="1"/>
  <c r="X140" i="5"/>
  <c r="AT140" i="5" s="1"/>
  <c r="X141" i="5"/>
  <c r="AT141" i="5" s="1"/>
  <c r="X142" i="5"/>
  <c r="AT142" i="5" s="1"/>
  <c r="X143" i="5"/>
  <c r="AT143" i="5" s="1"/>
  <c r="X144" i="5"/>
  <c r="AT144" i="5" s="1"/>
  <c r="X145" i="5"/>
  <c r="AT145" i="5" s="1"/>
  <c r="X146" i="5"/>
  <c r="AT146" i="5" s="1"/>
  <c r="X147" i="5"/>
  <c r="AT147" i="5" s="1"/>
  <c r="X148" i="5"/>
  <c r="AT148" i="5" s="1"/>
  <c r="X149" i="5"/>
  <c r="AT149" i="5" s="1"/>
  <c r="X150" i="5"/>
  <c r="AT150" i="5" s="1"/>
  <c r="X151" i="5"/>
  <c r="AT151" i="5" s="1"/>
  <c r="X152" i="5"/>
  <c r="AT152" i="5" s="1"/>
  <c r="X153" i="5"/>
  <c r="AT153" i="5" s="1"/>
  <c r="X154" i="5"/>
  <c r="AT154" i="5" s="1"/>
  <c r="X155" i="5"/>
  <c r="AT155" i="5" s="1"/>
  <c r="X156" i="5"/>
  <c r="AT156" i="5" s="1"/>
  <c r="X157" i="5"/>
  <c r="AT157" i="5" s="1"/>
  <c r="X158" i="5"/>
  <c r="AT158" i="5" s="1"/>
  <c r="X159" i="5"/>
  <c r="AT159" i="5" s="1"/>
  <c r="X160" i="5"/>
  <c r="AT160" i="5" s="1"/>
  <c r="X161" i="5"/>
  <c r="AT161" i="5" s="1"/>
  <c r="X162" i="5"/>
  <c r="AT162" i="5" s="1"/>
  <c r="X163" i="5"/>
  <c r="AT163" i="5" s="1"/>
  <c r="X164" i="5"/>
  <c r="AT164" i="5" s="1"/>
  <c r="X165" i="5"/>
  <c r="AT165" i="5" s="1"/>
  <c r="X166" i="5"/>
  <c r="AT166" i="5" s="1"/>
  <c r="X167" i="5"/>
  <c r="AT167" i="5" s="1"/>
  <c r="X168" i="5"/>
  <c r="AT168" i="5" s="1"/>
  <c r="X169" i="5"/>
  <c r="AT169" i="5" s="1"/>
  <c r="X170" i="5"/>
  <c r="AT170" i="5" s="1"/>
  <c r="X171" i="5"/>
  <c r="AT171" i="5" s="1"/>
  <c r="X172" i="5"/>
  <c r="AT172" i="5" s="1"/>
  <c r="X173" i="5"/>
  <c r="AT173" i="5" s="1"/>
  <c r="X174" i="5"/>
  <c r="AT174" i="5" s="1"/>
  <c r="X175" i="5"/>
  <c r="AT175" i="5" s="1"/>
  <c r="X176" i="5"/>
  <c r="AT176" i="5" s="1"/>
  <c r="X177" i="5"/>
  <c r="AT177" i="5" s="1"/>
  <c r="X178" i="5"/>
  <c r="AT178" i="5" s="1"/>
  <c r="X179" i="5"/>
  <c r="AT179" i="5" s="1"/>
  <c r="X180" i="5"/>
  <c r="AT180" i="5" s="1"/>
  <c r="X181" i="5"/>
  <c r="AT181" i="5" s="1"/>
  <c r="X182" i="5"/>
  <c r="AT182" i="5" s="1"/>
  <c r="X183" i="5"/>
  <c r="AT183" i="5" s="1"/>
  <c r="X184" i="5"/>
  <c r="AT184" i="5" s="1"/>
  <c r="X185" i="5"/>
  <c r="AT185" i="5" s="1"/>
  <c r="X186" i="5"/>
  <c r="AT186" i="5" s="1"/>
  <c r="X187" i="5"/>
  <c r="AT187" i="5" s="1"/>
  <c r="X188" i="5"/>
  <c r="AT188" i="5" s="1"/>
  <c r="X189" i="5"/>
  <c r="AT189" i="5" s="1"/>
  <c r="X190" i="5"/>
  <c r="AT190" i="5" s="1"/>
  <c r="X191" i="5"/>
  <c r="AT191" i="5" s="1"/>
  <c r="X192" i="5"/>
  <c r="AT192" i="5" s="1"/>
  <c r="X193" i="5"/>
  <c r="AT193" i="5" s="1"/>
  <c r="X194" i="5"/>
  <c r="AT194" i="5" s="1"/>
  <c r="X195" i="5"/>
  <c r="AT195" i="5" s="1"/>
  <c r="X196" i="5"/>
  <c r="AT196" i="5" s="1"/>
  <c r="X197" i="5"/>
  <c r="AT197" i="5" s="1"/>
  <c r="X198" i="5"/>
  <c r="AT198" i="5" s="1"/>
  <c r="X199" i="5"/>
  <c r="AT199" i="5" s="1"/>
  <c r="X200" i="5"/>
  <c r="AT200" i="5" s="1"/>
  <c r="X201" i="5"/>
  <c r="AT201" i="5" s="1"/>
  <c r="X202" i="5"/>
  <c r="AT202" i="5" s="1"/>
  <c r="X203" i="5"/>
  <c r="AT203" i="5" s="1"/>
  <c r="X204" i="5"/>
  <c r="AT204" i="5" s="1"/>
  <c r="X205" i="5"/>
  <c r="AT205" i="5" s="1"/>
  <c r="X206" i="5"/>
  <c r="AT206" i="5" s="1"/>
  <c r="X207" i="5"/>
  <c r="AT207" i="5" s="1"/>
  <c r="X208" i="5"/>
  <c r="AT208" i="5" s="1"/>
  <c r="X209" i="5"/>
  <c r="AT209" i="5" s="1"/>
  <c r="X210" i="5"/>
  <c r="AT210" i="5" s="1"/>
  <c r="X211" i="5"/>
  <c r="AT211" i="5" s="1"/>
  <c r="X212" i="5"/>
  <c r="AT212" i="5" s="1"/>
  <c r="X213" i="5"/>
  <c r="AT213" i="5" s="1"/>
  <c r="X214" i="5"/>
  <c r="AT214" i="5" s="1"/>
  <c r="X215" i="5"/>
  <c r="AT215" i="5" s="1"/>
  <c r="X216" i="5"/>
  <c r="AT216" i="5" s="1"/>
  <c r="X217" i="5"/>
  <c r="AT217" i="5" s="1"/>
  <c r="X218" i="5"/>
  <c r="AT218" i="5" s="1"/>
  <c r="X219" i="5"/>
  <c r="AT219" i="5" s="1"/>
  <c r="X220" i="5"/>
  <c r="AT220" i="5" s="1"/>
  <c r="X221" i="5"/>
  <c r="AT221" i="5" s="1"/>
  <c r="X222" i="5"/>
  <c r="AT222" i="5" s="1"/>
  <c r="X223" i="5"/>
  <c r="AT223" i="5" s="1"/>
  <c r="X224" i="5"/>
  <c r="AT224" i="5" s="1"/>
  <c r="X225" i="5"/>
  <c r="AT225" i="5" s="1"/>
  <c r="X226" i="5"/>
  <c r="AT226" i="5" s="1"/>
  <c r="X227" i="5"/>
  <c r="AT227" i="5" s="1"/>
  <c r="X228" i="5"/>
  <c r="AT228" i="5" s="1"/>
  <c r="X229" i="5"/>
  <c r="AT229" i="5" s="1"/>
  <c r="X230" i="5"/>
  <c r="AT230" i="5" s="1"/>
  <c r="X231" i="5"/>
  <c r="AT231" i="5" s="1"/>
  <c r="X232" i="5"/>
  <c r="AT232" i="5" s="1"/>
  <c r="X233" i="5"/>
  <c r="AT233" i="5" s="1"/>
  <c r="X234" i="5"/>
  <c r="AT234" i="5" s="1"/>
  <c r="X235" i="5"/>
  <c r="AT235" i="5" s="1"/>
  <c r="X236" i="5"/>
  <c r="AT236" i="5" s="1"/>
  <c r="X237" i="5"/>
  <c r="AT237" i="5" s="1"/>
  <c r="X238" i="5"/>
  <c r="AT238" i="5" s="1"/>
  <c r="X239" i="5"/>
  <c r="AT239" i="5" s="1"/>
  <c r="X240" i="5"/>
  <c r="AT240" i="5" s="1"/>
  <c r="X241" i="5"/>
  <c r="AT241" i="5" s="1"/>
  <c r="X242" i="5"/>
  <c r="AT242" i="5" s="1"/>
  <c r="X243" i="5"/>
  <c r="AT243" i="5" s="1"/>
  <c r="X244" i="5"/>
  <c r="AT244" i="5" s="1"/>
  <c r="X245" i="5"/>
  <c r="AT245" i="5" s="1"/>
  <c r="X246" i="5"/>
  <c r="AT246" i="5" s="1"/>
  <c r="X247" i="5"/>
  <c r="AT247" i="5" s="1"/>
  <c r="X248" i="5"/>
  <c r="AT248" i="5" s="1"/>
  <c r="X249" i="5"/>
  <c r="AT249" i="5" s="1"/>
  <c r="X250" i="5"/>
  <c r="AT250" i="5" s="1"/>
  <c r="X251" i="5"/>
  <c r="AT251" i="5" s="1"/>
  <c r="X252" i="5"/>
  <c r="AT252" i="5" s="1"/>
  <c r="X253" i="5"/>
  <c r="AT253" i="5" s="1"/>
  <c r="X254" i="5"/>
  <c r="AT254" i="5" s="1"/>
  <c r="X255" i="5"/>
  <c r="AT255" i="5" s="1"/>
  <c r="X256" i="5"/>
  <c r="AT256" i="5" s="1"/>
  <c r="X257" i="5"/>
  <c r="AT257" i="5" s="1"/>
  <c r="X258" i="5"/>
  <c r="AT258" i="5" s="1"/>
  <c r="X259" i="5"/>
  <c r="AT259" i="5" s="1"/>
  <c r="X260" i="5"/>
  <c r="AT260" i="5" s="1"/>
  <c r="X261" i="5"/>
  <c r="AT261" i="5" s="1"/>
  <c r="X262" i="5"/>
  <c r="AT262" i="5" s="1"/>
  <c r="X263" i="5"/>
  <c r="AT263" i="5" s="1"/>
  <c r="X264" i="5"/>
  <c r="AT264" i="5" s="1"/>
  <c r="X265" i="5"/>
  <c r="AT265" i="5" s="1"/>
  <c r="X266" i="5"/>
  <c r="AT266" i="5" s="1"/>
  <c r="X267" i="5"/>
  <c r="AT267" i="5" s="1"/>
  <c r="X268" i="5"/>
  <c r="AT268" i="5" s="1"/>
  <c r="X269" i="5"/>
  <c r="AT269" i="5" s="1"/>
  <c r="X270" i="5"/>
  <c r="AT270" i="5" s="1"/>
  <c r="X271" i="5"/>
  <c r="AT271" i="5" s="1"/>
  <c r="X272" i="5"/>
  <c r="AT272" i="5" s="1"/>
  <c r="X273" i="5"/>
  <c r="AT273" i="5" s="1"/>
  <c r="X274" i="5"/>
  <c r="AT274" i="5" s="1"/>
  <c r="X275" i="5"/>
  <c r="AT275" i="5" s="1"/>
  <c r="X276" i="5"/>
  <c r="AT276" i="5" s="1"/>
  <c r="X277" i="5"/>
  <c r="AT277" i="5" s="1"/>
  <c r="X278" i="5"/>
  <c r="AT278" i="5" s="1"/>
  <c r="X279" i="5"/>
  <c r="AT279" i="5" s="1"/>
  <c r="X280" i="5"/>
  <c r="AT280" i="5" s="1"/>
  <c r="X281" i="5"/>
  <c r="AT281" i="5" s="1"/>
  <c r="X282" i="5"/>
  <c r="AT282" i="5" s="1"/>
  <c r="X283" i="5"/>
  <c r="AT283" i="5" s="1"/>
  <c r="X284" i="5"/>
  <c r="AT284" i="5" s="1"/>
  <c r="X285" i="5"/>
  <c r="AT285" i="5" s="1"/>
  <c r="X286" i="5"/>
  <c r="AT286" i="5" s="1"/>
  <c r="X287" i="5"/>
  <c r="AT287" i="5" s="1"/>
  <c r="X288" i="5"/>
  <c r="AT288" i="5" s="1"/>
  <c r="X289" i="5"/>
  <c r="AT289" i="5" s="1"/>
  <c r="X290" i="5"/>
  <c r="AT290" i="5" s="1"/>
  <c r="X291" i="5"/>
  <c r="AT291" i="5" s="1"/>
  <c r="X292" i="5"/>
  <c r="AT292" i="5" s="1"/>
  <c r="X293" i="5"/>
  <c r="AT293" i="5" s="1"/>
  <c r="X294" i="5"/>
  <c r="AT294" i="5" s="1"/>
  <c r="X295" i="5"/>
  <c r="AT295" i="5" s="1"/>
  <c r="X296" i="5"/>
  <c r="AT296" i="5" s="1"/>
  <c r="X297" i="5"/>
  <c r="AT297" i="5" s="1"/>
  <c r="X298" i="5"/>
  <c r="AT298" i="5" s="1"/>
  <c r="X299" i="5"/>
  <c r="AT299" i="5" s="1"/>
  <c r="X300" i="5"/>
  <c r="AT300" i="5" s="1"/>
  <c r="X301" i="5"/>
  <c r="AT301" i="5" s="1"/>
  <c r="X302" i="5"/>
  <c r="AT302" i="5" s="1"/>
  <c r="X303" i="5"/>
  <c r="AT303" i="5" s="1"/>
  <c r="X304" i="5"/>
  <c r="AT304" i="5" s="1"/>
  <c r="X305" i="5"/>
  <c r="AT305" i="5" s="1"/>
  <c r="X306" i="5"/>
  <c r="AT306" i="5" s="1"/>
  <c r="X307" i="5"/>
  <c r="AT307" i="5" s="1"/>
  <c r="X308" i="5"/>
  <c r="AT308" i="5" s="1"/>
  <c r="X309" i="5"/>
  <c r="AT309" i="5" s="1"/>
  <c r="X310" i="5"/>
  <c r="AT310" i="5" s="1"/>
  <c r="X311" i="5"/>
  <c r="AT311" i="5" s="1"/>
  <c r="X312" i="5"/>
  <c r="AT312" i="5" s="1"/>
  <c r="X313" i="5"/>
  <c r="AT313" i="5" s="1"/>
  <c r="X314" i="5"/>
  <c r="AT314" i="5" s="1"/>
  <c r="X315" i="5"/>
  <c r="AT315" i="5" s="1"/>
  <c r="X316" i="5"/>
  <c r="AT316" i="5" s="1"/>
  <c r="X317" i="5"/>
  <c r="AT317" i="5" s="1"/>
  <c r="X318" i="5"/>
  <c r="AT318" i="5" s="1"/>
  <c r="X319" i="5"/>
  <c r="AT319" i="5" s="1"/>
  <c r="X320" i="5"/>
  <c r="AT320" i="5" s="1"/>
  <c r="X321" i="5"/>
  <c r="AT321" i="5" s="1"/>
  <c r="X322" i="5"/>
  <c r="AT322" i="5" s="1"/>
  <c r="X323" i="5"/>
  <c r="AT323" i="5" s="1"/>
  <c r="X324" i="5"/>
  <c r="AT324" i="5" s="1"/>
  <c r="X325" i="5"/>
  <c r="AT325" i="5" s="1"/>
  <c r="X326" i="5"/>
  <c r="AT326" i="5" s="1"/>
  <c r="X327" i="5"/>
  <c r="AT327" i="5" s="1"/>
  <c r="X328" i="5"/>
  <c r="AT328" i="5" s="1"/>
  <c r="X329" i="5"/>
  <c r="AT329" i="5" s="1"/>
  <c r="X330" i="5"/>
  <c r="AT330" i="5" s="1"/>
  <c r="X331" i="5"/>
  <c r="AT331" i="5" s="1"/>
  <c r="X332" i="5"/>
  <c r="AT332" i="5" s="1"/>
  <c r="X333" i="5"/>
  <c r="AT333" i="5" s="1"/>
  <c r="X334" i="5"/>
  <c r="AT334" i="5" s="1"/>
  <c r="X335" i="5"/>
  <c r="AT335" i="5" s="1"/>
  <c r="X336" i="5"/>
  <c r="AT336" i="5" s="1"/>
  <c r="X337" i="5"/>
  <c r="AT337" i="5" s="1"/>
  <c r="X338" i="5"/>
  <c r="AT338" i="5" s="1"/>
  <c r="X339" i="5"/>
  <c r="AT339" i="5" s="1"/>
  <c r="X340" i="5"/>
  <c r="AT340" i="5" s="1"/>
  <c r="X341" i="5"/>
  <c r="AT341" i="5" s="1"/>
  <c r="X342" i="5"/>
  <c r="AT342" i="5" s="1"/>
  <c r="X343" i="5"/>
  <c r="AT343" i="5" s="1"/>
  <c r="X344" i="5"/>
  <c r="AT344" i="5" s="1"/>
  <c r="X345" i="5"/>
  <c r="AT345" i="5" s="1"/>
  <c r="X346" i="5"/>
  <c r="AT346" i="5" s="1"/>
  <c r="X347" i="5"/>
  <c r="AT347" i="5" s="1"/>
  <c r="X348" i="5"/>
  <c r="AT348" i="5" s="1"/>
  <c r="X349" i="5"/>
  <c r="AT349" i="5" s="1"/>
  <c r="X350" i="5"/>
  <c r="AT350" i="5" s="1"/>
  <c r="X351" i="5"/>
  <c r="AT351" i="5" s="1"/>
  <c r="X352" i="5"/>
  <c r="AT352" i="5" s="1"/>
  <c r="X353" i="5"/>
  <c r="AT353" i="5" s="1"/>
  <c r="X354" i="5"/>
  <c r="AT354" i="5" s="1"/>
  <c r="X355" i="5"/>
  <c r="AT355" i="5" s="1"/>
  <c r="X356" i="5"/>
  <c r="AT356" i="5" s="1"/>
  <c r="X357" i="5"/>
  <c r="AT357" i="5" s="1"/>
  <c r="X358" i="5"/>
  <c r="AT358" i="5" s="1"/>
  <c r="X359" i="5"/>
  <c r="AT359" i="5" s="1"/>
  <c r="X360" i="5"/>
  <c r="AT360" i="5" s="1"/>
  <c r="X361" i="5"/>
  <c r="AT361" i="5" s="1"/>
  <c r="X362" i="5"/>
  <c r="AT362" i="5" s="1"/>
  <c r="X363" i="5"/>
  <c r="AT363" i="5" s="1"/>
  <c r="X364" i="5"/>
  <c r="AT364" i="5" s="1"/>
  <c r="X365" i="5"/>
  <c r="AT365" i="5" s="1"/>
  <c r="X366" i="5"/>
  <c r="AT366" i="5" s="1"/>
  <c r="X367" i="5"/>
  <c r="AT367" i="5" s="1"/>
  <c r="X368" i="5"/>
  <c r="AT368" i="5" s="1"/>
  <c r="X369" i="5"/>
  <c r="AT369" i="5" s="1"/>
  <c r="X370" i="5"/>
  <c r="AT370" i="5" s="1"/>
  <c r="X371" i="5"/>
  <c r="AT371" i="5" s="1"/>
  <c r="X372" i="5"/>
  <c r="AT372" i="5" s="1"/>
  <c r="X373" i="5"/>
  <c r="AT373" i="5" s="1"/>
  <c r="X374" i="5"/>
  <c r="AT374" i="5" s="1"/>
  <c r="X375" i="5"/>
  <c r="AT375" i="5" s="1"/>
  <c r="X376" i="5"/>
  <c r="AT376" i="5" s="1"/>
  <c r="X377" i="5"/>
  <c r="AT377" i="5" s="1"/>
  <c r="X378" i="5"/>
  <c r="AT378" i="5" s="1"/>
  <c r="X379" i="5"/>
  <c r="AT379" i="5" s="1"/>
  <c r="X380" i="5"/>
  <c r="AT380" i="5" s="1"/>
  <c r="X381" i="5"/>
  <c r="AT381" i="5" s="1"/>
  <c r="X382" i="5"/>
  <c r="AT382" i="5" s="1"/>
  <c r="X383" i="5"/>
  <c r="AT383" i="5" s="1"/>
  <c r="X384" i="5"/>
  <c r="AT384" i="5" s="1"/>
  <c r="X385" i="5"/>
  <c r="AT385" i="5" s="1"/>
  <c r="X386" i="5"/>
  <c r="AT386" i="5" s="1"/>
  <c r="X387" i="5"/>
  <c r="AT387" i="5" s="1"/>
  <c r="X388" i="5"/>
  <c r="AT388" i="5" s="1"/>
  <c r="X389" i="5"/>
  <c r="AT389" i="5" s="1"/>
  <c r="X390" i="5"/>
  <c r="AT390" i="5" s="1"/>
  <c r="X391" i="5"/>
  <c r="AT391" i="5" s="1"/>
  <c r="X392" i="5"/>
  <c r="AT392" i="5" s="1"/>
  <c r="X393" i="5"/>
  <c r="AT393" i="5" s="1"/>
  <c r="X394" i="5"/>
  <c r="AT394" i="5" s="1"/>
  <c r="X395" i="5"/>
  <c r="AT395" i="5" s="1"/>
  <c r="X396" i="5"/>
  <c r="AT396" i="5" s="1"/>
  <c r="X397" i="5"/>
  <c r="AT397" i="5" s="1"/>
  <c r="X398" i="5"/>
  <c r="AT398" i="5" s="1"/>
  <c r="X399" i="5"/>
  <c r="AT399" i="5" s="1"/>
  <c r="X400" i="5"/>
  <c r="AT400" i="5" s="1"/>
  <c r="X401" i="5"/>
  <c r="AT401" i="5" s="1"/>
  <c r="X402" i="5"/>
  <c r="AT402" i="5" s="1"/>
  <c r="X403" i="5"/>
  <c r="AT403" i="5" s="1"/>
  <c r="X404" i="5"/>
  <c r="AT404" i="5" s="1"/>
  <c r="X405" i="5"/>
  <c r="AT405" i="5" s="1"/>
  <c r="X406" i="5"/>
  <c r="AT406" i="5" s="1"/>
  <c r="X407" i="5"/>
  <c r="AT407" i="5" s="1"/>
  <c r="X408" i="5"/>
  <c r="AT408" i="5" s="1"/>
  <c r="X409" i="5"/>
  <c r="AT409" i="5" s="1"/>
  <c r="X410" i="5"/>
  <c r="AT410" i="5" s="1"/>
  <c r="X411" i="5"/>
  <c r="AT411" i="5" s="1"/>
  <c r="X412" i="5"/>
  <c r="AT412" i="5" s="1"/>
  <c r="X413" i="5"/>
  <c r="AT413" i="5" s="1"/>
  <c r="X414" i="5"/>
  <c r="AT414" i="5" s="1"/>
  <c r="X415" i="5"/>
  <c r="AT415" i="5" s="1"/>
  <c r="X416" i="5"/>
  <c r="AT416" i="5" s="1"/>
  <c r="X417" i="5"/>
  <c r="AT417" i="5" s="1"/>
  <c r="X418" i="5"/>
  <c r="AT418" i="5" s="1"/>
  <c r="X419" i="5"/>
  <c r="AT419" i="5" s="1"/>
  <c r="X420" i="5"/>
  <c r="AT420" i="5" s="1"/>
  <c r="X421" i="5"/>
  <c r="AT421" i="5" s="1"/>
  <c r="X422" i="5"/>
  <c r="AT422" i="5" s="1"/>
  <c r="X423" i="5"/>
  <c r="AT423" i="5" s="1"/>
  <c r="X424" i="5"/>
  <c r="AT424" i="5" s="1"/>
  <c r="X425" i="5"/>
  <c r="AT425" i="5" s="1"/>
  <c r="X426" i="5"/>
  <c r="AT426" i="5" s="1"/>
  <c r="X427" i="5"/>
  <c r="AT427" i="5" s="1"/>
  <c r="X428" i="5"/>
  <c r="AT428" i="5" s="1"/>
  <c r="X429" i="5"/>
  <c r="AT429" i="5" s="1"/>
  <c r="X430" i="5"/>
  <c r="AT430" i="5" s="1"/>
  <c r="X431" i="5"/>
  <c r="AT431" i="5" s="1"/>
  <c r="X432" i="5"/>
  <c r="AT432" i="5" s="1"/>
  <c r="X433" i="5"/>
  <c r="AT433" i="5" s="1"/>
  <c r="X434" i="5"/>
  <c r="AT434" i="5" s="1"/>
  <c r="X435" i="5"/>
  <c r="AT435" i="5" s="1"/>
  <c r="X436" i="5"/>
  <c r="AT436" i="5" s="1"/>
  <c r="X437" i="5"/>
  <c r="AT437" i="5" s="1"/>
  <c r="X438" i="5"/>
  <c r="AT438" i="5" s="1"/>
  <c r="X439" i="5"/>
  <c r="AT439" i="5" s="1"/>
  <c r="X440" i="5"/>
  <c r="AT440" i="5" s="1"/>
  <c r="X441" i="5"/>
  <c r="AT441" i="5" s="1"/>
  <c r="X442" i="5"/>
  <c r="AT442" i="5" s="1"/>
  <c r="X443" i="5"/>
  <c r="AT443" i="5" s="1"/>
  <c r="X444" i="5"/>
  <c r="AT444" i="5" s="1"/>
  <c r="X445" i="5"/>
  <c r="AT445" i="5" s="1"/>
  <c r="X446" i="5"/>
  <c r="AT446" i="5" s="1"/>
  <c r="X447" i="5"/>
  <c r="AT447" i="5" s="1"/>
  <c r="X448" i="5"/>
  <c r="AT448" i="5" s="1"/>
  <c r="X449" i="5"/>
  <c r="AT449" i="5" s="1"/>
  <c r="X450" i="5"/>
  <c r="AT450" i="5" s="1"/>
  <c r="X451" i="5"/>
  <c r="AT451" i="5" s="1"/>
  <c r="X452" i="5"/>
  <c r="AT452" i="5" s="1"/>
  <c r="X453" i="5"/>
  <c r="AT453" i="5" s="1"/>
  <c r="X454" i="5"/>
  <c r="AT454" i="5" s="1"/>
  <c r="X455" i="5"/>
  <c r="AT455" i="5" s="1"/>
  <c r="X456" i="5"/>
  <c r="AT456" i="5" s="1"/>
  <c r="X457" i="5"/>
  <c r="AT457" i="5" s="1"/>
  <c r="X458" i="5"/>
  <c r="AT458" i="5" s="1"/>
  <c r="X459" i="5"/>
  <c r="AT459" i="5" s="1"/>
  <c r="X460" i="5"/>
  <c r="AT460" i="5" s="1"/>
  <c r="X461" i="5"/>
  <c r="AT461" i="5" s="1"/>
  <c r="X462" i="5"/>
  <c r="AT462" i="5" s="1"/>
  <c r="X463" i="5"/>
  <c r="AT463" i="5" s="1"/>
  <c r="X464" i="5"/>
  <c r="AT464" i="5" s="1"/>
  <c r="X465" i="5"/>
  <c r="AT465" i="5" s="1"/>
  <c r="X466" i="5"/>
  <c r="AT466" i="5" s="1"/>
  <c r="X467" i="5"/>
  <c r="AT467" i="5" s="1"/>
  <c r="X468" i="5"/>
  <c r="AT468" i="5" s="1"/>
  <c r="X469" i="5"/>
  <c r="AT469" i="5" s="1"/>
  <c r="X470" i="5"/>
  <c r="AT470" i="5" s="1"/>
  <c r="X471" i="5"/>
  <c r="AT471" i="5" s="1"/>
  <c r="X472" i="5"/>
  <c r="AT472" i="5" s="1"/>
  <c r="X473" i="5"/>
  <c r="AT473" i="5" s="1"/>
  <c r="X474" i="5"/>
  <c r="AT474" i="5" s="1"/>
  <c r="X475" i="5"/>
  <c r="AT475" i="5" s="1"/>
  <c r="X476" i="5"/>
  <c r="AT476" i="5" s="1"/>
  <c r="X477" i="5"/>
  <c r="AT477" i="5" s="1"/>
  <c r="X478" i="5"/>
  <c r="AT478" i="5" s="1"/>
  <c r="X479" i="5"/>
  <c r="AT479" i="5" s="1"/>
  <c r="X480" i="5"/>
  <c r="AT480" i="5" s="1"/>
  <c r="X481" i="5"/>
  <c r="AT481" i="5" s="1"/>
  <c r="X482" i="5"/>
  <c r="AT482" i="5" s="1"/>
  <c r="X483" i="5"/>
  <c r="AT483" i="5" s="1"/>
  <c r="X484" i="5"/>
  <c r="AT484" i="5" s="1"/>
  <c r="X485" i="5"/>
  <c r="AT485" i="5" s="1"/>
  <c r="X486" i="5"/>
  <c r="AT486" i="5" s="1"/>
  <c r="X487" i="5"/>
  <c r="AT487" i="5" s="1"/>
  <c r="X488" i="5"/>
  <c r="AT488" i="5" s="1"/>
  <c r="X489" i="5"/>
  <c r="AT489" i="5" s="1"/>
  <c r="X490" i="5"/>
  <c r="AT490" i="5" s="1"/>
  <c r="X491" i="5"/>
  <c r="AT491" i="5" s="1"/>
  <c r="X492" i="5"/>
  <c r="AT492" i="5" s="1"/>
  <c r="X493" i="5"/>
  <c r="AT493" i="5" s="1"/>
  <c r="X494" i="5"/>
  <c r="AT494" i="5" s="1"/>
  <c r="X495" i="5"/>
  <c r="AT495" i="5" s="1"/>
  <c r="X496" i="5"/>
  <c r="AT496" i="5" s="1"/>
  <c r="X497" i="5"/>
  <c r="AT497" i="5" s="1"/>
  <c r="X498" i="5"/>
  <c r="AT498" i="5" s="1"/>
  <c r="X499" i="5"/>
  <c r="AT499" i="5" s="1"/>
  <c r="X500" i="5"/>
  <c r="AT500" i="5" s="1"/>
  <c r="X501" i="5"/>
  <c r="AT501" i="5" s="1"/>
  <c r="X502" i="5"/>
  <c r="AT502" i="5" s="1"/>
  <c r="X503" i="5"/>
  <c r="AT503" i="5" s="1"/>
  <c r="X504" i="5"/>
  <c r="AT504" i="5" s="1"/>
  <c r="X505" i="5"/>
  <c r="AT505" i="5" s="1"/>
  <c r="X506" i="5"/>
  <c r="AT506" i="5" s="1"/>
  <c r="X507" i="5"/>
  <c r="AT507" i="5" s="1"/>
  <c r="X508" i="5"/>
  <c r="AT508" i="5" s="1"/>
  <c r="X509" i="5"/>
  <c r="AT509" i="5" s="1"/>
  <c r="X510" i="5"/>
  <c r="AT510" i="5" s="1"/>
  <c r="X511" i="5"/>
  <c r="AT511" i="5" s="1"/>
  <c r="X512" i="5"/>
  <c r="AT512" i="5" s="1"/>
  <c r="X513" i="5"/>
  <c r="AT513" i="5" s="1"/>
  <c r="X514" i="5"/>
  <c r="AT514" i="5" s="1"/>
  <c r="X515" i="5"/>
  <c r="AT515" i="5" s="1"/>
  <c r="X516" i="5"/>
  <c r="AT516" i="5" s="1"/>
  <c r="X517" i="5"/>
  <c r="AT517" i="5" s="1"/>
  <c r="X518" i="5"/>
  <c r="AT518" i="5" s="1"/>
  <c r="X519" i="5"/>
  <c r="AT519" i="5" s="1"/>
  <c r="X520" i="5"/>
  <c r="AT520" i="5" s="1"/>
  <c r="X521" i="5"/>
  <c r="AT521" i="5" s="1"/>
  <c r="X522" i="5"/>
  <c r="AT522" i="5" s="1"/>
  <c r="X523" i="5"/>
  <c r="AT523" i="5" s="1"/>
  <c r="X524" i="5"/>
  <c r="AT524" i="5" s="1"/>
  <c r="X525" i="5"/>
  <c r="AT525" i="5" s="1"/>
  <c r="X526" i="5"/>
  <c r="AT526" i="5" s="1"/>
  <c r="X527" i="5"/>
  <c r="AT527" i="5" s="1"/>
  <c r="X528" i="5"/>
  <c r="AT528" i="5" s="1"/>
  <c r="X529" i="5"/>
  <c r="AT529" i="5" s="1"/>
  <c r="X530" i="5"/>
  <c r="AT530" i="5" s="1"/>
  <c r="X531" i="5"/>
  <c r="AT531" i="5" s="1"/>
  <c r="X532" i="5"/>
  <c r="AT532" i="5" s="1"/>
  <c r="X533" i="5"/>
  <c r="AT533" i="5" s="1"/>
  <c r="X534" i="5"/>
  <c r="AT534" i="5" s="1"/>
  <c r="X535" i="5"/>
  <c r="AT535" i="5" s="1"/>
  <c r="X536" i="5"/>
  <c r="AT536" i="5" s="1"/>
  <c r="X537" i="5"/>
  <c r="AT537" i="5" s="1"/>
  <c r="X538" i="5"/>
  <c r="AT538" i="5" s="1"/>
  <c r="X539" i="5"/>
  <c r="AT539" i="5" s="1"/>
  <c r="X540" i="5"/>
  <c r="AT540" i="5" s="1"/>
  <c r="X541" i="5"/>
  <c r="AT541" i="5" s="1"/>
  <c r="X542" i="5"/>
  <c r="AT542" i="5" s="1"/>
  <c r="X543" i="5"/>
  <c r="AT543" i="5" s="1"/>
  <c r="X544" i="5"/>
  <c r="AT544" i="5" s="1"/>
  <c r="X545" i="5"/>
  <c r="AT545" i="5" s="1"/>
  <c r="X546" i="5"/>
  <c r="AT546" i="5" s="1"/>
  <c r="X547" i="5"/>
  <c r="AT547" i="5" s="1"/>
  <c r="X548" i="5"/>
  <c r="AT548" i="5" s="1"/>
  <c r="X549" i="5"/>
  <c r="AT549" i="5" s="1"/>
  <c r="X550" i="5"/>
  <c r="AT550" i="5" s="1"/>
  <c r="X551" i="5"/>
  <c r="AT551" i="5" s="1"/>
  <c r="X552" i="5"/>
  <c r="AT552" i="5" s="1"/>
  <c r="X553" i="5"/>
  <c r="AT553" i="5" s="1"/>
  <c r="X554" i="5"/>
  <c r="AT554" i="5" s="1"/>
  <c r="X555" i="5"/>
  <c r="AT555" i="5" s="1"/>
  <c r="X556" i="5"/>
  <c r="AT556" i="5" s="1"/>
  <c r="X557" i="5"/>
  <c r="AT557" i="5" s="1"/>
  <c r="X558" i="5"/>
  <c r="AT558" i="5" s="1"/>
  <c r="X559" i="5"/>
  <c r="AT559" i="5" s="1"/>
  <c r="X560" i="5"/>
  <c r="AT560" i="5" s="1"/>
  <c r="X561" i="5"/>
  <c r="AT561" i="5" s="1"/>
  <c r="X562" i="5"/>
  <c r="AT562" i="5" s="1"/>
  <c r="X563" i="5"/>
  <c r="AT563" i="5" s="1"/>
  <c r="X564" i="5"/>
  <c r="AT564" i="5" s="1"/>
  <c r="X565" i="5"/>
  <c r="AT565" i="5" s="1"/>
  <c r="X566" i="5"/>
  <c r="AT566" i="5" s="1"/>
  <c r="X567" i="5"/>
  <c r="AT567" i="5" s="1"/>
  <c r="X568" i="5"/>
  <c r="AT568" i="5" s="1"/>
  <c r="X569" i="5"/>
  <c r="AT569" i="5" s="1"/>
  <c r="X570" i="5"/>
  <c r="AT570" i="5" s="1"/>
  <c r="X571" i="5"/>
  <c r="AT571" i="5" s="1"/>
  <c r="X572" i="5"/>
  <c r="AT572" i="5" s="1"/>
  <c r="X573" i="5"/>
  <c r="AT573" i="5" s="1"/>
  <c r="X574" i="5"/>
  <c r="AT574" i="5" s="1"/>
  <c r="X575" i="5"/>
  <c r="AT575" i="5" s="1"/>
  <c r="X576" i="5"/>
  <c r="AT576" i="5" s="1"/>
  <c r="X577" i="5"/>
  <c r="AT577" i="5" s="1"/>
  <c r="X578" i="5"/>
  <c r="AT578" i="5" s="1"/>
  <c r="X579" i="5"/>
  <c r="AT579" i="5" s="1"/>
  <c r="X580" i="5"/>
  <c r="AT580" i="5" s="1"/>
  <c r="X581" i="5"/>
  <c r="AT581" i="5" s="1"/>
  <c r="X582" i="5"/>
  <c r="AT582" i="5" s="1"/>
  <c r="X583" i="5"/>
  <c r="AT583" i="5" s="1"/>
  <c r="X584" i="5"/>
  <c r="AT584" i="5" s="1"/>
  <c r="X585" i="5"/>
  <c r="AT585" i="5" s="1"/>
  <c r="X586" i="5"/>
  <c r="AT586" i="5" s="1"/>
  <c r="X587" i="5"/>
  <c r="AT587" i="5" s="1"/>
  <c r="X588" i="5"/>
  <c r="AT588" i="5" s="1"/>
  <c r="X589" i="5"/>
  <c r="AT589" i="5" s="1"/>
  <c r="X590" i="5"/>
  <c r="AT590" i="5" s="1"/>
  <c r="X591" i="5"/>
  <c r="AT591" i="5" s="1"/>
  <c r="X592" i="5"/>
  <c r="AT592" i="5" s="1"/>
  <c r="X593" i="5"/>
  <c r="AT593" i="5" s="1"/>
  <c r="X594" i="5"/>
  <c r="AT594" i="5" s="1"/>
  <c r="X595" i="5"/>
  <c r="AT595" i="5" s="1"/>
  <c r="X596" i="5"/>
  <c r="AT596" i="5" s="1"/>
  <c r="X597" i="5"/>
  <c r="AT597" i="5" s="1"/>
  <c r="X598" i="5"/>
  <c r="AT598" i="5" s="1"/>
  <c r="X599" i="5"/>
  <c r="AT599" i="5" s="1"/>
  <c r="X600" i="5"/>
  <c r="AT600" i="5" s="1"/>
  <c r="X601" i="5"/>
  <c r="AT601" i="5" s="1"/>
  <c r="X602" i="5"/>
  <c r="AT602" i="5" s="1"/>
  <c r="X603" i="5"/>
  <c r="AT603" i="5" s="1"/>
  <c r="X604" i="5"/>
  <c r="AT604" i="5" s="1"/>
  <c r="X605" i="5"/>
  <c r="AT605" i="5" s="1"/>
  <c r="X606" i="5"/>
  <c r="AT606" i="5" s="1"/>
  <c r="X607" i="5"/>
  <c r="AT607" i="5" s="1"/>
  <c r="X608" i="5"/>
  <c r="AT608" i="5" s="1"/>
  <c r="X609" i="5"/>
  <c r="AT609" i="5" s="1"/>
  <c r="X610" i="5"/>
  <c r="AT610" i="5" s="1"/>
  <c r="X611" i="5"/>
  <c r="AT611" i="5" s="1"/>
  <c r="X612" i="5"/>
  <c r="AT612" i="5" s="1"/>
  <c r="X613" i="5"/>
  <c r="AT613" i="5" s="1"/>
  <c r="X614" i="5"/>
  <c r="AT614" i="5" s="1"/>
  <c r="X615" i="5"/>
  <c r="AT615" i="5" s="1"/>
  <c r="X616" i="5"/>
  <c r="AT616" i="5" s="1"/>
  <c r="X617" i="5"/>
  <c r="AT617" i="5" s="1"/>
  <c r="X618" i="5"/>
  <c r="AT618" i="5" s="1"/>
  <c r="X619" i="5"/>
  <c r="AT619" i="5" s="1"/>
  <c r="X620" i="5"/>
  <c r="AT620" i="5" s="1"/>
  <c r="X621" i="5"/>
  <c r="AT621" i="5" s="1"/>
  <c r="X622" i="5"/>
  <c r="AT622" i="5" s="1"/>
  <c r="X623" i="5"/>
  <c r="AT623" i="5" s="1"/>
  <c r="X624" i="5"/>
  <c r="AT624" i="5" s="1"/>
  <c r="X625" i="5"/>
  <c r="AT625" i="5" s="1"/>
  <c r="X626" i="5"/>
  <c r="AT626" i="5" s="1"/>
  <c r="X627" i="5"/>
  <c r="AT627" i="5" s="1"/>
  <c r="X628" i="5"/>
  <c r="AT628" i="5" s="1"/>
  <c r="X629" i="5"/>
  <c r="AT629" i="5" s="1"/>
  <c r="X630" i="5"/>
  <c r="AT630" i="5" s="1"/>
  <c r="X631" i="5"/>
  <c r="AT631" i="5" s="1"/>
  <c r="X632" i="5"/>
  <c r="AT632" i="5" s="1"/>
  <c r="X633" i="5"/>
  <c r="AT633" i="5" s="1"/>
  <c r="X634" i="5"/>
  <c r="AT634" i="5" s="1"/>
  <c r="X635" i="5"/>
  <c r="AT635" i="5" s="1"/>
  <c r="X636" i="5"/>
  <c r="AT636" i="5" s="1"/>
  <c r="X637" i="5"/>
  <c r="AT637" i="5" s="1"/>
  <c r="X638" i="5"/>
  <c r="AT638" i="5" s="1"/>
  <c r="X639" i="5"/>
  <c r="AT639" i="5" s="1"/>
  <c r="X640" i="5"/>
  <c r="AT640" i="5" s="1"/>
  <c r="X641" i="5"/>
  <c r="AT641" i="5" s="1"/>
  <c r="X642" i="5"/>
  <c r="AT642" i="5" s="1"/>
  <c r="X643" i="5"/>
  <c r="AT643" i="5" s="1"/>
  <c r="X644" i="5"/>
  <c r="AT644" i="5" s="1"/>
  <c r="X645" i="5"/>
  <c r="AT645" i="5" s="1"/>
  <c r="X646" i="5"/>
  <c r="AT646" i="5" s="1"/>
  <c r="X647" i="5"/>
  <c r="AT647" i="5" s="1"/>
  <c r="X648" i="5"/>
  <c r="AT648" i="5" s="1"/>
  <c r="X649" i="5"/>
  <c r="AT649" i="5" s="1"/>
  <c r="X650" i="5"/>
  <c r="AT650" i="5" s="1"/>
  <c r="X651" i="5"/>
  <c r="AT651" i="5" s="1"/>
  <c r="X652" i="5"/>
  <c r="AT652" i="5" s="1"/>
  <c r="X653" i="5"/>
  <c r="AT653" i="5" s="1"/>
  <c r="X654" i="5"/>
  <c r="AT654" i="5" s="1"/>
  <c r="X655" i="5"/>
  <c r="AT655" i="5" s="1"/>
  <c r="X656" i="5"/>
  <c r="AT656" i="5" s="1"/>
  <c r="X657" i="5"/>
  <c r="AT657" i="5" s="1"/>
  <c r="X658" i="5"/>
  <c r="AT658" i="5" s="1"/>
  <c r="X659" i="5"/>
  <c r="AT659" i="5" s="1"/>
  <c r="X660" i="5"/>
  <c r="AT660" i="5" s="1"/>
  <c r="X661" i="5"/>
  <c r="AT661" i="5" s="1"/>
  <c r="X662" i="5"/>
  <c r="AT662" i="5" s="1"/>
  <c r="X663" i="5"/>
  <c r="AT663" i="5" s="1"/>
  <c r="X664" i="5"/>
  <c r="AT664" i="5" s="1"/>
  <c r="X665" i="5"/>
  <c r="AT665" i="5" s="1"/>
  <c r="X666" i="5"/>
  <c r="AT666" i="5" s="1"/>
  <c r="X667" i="5"/>
  <c r="AT667" i="5" s="1"/>
  <c r="X668" i="5"/>
  <c r="AT668" i="5" s="1"/>
  <c r="X669" i="5"/>
  <c r="AT669" i="5" s="1"/>
  <c r="X670" i="5"/>
  <c r="AT670" i="5" s="1"/>
  <c r="X671" i="5"/>
  <c r="AT671" i="5" s="1"/>
  <c r="X672" i="5"/>
  <c r="AT672" i="5" s="1"/>
  <c r="X673" i="5"/>
  <c r="AT673" i="5" s="1"/>
  <c r="X674" i="5"/>
  <c r="AT674" i="5" s="1"/>
  <c r="X675" i="5"/>
  <c r="AT675" i="5" s="1"/>
  <c r="X676" i="5"/>
  <c r="AT676" i="5" s="1"/>
  <c r="X677" i="5"/>
  <c r="AT677" i="5" s="1"/>
  <c r="X678" i="5"/>
  <c r="AT678" i="5" s="1"/>
  <c r="X679" i="5"/>
  <c r="AT679" i="5" s="1"/>
  <c r="X680" i="5"/>
  <c r="AT680" i="5" s="1"/>
  <c r="X681" i="5"/>
  <c r="AT681" i="5" s="1"/>
  <c r="X682" i="5"/>
  <c r="AT682" i="5" s="1"/>
  <c r="X683" i="5"/>
  <c r="AT683" i="5" s="1"/>
  <c r="X684" i="5"/>
  <c r="AT684" i="5" s="1"/>
  <c r="X685" i="5"/>
  <c r="AT685" i="5" s="1"/>
  <c r="X686" i="5"/>
  <c r="AT686" i="5" s="1"/>
  <c r="X687" i="5"/>
  <c r="AT687" i="5" s="1"/>
  <c r="X688" i="5"/>
  <c r="AT688" i="5" s="1"/>
  <c r="X689" i="5"/>
  <c r="AT689" i="5" s="1"/>
  <c r="X690" i="5"/>
  <c r="AT690" i="5" s="1"/>
  <c r="X691" i="5"/>
  <c r="AT691" i="5" s="1"/>
  <c r="X692" i="5"/>
  <c r="AT692" i="5" s="1"/>
  <c r="X693" i="5"/>
  <c r="AT693" i="5" s="1"/>
  <c r="X694" i="5"/>
  <c r="AT694" i="5" s="1"/>
  <c r="X695" i="5"/>
  <c r="AT695" i="5" s="1"/>
  <c r="X696" i="5"/>
  <c r="AT696" i="5" s="1"/>
  <c r="X697" i="5"/>
  <c r="AT697" i="5" s="1"/>
  <c r="X698" i="5"/>
  <c r="AT698" i="5" s="1"/>
  <c r="X699" i="5"/>
  <c r="AT699" i="5" s="1"/>
  <c r="X700" i="5"/>
  <c r="AT700" i="5" s="1"/>
  <c r="X701" i="5"/>
  <c r="AT701" i="5" s="1"/>
  <c r="X702" i="5"/>
  <c r="AT702" i="5" s="1"/>
  <c r="X703" i="5"/>
  <c r="AT703" i="5" s="1"/>
  <c r="X704" i="5"/>
  <c r="AT704" i="5" s="1"/>
  <c r="X705" i="5"/>
  <c r="AT705" i="5" s="1"/>
  <c r="X706" i="5"/>
  <c r="AT706" i="5" s="1"/>
  <c r="X707" i="5"/>
  <c r="AT707" i="5" s="1"/>
  <c r="X708" i="5"/>
  <c r="AT708" i="5" s="1"/>
  <c r="X709" i="5"/>
  <c r="AT709" i="5" s="1"/>
  <c r="X710" i="5"/>
  <c r="AT710" i="5" s="1"/>
  <c r="X711" i="5"/>
  <c r="AT711" i="5" s="1"/>
  <c r="X712" i="5"/>
  <c r="AT712" i="5" s="1"/>
  <c r="X713" i="5"/>
  <c r="AT713" i="5" s="1"/>
  <c r="X714" i="5"/>
  <c r="AT714" i="5" s="1"/>
  <c r="X715" i="5"/>
  <c r="AT715" i="5" s="1"/>
  <c r="X716" i="5"/>
  <c r="AT716" i="5" s="1"/>
  <c r="X717" i="5"/>
  <c r="AT717" i="5" s="1"/>
  <c r="X718" i="5"/>
  <c r="AT718" i="5" s="1"/>
  <c r="X719" i="5"/>
  <c r="AT719" i="5" s="1"/>
  <c r="X720" i="5"/>
  <c r="AT720" i="5" s="1"/>
  <c r="X721" i="5"/>
  <c r="AT721" i="5" s="1"/>
  <c r="X722" i="5"/>
  <c r="AT722" i="5" s="1"/>
  <c r="X723" i="5"/>
  <c r="AT723" i="5" s="1"/>
  <c r="X724" i="5"/>
  <c r="AT724" i="5" s="1"/>
  <c r="X725" i="5"/>
  <c r="AT725" i="5" s="1"/>
  <c r="X726" i="5"/>
  <c r="AT726" i="5" s="1"/>
  <c r="X727" i="5"/>
  <c r="AT727" i="5" s="1"/>
  <c r="X728" i="5"/>
  <c r="AT728" i="5" s="1"/>
  <c r="X729" i="5"/>
  <c r="AT729" i="5" s="1"/>
  <c r="X730" i="5"/>
  <c r="AT730" i="5" s="1"/>
  <c r="X731" i="5"/>
  <c r="AT731" i="5" s="1"/>
  <c r="X732" i="5"/>
  <c r="AT732" i="5" s="1"/>
  <c r="X733" i="5"/>
  <c r="AT733" i="5" s="1"/>
  <c r="X734" i="5"/>
  <c r="AT734" i="5" s="1"/>
  <c r="X735" i="5"/>
  <c r="AT735" i="5" s="1"/>
  <c r="X736" i="5"/>
  <c r="AT736" i="5" s="1"/>
  <c r="X737" i="5"/>
  <c r="AT737" i="5" s="1"/>
  <c r="X738" i="5"/>
  <c r="AT738" i="5" s="1"/>
  <c r="X739" i="5"/>
  <c r="AT739" i="5" s="1"/>
  <c r="X740" i="5"/>
  <c r="AT740" i="5" s="1"/>
  <c r="X741" i="5"/>
  <c r="AT741" i="5" s="1"/>
  <c r="X742" i="5"/>
  <c r="AT742" i="5" s="1"/>
  <c r="X743" i="5"/>
  <c r="AT743" i="5" s="1"/>
  <c r="X744" i="5"/>
  <c r="AT744" i="5" s="1"/>
  <c r="X745" i="5"/>
  <c r="AT745" i="5" s="1"/>
  <c r="X746" i="5"/>
  <c r="AT746" i="5" s="1"/>
  <c r="X747" i="5"/>
  <c r="AT747" i="5" s="1"/>
  <c r="X748" i="5"/>
  <c r="AT748" i="5" s="1"/>
  <c r="X749" i="5"/>
  <c r="AT749" i="5" s="1"/>
  <c r="X750" i="5"/>
  <c r="AT750" i="5" s="1"/>
  <c r="X751" i="5"/>
  <c r="AT751" i="5" s="1"/>
  <c r="X752" i="5"/>
  <c r="AT752" i="5" s="1"/>
  <c r="X753" i="5"/>
  <c r="AT753" i="5" s="1"/>
  <c r="X754" i="5"/>
  <c r="AT754" i="5" s="1"/>
  <c r="X755" i="5"/>
  <c r="AT755" i="5" s="1"/>
  <c r="X756" i="5"/>
  <c r="AT756" i="5" s="1"/>
  <c r="X757" i="5"/>
  <c r="AT757" i="5" s="1"/>
  <c r="X758" i="5"/>
  <c r="AT758" i="5" s="1"/>
  <c r="X759" i="5"/>
  <c r="AT759" i="5" s="1"/>
  <c r="X760" i="5"/>
  <c r="AT760" i="5" s="1"/>
  <c r="X761" i="5"/>
  <c r="AT761" i="5" s="1"/>
  <c r="X762" i="5"/>
  <c r="AT762" i="5" s="1"/>
  <c r="X763" i="5"/>
  <c r="AT763" i="5" s="1"/>
  <c r="X764" i="5"/>
  <c r="AT764" i="5" s="1"/>
  <c r="X765" i="5"/>
  <c r="AT765" i="5" s="1"/>
  <c r="X766" i="5"/>
  <c r="AT766" i="5" s="1"/>
  <c r="X767" i="5"/>
  <c r="AT767" i="5" s="1"/>
  <c r="X768" i="5"/>
  <c r="AT768" i="5" s="1"/>
  <c r="X769" i="5"/>
  <c r="AT769" i="5" s="1"/>
  <c r="X770" i="5"/>
  <c r="AT770" i="5" s="1"/>
  <c r="X771" i="5"/>
  <c r="AT771" i="5" s="1"/>
  <c r="X772" i="5"/>
  <c r="AT772" i="5" s="1"/>
  <c r="X773" i="5"/>
  <c r="AT773" i="5" s="1"/>
  <c r="X774" i="5"/>
  <c r="AT774" i="5" s="1"/>
  <c r="X775" i="5"/>
  <c r="AT775" i="5" s="1"/>
  <c r="X776" i="5"/>
  <c r="AT776" i="5" s="1"/>
  <c r="X777" i="5"/>
  <c r="AT777" i="5" s="1"/>
  <c r="X778" i="5"/>
  <c r="AT778" i="5" s="1"/>
  <c r="X779" i="5"/>
  <c r="AT779" i="5" s="1"/>
  <c r="X780" i="5"/>
  <c r="AT780" i="5" s="1"/>
  <c r="X781" i="5"/>
  <c r="AT781" i="5" s="1"/>
  <c r="X782" i="5"/>
  <c r="AT782" i="5" s="1"/>
  <c r="X783" i="5"/>
  <c r="AT783" i="5" s="1"/>
  <c r="X784" i="5"/>
  <c r="AT784" i="5" s="1"/>
  <c r="X785" i="5"/>
  <c r="AT785" i="5" s="1"/>
  <c r="X786" i="5"/>
  <c r="AT786" i="5" s="1"/>
  <c r="X787" i="5"/>
  <c r="AT787" i="5" s="1"/>
  <c r="X788" i="5"/>
  <c r="AT788" i="5" s="1"/>
  <c r="X789" i="5"/>
  <c r="AT789" i="5" s="1"/>
  <c r="X790" i="5"/>
  <c r="AT790" i="5" s="1"/>
  <c r="X791" i="5"/>
  <c r="AT791" i="5" s="1"/>
  <c r="X792" i="5"/>
  <c r="AT792" i="5" s="1"/>
  <c r="X793" i="5"/>
  <c r="AT793" i="5" s="1"/>
  <c r="X794" i="5"/>
  <c r="AT794" i="5" s="1"/>
  <c r="X795" i="5"/>
  <c r="AT795" i="5" s="1"/>
  <c r="X796" i="5"/>
  <c r="AT796" i="5" s="1"/>
  <c r="X797" i="5"/>
  <c r="AT797" i="5" s="1"/>
  <c r="X798" i="5"/>
  <c r="AT798" i="5" s="1"/>
  <c r="X799" i="5"/>
  <c r="AT799" i="5" s="1"/>
  <c r="X800" i="5"/>
  <c r="AT800" i="5" s="1"/>
  <c r="X801" i="5"/>
  <c r="AT801" i="5" s="1"/>
  <c r="X802" i="5"/>
  <c r="AT802" i="5" s="1"/>
  <c r="X803" i="5"/>
  <c r="AT803" i="5" s="1"/>
  <c r="X804" i="5"/>
  <c r="AT804" i="5" s="1"/>
  <c r="X805" i="5"/>
  <c r="AT805" i="5" s="1"/>
  <c r="X806" i="5"/>
  <c r="AT806" i="5" s="1"/>
  <c r="X807" i="5"/>
  <c r="AT807" i="5" s="1"/>
  <c r="X808" i="5"/>
  <c r="AT808" i="5" s="1"/>
  <c r="X809" i="5"/>
  <c r="AT809" i="5" s="1"/>
  <c r="X810" i="5"/>
  <c r="AT810" i="5" s="1"/>
  <c r="X811" i="5"/>
  <c r="AT811" i="5" s="1"/>
  <c r="X812" i="5"/>
  <c r="AT812" i="5" s="1"/>
  <c r="X813" i="5"/>
  <c r="AT813" i="5" s="1"/>
  <c r="X814" i="5"/>
  <c r="AT814" i="5" s="1"/>
  <c r="X815" i="5"/>
  <c r="AT815" i="5" s="1"/>
  <c r="X816" i="5"/>
  <c r="AT816" i="5" s="1"/>
  <c r="X817" i="5"/>
  <c r="AT817" i="5" s="1"/>
  <c r="X818" i="5"/>
  <c r="AT818" i="5" s="1"/>
  <c r="X819" i="5"/>
  <c r="AT819" i="5" s="1"/>
  <c r="X820" i="5"/>
  <c r="AT820" i="5" s="1"/>
  <c r="X821" i="5"/>
  <c r="AT821" i="5" s="1"/>
  <c r="X822" i="5"/>
  <c r="AT822" i="5" s="1"/>
  <c r="X823" i="5"/>
  <c r="AT823" i="5" s="1"/>
  <c r="X824" i="5"/>
  <c r="AT824" i="5" s="1"/>
  <c r="X825" i="5"/>
  <c r="AT825" i="5" s="1"/>
  <c r="X826" i="5"/>
  <c r="AT826" i="5" s="1"/>
  <c r="X827" i="5"/>
  <c r="AT827" i="5" s="1"/>
  <c r="X828" i="5"/>
  <c r="AT828" i="5" s="1"/>
  <c r="X829" i="5"/>
  <c r="AT829" i="5" s="1"/>
  <c r="X830" i="5"/>
  <c r="AT830" i="5" s="1"/>
  <c r="X831" i="5"/>
  <c r="AT831" i="5" s="1"/>
  <c r="X832" i="5"/>
  <c r="AT832" i="5" s="1"/>
  <c r="X833" i="5"/>
  <c r="AT833" i="5" s="1"/>
  <c r="X834" i="5"/>
  <c r="AT834" i="5" s="1"/>
  <c r="X835" i="5"/>
  <c r="AT835" i="5" s="1"/>
  <c r="X836" i="5"/>
  <c r="AT836" i="5" s="1"/>
  <c r="X837" i="5"/>
  <c r="AT837" i="5" s="1"/>
  <c r="X838" i="5"/>
  <c r="AT838" i="5" s="1"/>
  <c r="X839" i="5"/>
  <c r="AT839" i="5" s="1"/>
  <c r="X840" i="5"/>
  <c r="AT840" i="5" s="1"/>
  <c r="X841" i="5"/>
  <c r="AT841" i="5" s="1"/>
  <c r="X842" i="5"/>
  <c r="AT842" i="5" s="1"/>
  <c r="X843" i="5"/>
  <c r="AT843" i="5" s="1"/>
  <c r="X844" i="5"/>
  <c r="AT844" i="5" s="1"/>
  <c r="X845" i="5"/>
  <c r="AT845" i="5" s="1"/>
  <c r="X846" i="5"/>
  <c r="AT846" i="5" s="1"/>
  <c r="X847" i="5"/>
  <c r="AT847" i="5" s="1"/>
  <c r="X848" i="5"/>
  <c r="AT848" i="5" s="1"/>
  <c r="X849" i="5"/>
  <c r="AT849" i="5" s="1"/>
  <c r="X850" i="5"/>
  <c r="AT850" i="5" s="1"/>
  <c r="X851" i="5"/>
  <c r="AT851" i="5" s="1"/>
  <c r="X852" i="5"/>
  <c r="AT852" i="5" s="1"/>
  <c r="X853" i="5"/>
  <c r="AT853" i="5" s="1"/>
  <c r="X854" i="5"/>
  <c r="AT854" i="5" s="1"/>
  <c r="X855" i="5"/>
  <c r="AT855" i="5" s="1"/>
  <c r="X856" i="5"/>
  <c r="AT856" i="5" s="1"/>
  <c r="X857" i="5"/>
  <c r="AT857" i="5" s="1"/>
  <c r="X858" i="5"/>
  <c r="AT858" i="5" s="1"/>
  <c r="X859" i="5"/>
  <c r="AT859" i="5" s="1"/>
  <c r="X860" i="5"/>
  <c r="AT860" i="5" s="1"/>
  <c r="X861" i="5"/>
  <c r="AT861" i="5" s="1"/>
  <c r="X862" i="5"/>
  <c r="AT862" i="5" s="1"/>
  <c r="X863" i="5"/>
  <c r="AT863" i="5" s="1"/>
  <c r="X864" i="5"/>
  <c r="AT864" i="5" s="1"/>
  <c r="X865" i="5"/>
  <c r="AT865" i="5" s="1"/>
  <c r="X866" i="5"/>
  <c r="AT866" i="5" s="1"/>
  <c r="X867" i="5"/>
  <c r="AT867" i="5" s="1"/>
  <c r="X868" i="5"/>
  <c r="AT868" i="5" s="1"/>
  <c r="X869" i="5"/>
  <c r="AT869" i="5" s="1"/>
  <c r="X870" i="5"/>
  <c r="AT870" i="5" s="1"/>
  <c r="X871" i="5"/>
  <c r="AT871" i="5" s="1"/>
  <c r="X872" i="5"/>
  <c r="AT872" i="5" s="1"/>
  <c r="X873" i="5"/>
  <c r="AT873" i="5" s="1"/>
  <c r="X874" i="5"/>
  <c r="AT874" i="5" s="1"/>
  <c r="X875" i="5"/>
  <c r="AT875" i="5" s="1"/>
  <c r="X876" i="5"/>
  <c r="AT876" i="5" s="1"/>
  <c r="X877" i="5"/>
  <c r="AT877" i="5" s="1"/>
  <c r="X878" i="5"/>
  <c r="AT878" i="5" s="1"/>
  <c r="X879" i="5"/>
  <c r="AT879" i="5" s="1"/>
  <c r="X880" i="5"/>
  <c r="AT880" i="5" s="1"/>
  <c r="X881" i="5"/>
  <c r="AT881" i="5" s="1"/>
  <c r="X882" i="5"/>
  <c r="AT882" i="5" s="1"/>
  <c r="X883" i="5"/>
  <c r="AT883" i="5" s="1"/>
  <c r="X884" i="5"/>
  <c r="AT884" i="5" s="1"/>
  <c r="X885" i="5"/>
  <c r="AT885" i="5" s="1"/>
  <c r="X886" i="5"/>
  <c r="AT886" i="5" s="1"/>
  <c r="X887" i="5"/>
  <c r="AT887" i="5" s="1"/>
  <c r="X888" i="5"/>
  <c r="AT888" i="5" s="1"/>
  <c r="X889" i="5"/>
  <c r="AT889" i="5" s="1"/>
  <c r="X890" i="5"/>
  <c r="AT890" i="5" s="1"/>
  <c r="X891" i="5"/>
  <c r="AT891" i="5" s="1"/>
  <c r="X892" i="5"/>
  <c r="AT892" i="5" s="1"/>
  <c r="X893" i="5"/>
  <c r="AT893" i="5" s="1"/>
  <c r="X894" i="5"/>
  <c r="AT894" i="5" s="1"/>
  <c r="X895" i="5"/>
  <c r="AT895" i="5" s="1"/>
  <c r="X896" i="5"/>
  <c r="AT896" i="5" s="1"/>
  <c r="X897" i="5"/>
  <c r="AT897" i="5" s="1"/>
  <c r="X898" i="5"/>
  <c r="AT898" i="5" s="1"/>
  <c r="X899" i="5"/>
  <c r="AT899" i="5" s="1"/>
  <c r="X900" i="5"/>
  <c r="AT900" i="5" s="1"/>
  <c r="X901" i="5"/>
  <c r="AT901" i="5" s="1"/>
  <c r="X902" i="5"/>
  <c r="AT902" i="5" s="1"/>
  <c r="X903" i="5"/>
  <c r="AT903" i="5" s="1"/>
  <c r="X904" i="5"/>
  <c r="AT904" i="5" s="1"/>
  <c r="X905" i="5"/>
  <c r="AT905" i="5" s="1"/>
  <c r="X906" i="5"/>
  <c r="AT906" i="5" s="1"/>
  <c r="X907" i="5"/>
  <c r="AT907" i="5" s="1"/>
  <c r="X908" i="5"/>
  <c r="AT908" i="5" s="1"/>
  <c r="X909" i="5"/>
  <c r="AT909" i="5" s="1"/>
  <c r="X910" i="5"/>
  <c r="AT910" i="5" s="1"/>
  <c r="X911" i="5"/>
  <c r="AT911" i="5" s="1"/>
  <c r="X912" i="5"/>
  <c r="AT912" i="5" s="1"/>
  <c r="X913" i="5"/>
  <c r="AT913" i="5" s="1"/>
  <c r="X914" i="5"/>
  <c r="AT914" i="5" s="1"/>
  <c r="X915" i="5"/>
  <c r="AT915" i="5" s="1"/>
  <c r="X916" i="5"/>
  <c r="AT916" i="5" s="1"/>
  <c r="X917" i="5"/>
  <c r="AT917" i="5" s="1"/>
  <c r="X918" i="5"/>
  <c r="AT918" i="5" s="1"/>
  <c r="X919" i="5"/>
  <c r="AT919" i="5" s="1"/>
  <c r="X920" i="5"/>
  <c r="AT920" i="5" s="1"/>
  <c r="X921" i="5"/>
  <c r="AT921" i="5" s="1"/>
  <c r="X922" i="5"/>
  <c r="AT922" i="5" s="1"/>
  <c r="X923" i="5"/>
  <c r="AT923" i="5" s="1"/>
  <c r="X924" i="5"/>
  <c r="AT924" i="5" s="1"/>
  <c r="X925" i="5"/>
  <c r="AT925" i="5" s="1"/>
  <c r="X926" i="5"/>
  <c r="AT926" i="5" s="1"/>
  <c r="X927" i="5"/>
  <c r="AT927" i="5" s="1"/>
  <c r="X928" i="5"/>
  <c r="AT928" i="5" s="1"/>
  <c r="X929" i="5"/>
  <c r="AT929" i="5" s="1"/>
  <c r="X930" i="5"/>
  <c r="AT930" i="5" s="1"/>
  <c r="X931" i="5"/>
  <c r="AT931" i="5" s="1"/>
  <c r="X932" i="5"/>
  <c r="AT932" i="5" s="1"/>
  <c r="X933" i="5"/>
  <c r="AT933" i="5" s="1"/>
  <c r="X934" i="5"/>
  <c r="AT934" i="5" s="1"/>
  <c r="X935" i="5"/>
  <c r="AT935" i="5" s="1"/>
  <c r="X936" i="5"/>
  <c r="AT936" i="5" s="1"/>
  <c r="X937" i="5"/>
  <c r="AT937" i="5" s="1"/>
  <c r="X938" i="5"/>
  <c r="AT938" i="5" s="1"/>
  <c r="X939" i="5"/>
  <c r="AT939" i="5" s="1"/>
  <c r="X940" i="5"/>
  <c r="AT940" i="5" s="1"/>
  <c r="X941" i="5"/>
  <c r="AT941" i="5" s="1"/>
  <c r="X942" i="5"/>
  <c r="AT942" i="5" s="1"/>
  <c r="X943" i="5"/>
  <c r="AT943" i="5" s="1"/>
  <c r="X944" i="5"/>
  <c r="AT944" i="5" s="1"/>
  <c r="X945" i="5"/>
  <c r="AT945" i="5" s="1"/>
  <c r="X946" i="5"/>
  <c r="AT946" i="5" s="1"/>
  <c r="X947" i="5"/>
  <c r="AT947" i="5" s="1"/>
  <c r="X948" i="5"/>
  <c r="AT948" i="5" s="1"/>
  <c r="X949" i="5"/>
  <c r="AT949" i="5" s="1"/>
  <c r="X950" i="5"/>
  <c r="AT950" i="5" s="1"/>
  <c r="X951" i="5"/>
  <c r="AT951" i="5" s="1"/>
  <c r="X952" i="5"/>
  <c r="AT952" i="5" s="1"/>
  <c r="X953" i="5"/>
  <c r="AT953" i="5" s="1"/>
  <c r="X954" i="5"/>
  <c r="AT954" i="5" s="1"/>
  <c r="X955" i="5"/>
  <c r="AT955" i="5" s="1"/>
  <c r="X956" i="5"/>
  <c r="AT956" i="5" s="1"/>
  <c r="X957" i="5"/>
  <c r="AT957" i="5" s="1"/>
  <c r="X958" i="5"/>
  <c r="AT958" i="5" s="1"/>
  <c r="X959" i="5"/>
  <c r="AT959" i="5" s="1"/>
  <c r="X960" i="5"/>
  <c r="AT960" i="5" s="1"/>
  <c r="X961" i="5"/>
  <c r="AT961" i="5" s="1"/>
  <c r="X962" i="5"/>
  <c r="AT962" i="5" s="1"/>
  <c r="X963" i="5"/>
  <c r="AT963" i="5" s="1"/>
  <c r="X964" i="5"/>
  <c r="AT964" i="5" s="1"/>
  <c r="X965" i="5"/>
  <c r="AT965" i="5" s="1"/>
  <c r="X966" i="5"/>
  <c r="AT966" i="5" s="1"/>
  <c r="X967" i="5"/>
  <c r="AT967" i="5" s="1"/>
  <c r="X968" i="5"/>
  <c r="AT968" i="5" s="1"/>
  <c r="X969" i="5"/>
  <c r="AT969" i="5" s="1"/>
  <c r="X970" i="5"/>
  <c r="AT970" i="5" s="1"/>
  <c r="X971" i="5"/>
  <c r="AT971" i="5" s="1"/>
  <c r="X972" i="5"/>
  <c r="AT972" i="5" s="1"/>
  <c r="X973" i="5"/>
  <c r="AT973" i="5" s="1"/>
  <c r="X974" i="5"/>
  <c r="AT974" i="5" s="1"/>
  <c r="X975" i="5"/>
  <c r="AT975" i="5" s="1"/>
  <c r="X976" i="5"/>
  <c r="AT976" i="5" s="1"/>
  <c r="X977" i="5"/>
  <c r="AT977" i="5" s="1"/>
  <c r="X978" i="5"/>
  <c r="AT978" i="5" s="1"/>
  <c r="X979" i="5"/>
  <c r="AT979" i="5" s="1"/>
  <c r="X980" i="5"/>
  <c r="AT980" i="5" s="1"/>
  <c r="X981" i="5"/>
  <c r="AT981" i="5" s="1"/>
  <c r="X982" i="5"/>
  <c r="AT982" i="5" s="1"/>
  <c r="X983" i="5"/>
  <c r="AT983" i="5" s="1"/>
  <c r="X984" i="5"/>
  <c r="AT984" i="5" s="1"/>
  <c r="X985" i="5"/>
  <c r="AT985" i="5" s="1"/>
  <c r="X986" i="5"/>
  <c r="AT986" i="5" s="1"/>
  <c r="X987" i="5"/>
  <c r="AT987" i="5" s="1"/>
  <c r="X988" i="5"/>
  <c r="AT988" i="5" s="1"/>
  <c r="X989" i="5"/>
  <c r="AT989" i="5" s="1"/>
  <c r="X990" i="5"/>
  <c r="AT990" i="5" s="1"/>
  <c r="X991" i="5"/>
  <c r="AT991" i="5" s="1"/>
  <c r="X992" i="5"/>
  <c r="AT992" i="5" s="1"/>
  <c r="X993" i="5"/>
  <c r="AT993" i="5" s="1"/>
  <c r="X994" i="5"/>
  <c r="AT994" i="5" s="1"/>
  <c r="X995" i="5"/>
  <c r="AT995" i="5" s="1"/>
  <c r="X996" i="5"/>
  <c r="AT996" i="5" s="1"/>
  <c r="X997" i="5"/>
  <c r="AT997" i="5" s="1"/>
  <c r="X998" i="5"/>
  <c r="AT998" i="5" s="1"/>
  <c r="X999" i="5"/>
  <c r="AT999" i="5" s="1"/>
  <c r="X1000" i="5"/>
  <c r="AT1000" i="5" s="1"/>
  <c r="X1001" i="5"/>
  <c r="AT1001" i="5" s="1"/>
  <c r="X1002" i="5"/>
  <c r="AT1002" i="5" s="1"/>
  <c r="X1003" i="5"/>
  <c r="AT1003" i="5" s="1"/>
  <c r="X1004" i="5"/>
  <c r="AT1004" i="5" s="1"/>
  <c r="X1005" i="5"/>
  <c r="AT1005" i="5" s="1"/>
  <c r="X1006" i="5"/>
  <c r="AT1006" i="5" s="1"/>
  <c r="X1007" i="5"/>
  <c r="AT1007" i="5" s="1"/>
  <c r="X1008" i="5"/>
  <c r="AT1008" i="5" s="1"/>
  <c r="X1009" i="5"/>
  <c r="AT1009" i="5" s="1"/>
  <c r="X1010" i="5"/>
  <c r="AT1010" i="5" s="1"/>
  <c r="X1011" i="5"/>
  <c r="AT1011" i="5" s="1"/>
  <c r="X1012" i="5"/>
  <c r="AT1012" i="5" s="1"/>
  <c r="X1013" i="5"/>
  <c r="AT1013" i="5" s="1"/>
  <c r="X1014" i="5"/>
  <c r="AT1014" i="5" s="1"/>
  <c r="X1015" i="5"/>
  <c r="AT1015" i="5" s="1"/>
  <c r="X1016" i="5"/>
  <c r="AT1016" i="5" s="1"/>
  <c r="X1017" i="5"/>
  <c r="AT1017" i="5" s="1"/>
  <c r="X1018" i="5"/>
  <c r="AT1018" i="5" s="1"/>
  <c r="X1019" i="5"/>
  <c r="AT1019" i="5" s="1"/>
  <c r="X1020" i="5"/>
  <c r="AT1020" i="5" s="1"/>
  <c r="X1021" i="5"/>
  <c r="AT1021" i="5" s="1"/>
  <c r="X1022" i="5"/>
  <c r="AT1022" i="5" s="1"/>
  <c r="X1023" i="5"/>
  <c r="AT1023" i="5" s="1"/>
  <c r="X1024" i="5"/>
  <c r="AT1024" i="5" s="1"/>
  <c r="X1025" i="5"/>
  <c r="AT1025" i="5" s="1"/>
  <c r="X1026" i="5"/>
  <c r="AT1026" i="5" s="1"/>
  <c r="X1027" i="5"/>
  <c r="AT1027" i="5" s="1"/>
  <c r="X1028" i="5"/>
  <c r="AT1028" i="5" s="1"/>
  <c r="X1029" i="5"/>
  <c r="AT1029" i="5" s="1"/>
  <c r="X1030" i="5"/>
  <c r="AT1030" i="5" s="1"/>
  <c r="X1031" i="5"/>
  <c r="AT1031" i="5" s="1"/>
  <c r="X1032" i="5"/>
  <c r="AT1032" i="5" s="1"/>
  <c r="X1033" i="5"/>
  <c r="AT1033" i="5" s="1"/>
  <c r="X1034" i="5"/>
  <c r="AT1034" i="5" s="1"/>
  <c r="X1035" i="5"/>
  <c r="AT1035" i="5" s="1"/>
  <c r="X1036" i="5"/>
  <c r="AT1036" i="5" s="1"/>
  <c r="X1037" i="5"/>
  <c r="AT1037" i="5" s="1"/>
  <c r="X1038" i="5"/>
  <c r="AT1038" i="5" s="1"/>
  <c r="X1039" i="5"/>
  <c r="AT1039" i="5" s="1"/>
  <c r="X1040" i="5"/>
  <c r="AT1040" i="5" s="1"/>
  <c r="X1041" i="5"/>
  <c r="AT1041" i="5" s="1"/>
  <c r="X1042" i="5"/>
  <c r="AT1042" i="5" s="1"/>
  <c r="X1043" i="5"/>
  <c r="AT1043" i="5" s="1"/>
  <c r="X1044" i="5"/>
  <c r="AT1044" i="5" s="1"/>
  <c r="X1045" i="5"/>
  <c r="AT1045" i="5" s="1"/>
  <c r="X1046" i="5"/>
  <c r="AT1046" i="5" s="1"/>
  <c r="X1047" i="5"/>
  <c r="AT1047" i="5" s="1"/>
  <c r="X1048" i="5"/>
  <c r="AT1048" i="5" s="1"/>
  <c r="X1049" i="5"/>
  <c r="AT1049" i="5" s="1"/>
  <c r="X1050" i="5"/>
  <c r="AT1050" i="5" s="1"/>
  <c r="X1051" i="5"/>
  <c r="AT1051" i="5" s="1"/>
  <c r="X1052" i="5"/>
  <c r="AT1052" i="5" s="1"/>
  <c r="X1053" i="5"/>
  <c r="AT1053" i="5" s="1"/>
  <c r="X1054" i="5"/>
  <c r="AT1054" i="5" s="1"/>
  <c r="X1055" i="5"/>
  <c r="AT1055" i="5" s="1"/>
  <c r="X1056" i="5"/>
  <c r="AT1056" i="5" s="1"/>
  <c r="X1057" i="5"/>
  <c r="AT1057" i="5" s="1"/>
  <c r="X1058" i="5"/>
  <c r="AT1058" i="5" s="1"/>
  <c r="X1059" i="5"/>
  <c r="AT1059" i="5" s="1"/>
  <c r="X1060" i="5"/>
  <c r="AT1060" i="5" s="1"/>
  <c r="X1061" i="5"/>
  <c r="AT1061" i="5" s="1"/>
  <c r="X1062" i="5"/>
  <c r="AT1062" i="5" s="1"/>
  <c r="X1063" i="5"/>
  <c r="AT1063" i="5" s="1"/>
  <c r="X1064" i="5"/>
  <c r="AT1064" i="5" s="1"/>
  <c r="X1065" i="5"/>
  <c r="AT1065" i="5" s="1"/>
  <c r="X1066" i="5"/>
  <c r="AT1066" i="5" s="1"/>
  <c r="X1067" i="5"/>
  <c r="AT1067" i="5" s="1"/>
  <c r="X1068" i="5"/>
  <c r="AT1068" i="5" s="1"/>
  <c r="X1069" i="5"/>
  <c r="AT1069" i="5" s="1"/>
  <c r="X1070" i="5"/>
  <c r="AT1070" i="5" s="1"/>
  <c r="X1071" i="5"/>
  <c r="AT1071" i="5" s="1"/>
  <c r="X1072" i="5"/>
  <c r="AT1072" i="5" s="1"/>
  <c r="X1073" i="5"/>
  <c r="AT1073" i="5" s="1"/>
  <c r="X1074" i="5"/>
  <c r="AT1074" i="5" s="1"/>
  <c r="X1075" i="5"/>
  <c r="AT1075" i="5" s="1"/>
  <c r="X1076" i="5"/>
  <c r="AT1076" i="5" s="1"/>
  <c r="X1077" i="5"/>
  <c r="AT1077" i="5" s="1"/>
  <c r="X1078" i="5"/>
  <c r="AT1078" i="5" s="1"/>
  <c r="X1079" i="5"/>
  <c r="AT1079" i="5" s="1"/>
  <c r="X1080" i="5"/>
  <c r="AT1080" i="5" s="1"/>
  <c r="X1081" i="5"/>
  <c r="AT1081" i="5" s="1"/>
  <c r="X1082" i="5"/>
  <c r="AT1082" i="5" s="1"/>
  <c r="X1083" i="5"/>
  <c r="AT1083" i="5" s="1"/>
  <c r="X1084" i="5"/>
  <c r="AT1084" i="5" s="1"/>
  <c r="X1085" i="5"/>
  <c r="AT1085" i="5" s="1"/>
  <c r="X1086" i="5"/>
  <c r="AT1086" i="5" s="1"/>
  <c r="X1087" i="5"/>
  <c r="AT1087" i="5" s="1"/>
  <c r="X1088" i="5"/>
  <c r="AT1088" i="5" s="1"/>
  <c r="X1089" i="5"/>
  <c r="AT1089" i="5" s="1"/>
  <c r="X1090" i="5"/>
  <c r="AT1090" i="5" s="1"/>
  <c r="X1091" i="5"/>
  <c r="AT1091" i="5" s="1"/>
  <c r="X1092" i="5"/>
  <c r="AT1092" i="5" s="1"/>
  <c r="X1093" i="5"/>
  <c r="AT1093" i="5" s="1"/>
  <c r="X1094" i="5"/>
  <c r="AT1094" i="5" s="1"/>
  <c r="X1095" i="5"/>
  <c r="AT1095" i="5" s="1"/>
  <c r="X1096" i="5"/>
  <c r="AT1096" i="5" s="1"/>
  <c r="X1097" i="5"/>
  <c r="AT1097" i="5" s="1"/>
  <c r="X1098" i="5"/>
  <c r="AT1098" i="5" s="1"/>
  <c r="X1099" i="5"/>
  <c r="AT1099" i="5" s="1"/>
  <c r="X1100" i="5"/>
  <c r="AT1100" i="5" s="1"/>
  <c r="X1101" i="5"/>
  <c r="AT1101" i="5" s="1"/>
  <c r="X1102" i="5"/>
  <c r="AT1102" i="5" s="1"/>
  <c r="X1103" i="5"/>
  <c r="AT1103" i="5" s="1"/>
  <c r="X1104" i="5"/>
  <c r="AT1104" i="5" s="1"/>
  <c r="X1105" i="5"/>
  <c r="AT1105" i="5" s="1"/>
  <c r="X1106" i="5"/>
  <c r="AT1106" i="5" s="1"/>
  <c r="X1107" i="5"/>
  <c r="AT1107" i="5" s="1"/>
  <c r="X1108" i="5"/>
  <c r="AT1108" i="5" s="1"/>
  <c r="X1109" i="5"/>
  <c r="AT1109" i="5" s="1"/>
  <c r="X1110" i="5"/>
  <c r="AT1110" i="5" s="1"/>
  <c r="X1111" i="5"/>
  <c r="AT1111" i="5" s="1"/>
  <c r="X1112" i="5"/>
  <c r="AT1112" i="5" s="1"/>
  <c r="X1113" i="5"/>
  <c r="AT1113" i="5" s="1"/>
  <c r="X1114" i="5"/>
  <c r="AT1114" i="5" s="1"/>
  <c r="X1115" i="5"/>
  <c r="AT1115" i="5" s="1"/>
  <c r="X1116" i="5"/>
  <c r="AT1116" i="5" s="1"/>
  <c r="X1117" i="5"/>
  <c r="AT1117" i="5" s="1"/>
  <c r="X1118" i="5"/>
  <c r="AT1118" i="5" s="1"/>
  <c r="X1119" i="5"/>
  <c r="AT1119" i="5" s="1"/>
  <c r="X1120" i="5"/>
  <c r="AT1120" i="5" s="1"/>
  <c r="X1121" i="5"/>
  <c r="AT1121" i="5" s="1"/>
  <c r="X1122" i="5"/>
  <c r="AT1122" i="5" s="1"/>
  <c r="X1123" i="5"/>
  <c r="AT1123" i="5" s="1"/>
  <c r="X1124" i="5"/>
  <c r="AT1124" i="5" s="1"/>
  <c r="X1125" i="5"/>
  <c r="AT1125" i="5" s="1"/>
  <c r="X1126" i="5"/>
  <c r="AT1126" i="5" s="1"/>
  <c r="X1127" i="5"/>
  <c r="AT1127" i="5" s="1"/>
  <c r="X1128" i="5"/>
  <c r="AT1128" i="5" s="1"/>
  <c r="X1129" i="5"/>
  <c r="AT1129" i="5" s="1"/>
  <c r="X1130" i="5"/>
  <c r="AT1130" i="5" s="1"/>
  <c r="X1131" i="5"/>
  <c r="AT1131" i="5" s="1"/>
  <c r="X1132" i="5"/>
  <c r="AT1132" i="5" s="1"/>
  <c r="X1133" i="5"/>
  <c r="AT1133" i="5" s="1"/>
  <c r="X1134" i="5"/>
  <c r="AT1134" i="5" s="1"/>
  <c r="X1135" i="5"/>
  <c r="AT1135" i="5" s="1"/>
  <c r="X1136" i="5"/>
  <c r="AT1136" i="5" s="1"/>
  <c r="X1137" i="5"/>
  <c r="AT1137" i="5" s="1"/>
  <c r="X1138" i="5"/>
  <c r="AT1138" i="5" s="1"/>
  <c r="X1139" i="5"/>
  <c r="AT1139" i="5" s="1"/>
  <c r="X1140" i="5"/>
  <c r="AT1140" i="5" s="1"/>
  <c r="X1141" i="5"/>
  <c r="AT1141" i="5" s="1"/>
  <c r="X1142" i="5"/>
  <c r="AT1142" i="5" s="1"/>
  <c r="X1143" i="5"/>
  <c r="AT1143" i="5" s="1"/>
  <c r="X1144" i="5"/>
  <c r="AT1144" i="5" s="1"/>
  <c r="X1145" i="5"/>
  <c r="AT1145" i="5" s="1"/>
  <c r="X1146" i="5"/>
  <c r="AT1146" i="5" s="1"/>
  <c r="X1147" i="5"/>
  <c r="AT1147" i="5" s="1"/>
  <c r="X1148" i="5"/>
  <c r="AT1148" i="5" s="1"/>
  <c r="X1149" i="5"/>
  <c r="AT1149" i="5" s="1"/>
  <c r="X1150" i="5"/>
  <c r="AT1150" i="5" s="1"/>
  <c r="X1151" i="5"/>
  <c r="AT1151" i="5" s="1"/>
  <c r="X1152" i="5"/>
  <c r="AT1152" i="5" s="1"/>
  <c r="X1153" i="5"/>
  <c r="AT1153" i="5" s="1"/>
  <c r="X1154" i="5"/>
  <c r="AT1154" i="5" s="1"/>
  <c r="X1155" i="5"/>
  <c r="AT1155" i="5" s="1"/>
  <c r="X1156" i="5"/>
  <c r="AT1156" i="5" s="1"/>
  <c r="X1157" i="5"/>
  <c r="AT1157" i="5" s="1"/>
  <c r="X1158" i="5"/>
  <c r="AT1158" i="5" s="1"/>
  <c r="X1159" i="5"/>
  <c r="AT1159" i="5" s="1"/>
  <c r="X1160" i="5"/>
  <c r="AT1160" i="5" s="1"/>
  <c r="X1161" i="5"/>
  <c r="AT1161" i="5" s="1"/>
  <c r="X1162" i="5"/>
  <c r="AT1162" i="5" s="1"/>
  <c r="X1163" i="5"/>
  <c r="AT1163" i="5" s="1"/>
  <c r="X1164" i="5"/>
  <c r="AT1164" i="5" s="1"/>
  <c r="X1165" i="5"/>
  <c r="AT1165" i="5" s="1"/>
  <c r="X1166" i="5"/>
  <c r="AT1166" i="5" s="1"/>
  <c r="X1167" i="5"/>
  <c r="AT1167" i="5" s="1"/>
  <c r="X1168" i="5"/>
  <c r="AT1168" i="5" s="1"/>
  <c r="X1169" i="5"/>
  <c r="AT1169" i="5" s="1"/>
  <c r="X1170" i="5"/>
  <c r="AT1170" i="5" s="1"/>
  <c r="X1171" i="5"/>
  <c r="AT1171" i="5" s="1"/>
  <c r="X1172" i="5"/>
  <c r="AT1172" i="5" s="1"/>
  <c r="X1173" i="5"/>
  <c r="AT1173" i="5" s="1"/>
  <c r="X1174" i="5"/>
  <c r="AT1174" i="5" s="1"/>
  <c r="X1175" i="5"/>
  <c r="AT1175" i="5" s="1"/>
  <c r="X1176" i="5"/>
  <c r="AT1176" i="5" s="1"/>
  <c r="X1177" i="5"/>
  <c r="AT1177" i="5" s="1"/>
  <c r="X1178" i="5"/>
  <c r="AT1178" i="5" s="1"/>
  <c r="X1179" i="5"/>
  <c r="AT1179" i="5" s="1"/>
  <c r="X1180" i="5"/>
  <c r="AT1180" i="5" s="1"/>
  <c r="X1181" i="5"/>
  <c r="AT1181" i="5" s="1"/>
  <c r="X1182" i="5"/>
  <c r="AT1182" i="5" s="1"/>
  <c r="X1183" i="5"/>
  <c r="AT1183" i="5" s="1"/>
  <c r="X1184" i="5"/>
  <c r="AT1184" i="5" s="1"/>
  <c r="X1185" i="5"/>
  <c r="AT1185" i="5" s="1"/>
  <c r="X1186" i="5"/>
  <c r="AT1186" i="5" s="1"/>
  <c r="X1187" i="5"/>
  <c r="AT1187" i="5" s="1"/>
  <c r="X1188" i="5"/>
  <c r="AT1188" i="5" s="1"/>
  <c r="X1189" i="5"/>
  <c r="AT1189" i="5" s="1"/>
  <c r="X1190" i="5"/>
  <c r="AT1190" i="5" s="1"/>
  <c r="X1191" i="5"/>
  <c r="AT1191" i="5" s="1"/>
  <c r="X1192" i="5"/>
  <c r="AT1192" i="5" s="1"/>
  <c r="X1193" i="5"/>
  <c r="AT1193" i="5" s="1"/>
  <c r="X1194" i="5"/>
  <c r="AT1194" i="5" s="1"/>
  <c r="X1195" i="5"/>
  <c r="AT1195" i="5" s="1"/>
  <c r="X1196" i="5"/>
  <c r="AT1196" i="5" s="1"/>
  <c r="X1197" i="5"/>
  <c r="AT1197" i="5" s="1"/>
  <c r="X1198" i="5"/>
  <c r="AT1198" i="5" s="1"/>
  <c r="X1199" i="5"/>
  <c r="AT1199" i="5" s="1"/>
  <c r="X5" i="5"/>
  <c r="AT5" i="5" s="1"/>
  <c r="AH5" i="5"/>
  <c r="AH6" i="5"/>
  <c r="AH7" i="5"/>
  <c r="AH8" i="5"/>
  <c r="AH9" i="5"/>
  <c r="AH10" i="5"/>
  <c r="AH11" i="5"/>
  <c r="AH12" i="5"/>
  <c r="AH13" i="5"/>
  <c r="AH14" i="5"/>
  <c r="AH15" i="5"/>
  <c r="AH16" i="5"/>
  <c r="AH17" i="5"/>
  <c r="AH18" i="5"/>
  <c r="AH19" i="5"/>
  <c r="AH20" i="5"/>
  <c r="AH21" i="5"/>
  <c r="AH22" i="5"/>
  <c r="AH23" i="5"/>
  <c r="AH24" i="5"/>
  <c r="AH25" i="5"/>
  <c r="AH26" i="5"/>
  <c r="AH27" i="5"/>
  <c r="AH28" i="5"/>
  <c r="AH29" i="5"/>
  <c r="AH30" i="5"/>
  <c r="AH31" i="5"/>
  <c r="AH32" i="5"/>
  <c r="AH33" i="5"/>
  <c r="AH34" i="5"/>
  <c r="AH35" i="5"/>
  <c r="AH36" i="5"/>
  <c r="AH37" i="5"/>
  <c r="AH38" i="5"/>
  <c r="AH39" i="5"/>
  <c r="AH40" i="5"/>
  <c r="AH41" i="5"/>
  <c r="AH42" i="5"/>
  <c r="AH43" i="5"/>
  <c r="AH44" i="5"/>
  <c r="AH45" i="5"/>
  <c r="AH46" i="5"/>
  <c r="AH47" i="5"/>
  <c r="AH48" i="5"/>
  <c r="AH49" i="5"/>
  <c r="AH50" i="5"/>
  <c r="AH51" i="5"/>
  <c r="AH52" i="5"/>
  <c r="AH53" i="5"/>
  <c r="AH54" i="5"/>
  <c r="AH55" i="5"/>
  <c r="AH56" i="5"/>
  <c r="AH57" i="5"/>
  <c r="AH58" i="5"/>
  <c r="AH59" i="5"/>
  <c r="AH60" i="5"/>
  <c r="AH61" i="5"/>
  <c r="AH62" i="5"/>
  <c r="AH63" i="5"/>
  <c r="AH64" i="5"/>
  <c r="AH65" i="5"/>
  <c r="AH66" i="5"/>
  <c r="AH67" i="5"/>
  <c r="AH68" i="5"/>
  <c r="AH69" i="5"/>
  <c r="AH70" i="5"/>
  <c r="AH71" i="5"/>
  <c r="AH72" i="5"/>
  <c r="AH73" i="5"/>
  <c r="AH74" i="5"/>
  <c r="AH75" i="5"/>
  <c r="AH76" i="5"/>
  <c r="AH77" i="5"/>
  <c r="AH78" i="5"/>
  <c r="AH79" i="5"/>
  <c r="AH80" i="5"/>
  <c r="AH81" i="5"/>
  <c r="AH82" i="5"/>
  <c r="AH83" i="5"/>
  <c r="AH84" i="5"/>
  <c r="AH85" i="5"/>
  <c r="AH86" i="5"/>
  <c r="AH87" i="5"/>
  <c r="AH88" i="5"/>
  <c r="AH89" i="5"/>
  <c r="AH90" i="5"/>
  <c r="AH91" i="5"/>
  <c r="AH92" i="5"/>
  <c r="AH93" i="5"/>
  <c r="AH94" i="5"/>
  <c r="AH95" i="5"/>
  <c r="AH96" i="5"/>
  <c r="AH97" i="5"/>
  <c r="AH98" i="5"/>
  <c r="AH99" i="5"/>
  <c r="AH100" i="5"/>
  <c r="AH101" i="5"/>
  <c r="AH102" i="5"/>
  <c r="AH103" i="5"/>
  <c r="AH104" i="5"/>
  <c r="AH105" i="5"/>
  <c r="AH106" i="5"/>
  <c r="AH107" i="5"/>
  <c r="AH108" i="5"/>
  <c r="AH109" i="5"/>
  <c r="AH110" i="5"/>
  <c r="AH111" i="5"/>
  <c r="AH112" i="5"/>
  <c r="AH113" i="5"/>
  <c r="AH114" i="5"/>
  <c r="AH115" i="5"/>
  <c r="AH116" i="5"/>
  <c r="AH117" i="5"/>
  <c r="AH118" i="5"/>
  <c r="AH119" i="5"/>
  <c r="AH120" i="5"/>
  <c r="AH121" i="5"/>
  <c r="AH122" i="5"/>
  <c r="AH123" i="5"/>
  <c r="AH124" i="5"/>
  <c r="AH125" i="5"/>
  <c r="AH126" i="5"/>
  <c r="AH127" i="5"/>
  <c r="AH128" i="5"/>
  <c r="AH129" i="5"/>
  <c r="AH130" i="5"/>
  <c r="AH131" i="5"/>
  <c r="AH132" i="5"/>
  <c r="AH133" i="5"/>
  <c r="AH134" i="5"/>
  <c r="AH135" i="5"/>
  <c r="AH136" i="5"/>
  <c r="AH137" i="5"/>
  <c r="AH138" i="5"/>
  <c r="AH139" i="5"/>
  <c r="AH140" i="5"/>
  <c r="AH141" i="5"/>
  <c r="AH142" i="5"/>
  <c r="AH143" i="5"/>
  <c r="AH144" i="5"/>
  <c r="AH145" i="5"/>
  <c r="AH146" i="5"/>
  <c r="AH147" i="5"/>
  <c r="AH148" i="5"/>
  <c r="AH149" i="5"/>
  <c r="AH150" i="5"/>
  <c r="AH151" i="5"/>
  <c r="AH152" i="5"/>
  <c r="AH153" i="5"/>
  <c r="AH154" i="5"/>
  <c r="AH155" i="5"/>
  <c r="AH156" i="5"/>
  <c r="AH157" i="5"/>
  <c r="AH158" i="5"/>
  <c r="AH159" i="5"/>
  <c r="AH160" i="5"/>
  <c r="AH161" i="5"/>
  <c r="AH162" i="5"/>
  <c r="AH163" i="5"/>
  <c r="AH164" i="5"/>
  <c r="AH165" i="5"/>
  <c r="AH166" i="5"/>
  <c r="AH167" i="5"/>
  <c r="AH168" i="5"/>
  <c r="AH169" i="5"/>
  <c r="AH170" i="5"/>
  <c r="AH171" i="5"/>
  <c r="AH172" i="5"/>
  <c r="AH173" i="5"/>
  <c r="AH174" i="5"/>
  <c r="AH175" i="5"/>
  <c r="AH176" i="5"/>
  <c r="AH177" i="5"/>
  <c r="AH178" i="5"/>
  <c r="AH179" i="5"/>
  <c r="AH180" i="5"/>
  <c r="AH181" i="5"/>
  <c r="AH182" i="5"/>
  <c r="AH183" i="5"/>
  <c r="AH184" i="5"/>
  <c r="AH185" i="5"/>
  <c r="AH186" i="5"/>
  <c r="AH187" i="5"/>
  <c r="AH188" i="5"/>
  <c r="AH189" i="5"/>
  <c r="AH190" i="5"/>
  <c r="AH191" i="5"/>
  <c r="AH192" i="5"/>
  <c r="AH193" i="5"/>
  <c r="AH194" i="5"/>
  <c r="AH195" i="5"/>
  <c r="AH196" i="5"/>
  <c r="AH197" i="5"/>
  <c r="AH198" i="5"/>
  <c r="AH199" i="5"/>
  <c r="AH200" i="5"/>
  <c r="AH201" i="5"/>
  <c r="AH202" i="5"/>
  <c r="AH203" i="5"/>
  <c r="AH204" i="5"/>
  <c r="AH205" i="5"/>
  <c r="AH206" i="5"/>
  <c r="AH207" i="5"/>
  <c r="AH208" i="5"/>
  <c r="AH209" i="5"/>
  <c r="AH210" i="5"/>
  <c r="AH211" i="5"/>
  <c r="AH212" i="5"/>
  <c r="AH213" i="5"/>
  <c r="AH214" i="5"/>
  <c r="AH215" i="5"/>
  <c r="AH216" i="5"/>
  <c r="AH217" i="5"/>
  <c r="AH218" i="5"/>
  <c r="AH219" i="5"/>
  <c r="AH220" i="5"/>
  <c r="AH221" i="5"/>
  <c r="AH222" i="5"/>
  <c r="AH223" i="5"/>
  <c r="AH224" i="5"/>
  <c r="AH225" i="5"/>
  <c r="AH226" i="5"/>
  <c r="AH227" i="5"/>
  <c r="AH228" i="5"/>
  <c r="AH229" i="5"/>
  <c r="AH230" i="5"/>
  <c r="AH231" i="5"/>
  <c r="AH232" i="5"/>
  <c r="AH233" i="5"/>
  <c r="AH234" i="5"/>
  <c r="AH235" i="5"/>
  <c r="AH236" i="5"/>
  <c r="AH237" i="5"/>
  <c r="AH238" i="5"/>
  <c r="AH239" i="5"/>
  <c r="AH240" i="5"/>
  <c r="AH241" i="5"/>
  <c r="AH242" i="5"/>
  <c r="AH243" i="5"/>
  <c r="AH244" i="5"/>
  <c r="AH245" i="5"/>
  <c r="AH246" i="5"/>
  <c r="AH247" i="5"/>
  <c r="AH248" i="5"/>
  <c r="AH249" i="5"/>
  <c r="AH250" i="5"/>
  <c r="AH251" i="5"/>
  <c r="AH252" i="5"/>
  <c r="AH253" i="5"/>
  <c r="AH254" i="5"/>
  <c r="AH255" i="5"/>
  <c r="AH256" i="5"/>
  <c r="AH257" i="5"/>
  <c r="AH258" i="5"/>
  <c r="AH259" i="5"/>
  <c r="AH260" i="5"/>
  <c r="AH261" i="5"/>
  <c r="AH262" i="5"/>
  <c r="AH263" i="5"/>
  <c r="AH264" i="5"/>
  <c r="AH265" i="5"/>
  <c r="AH266" i="5"/>
  <c r="AH267" i="5"/>
  <c r="AH268" i="5"/>
  <c r="AH269" i="5"/>
  <c r="AH270" i="5"/>
  <c r="AH271" i="5"/>
  <c r="AH272" i="5"/>
  <c r="AH273" i="5"/>
  <c r="AH274" i="5"/>
  <c r="AH275" i="5"/>
  <c r="AH276" i="5"/>
  <c r="AH277" i="5"/>
  <c r="AH278" i="5"/>
  <c r="AH279" i="5"/>
  <c r="AH280" i="5"/>
  <c r="AH281" i="5"/>
  <c r="AH282" i="5"/>
  <c r="AH283" i="5"/>
  <c r="AH284" i="5"/>
  <c r="AH285" i="5"/>
  <c r="AH286" i="5"/>
  <c r="AH287" i="5"/>
  <c r="AH288" i="5"/>
  <c r="AH289" i="5"/>
  <c r="AH290" i="5"/>
  <c r="AH291" i="5"/>
  <c r="AH292" i="5"/>
  <c r="AH293" i="5"/>
  <c r="AH294" i="5"/>
  <c r="AH295" i="5"/>
  <c r="AH296" i="5"/>
  <c r="AH297" i="5"/>
  <c r="AH298" i="5"/>
  <c r="AH299" i="5"/>
  <c r="AH300" i="5"/>
  <c r="AH301" i="5"/>
  <c r="AH302" i="5"/>
  <c r="AH303" i="5"/>
  <c r="AH304" i="5"/>
  <c r="AH305" i="5"/>
  <c r="AH306" i="5"/>
  <c r="AH307" i="5"/>
  <c r="AH308" i="5"/>
  <c r="AH309" i="5"/>
  <c r="AH310" i="5"/>
  <c r="AH311" i="5"/>
  <c r="AH312" i="5"/>
  <c r="AH313" i="5"/>
  <c r="AH314" i="5"/>
  <c r="AH315" i="5"/>
  <c r="AH316" i="5"/>
  <c r="AH317" i="5"/>
  <c r="AH318" i="5"/>
  <c r="AH319" i="5"/>
  <c r="AH320" i="5"/>
  <c r="AH321" i="5"/>
  <c r="AH322" i="5"/>
  <c r="AH323" i="5"/>
  <c r="AH324" i="5"/>
  <c r="AH325" i="5"/>
  <c r="AH326" i="5"/>
  <c r="AH327" i="5"/>
  <c r="AH328" i="5"/>
  <c r="AH329" i="5"/>
  <c r="AH330" i="5"/>
  <c r="AH331" i="5"/>
  <c r="AH332" i="5"/>
  <c r="AH333" i="5"/>
  <c r="AH334" i="5"/>
  <c r="AH335" i="5"/>
  <c r="AH336" i="5"/>
  <c r="AH337" i="5"/>
  <c r="AH338" i="5"/>
  <c r="AH339" i="5"/>
  <c r="AH340" i="5"/>
  <c r="AH341" i="5"/>
  <c r="AH342" i="5"/>
  <c r="AH343" i="5"/>
  <c r="AH344" i="5"/>
  <c r="AH345" i="5"/>
  <c r="AH346" i="5"/>
  <c r="AH347" i="5"/>
  <c r="AH348" i="5"/>
  <c r="AH349" i="5"/>
  <c r="AH350" i="5"/>
  <c r="AH351" i="5"/>
  <c r="AH352" i="5"/>
  <c r="AH353" i="5"/>
  <c r="AH354" i="5"/>
  <c r="AH355" i="5"/>
  <c r="AH356" i="5"/>
  <c r="AH357" i="5"/>
  <c r="AH358" i="5"/>
  <c r="AH359" i="5"/>
  <c r="AH360" i="5"/>
  <c r="AH361" i="5"/>
  <c r="AH362" i="5"/>
  <c r="AH363" i="5"/>
  <c r="AH364" i="5"/>
  <c r="AH365" i="5"/>
  <c r="AH366" i="5"/>
  <c r="AH367" i="5"/>
  <c r="AH368" i="5"/>
  <c r="AH369" i="5"/>
  <c r="AH370" i="5"/>
  <c r="AH371" i="5"/>
  <c r="AH372" i="5"/>
  <c r="AH373" i="5"/>
  <c r="AH374" i="5"/>
  <c r="AH375" i="5"/>
  <c r="AH376" i="5"/>
  <c r="AH377" i="5"/>
  <c r="AH378" i="5"/>
  <c r="AH379" i="5"/>
  <c r="AH380" i="5"/>
  <c r="AH381" i="5"/>
  <c r="AH382" i="5"/>
  <c r="AH383" i="5"/>
  <c r="AH384" i="5"/>
  <c r="AH385" i="5"/>
  <c r="AH386" i="5"/>
  <c r="AH387" i="5"/>
  <c r="AH388" i="5"/>
  <c r="AH389" i="5"/>
  <c r="AH390" i="5"/>
  <c r="AH391" i="5"/>
  <c r="AH392" i="5"/>
  <c r="AH393" i="5"/>
  <c r="AH394" i="5"/>
  <c r="AH395" i="5"/>
  <c r="AH396" i="5"/>
  <c r="AH397" i="5"/>
  <c r="AH398" i="5"/>
  <c r="AH399" i="5"/>
  <c r="AH400" i="5"/>
  <c r="AH401" i="5"/>
  <c r="AH402" i="5"/>
  <c r="AH403" i="5"/>
  <c r="AH404" i="5"/>
  <c r="AH405" i="5"/>
  <c r="AH406" i="5"/>
  <c r="AH407" i="5"/>
  <c r="AH408" i="5"/>
  <c r="AH409" i="5"/>
  <c r="AH410" i="5"/>
  <c r="AH411" i="5"/>
  <c r="AH412" i="5"/>
  <c r="AH413" i="5"/>
  <c r="AH414" i="5"/>
  <c r="AH415" i="5"/>
  <c r="AH416" i="5"/>
  <c r="AH417" i="5"/>
  <c r="AH418" i="5"/>
  <c r="AH419" i="5"/>
  <c r="AH420" i="5"/>
  <c r="AH421" i="5"/>
  <c r="AH422" i="5"/>
  <c r="AH423" i="5"/>
  <c r="AH424" i="5"/>
  <c r="AH425" i="5"/>
  <c r="AH426" i="5"/>
  <c r="AH427" i="5"/>
  <c r="AH428" i="5"/>
  <c r="AH429" i="5"/>
  <c r="AH430" i="5"/>
  <c r="AH431" i="5"/>
  <c r="AH432" i="5"/>
  <c r="AH433" i="5"/>
  <c r="AH434" i="5"/>
  <c r="AH435" i="5"/>
  <c r="AH436" i="5"/>
  <c r="AH437" i="5"/>
  <c r="AH438" i="5"/>
  <c r="AH439" i="5"/>
  <c r="AH440" i="5"/>
  <c r="AH441" i="5"/>
  <c r="AH442" i="5"/>
  <c r="AH443" i="5"/>
  <c r="AH444" i="5"/>
  <c r="AH445" i="5"/>
  <c r="AH446" i="5"/>
  <c r="AH447" i="5"/>
  <c r="AH448" i="5"/>
  <c r="AH449" i="5"/>
  <c r="AH450" i="5"/>
  <c r="AH451" i="5"/>
  <c r="AH452" i="5"/>
  <c r="AH453" i="5"/>
  <c r="AH454" i="5"/>
  <c r="AH455" i="5"/>
  <c r="AH456" i="5"/>
  <c r="AH457" i="5"/>
  <c r="AH458" i="5"/>
  <c r="AH459" i="5"/>
  <c r="AH460" i="5"/>
  <c r="AH461" i="5"/>
  <c r="AH462" i="5"/>
  <c r="AH463" i="5"/>
  <c r="AH464" i="5"/>
  <c r="AH465" i="5"/>
  <c r="AH466" i="5"/>
  <c r="AH467" i="5"/>
  <c r="AH468" i="5"/>
  <c r="AH469" i="5"/>
  <c r="AH470" i="5"/>
  <c r="AH471" i="5"/>
  <c r="AH472" i="5"/>
  <c r="AH473" i="5"/>
  <c r="AH474" i="5"/>
  <c r="AH475" i="5"/>
  <c r="AH476" i="5"/>
  <c r="AH477" i="5"/>
  <c r="AH478" i="5"/>
  <c r="AH479" i="5"/>
  <c r="AH480" i="5"/>
  <c r="AH481" i="5"/>
  <c r="AH482" i="5"/>
  <c r="AH483" i="5"/>
  <c r="AH484" i="5"/>
  <c r="AH485" i="5"/>
  <c r="AH486" i="5"/>
  <c r="AH487" i="5"/>
  <c r="AH488" i="5"/>
  <c r="AH489" i="5"/>
  <c r="AH490" i="5"/>
  <c r="AH491" i="5"/>
  <c r="AH492" i="5"/>
  <c r="AH493" i="5"/>
  <c r="AH494" i="5"/>
  <c r="AH495" i="5"/>
  <c r="AH496" i="5"/>
  <c r="AH497" i="5"/>
  <c r="AH498" i="5"/>
  <c r="AH499" i="5"/>
  <c r="AH500" i="5"/>
  <c r="AH501" i="5"/>
  <c r="AH502" i="5"/>
  <c r="AH503" i="5"/>
  <c r="AH504" i="5"/>
  <c r="AH505" i="5"/>
  <c r="AH506" i="5"/>
  <c r="AH507" i="5"/>
  <c r="AH508" i="5"/>
  <c r="AH509" i="5"/>
  <c r="AH510" i="5"/>
  <c r="AH511" i="5"/>
  <c r="AH512" i="5"/>
  <c r="AH513" i="5"/>
  <c r="AH514" i="5"/>
  <c r="AH515" i="5"/>
  <c r="AH516" i="5"/>
  <c r="AH517" i="5"/>
  <c r="AH518" i="5"/>
  <c r="AH519" i="5"/>
  <c r="AH520" i="5"/>
  <c r="AH521" i="5"/>
  <c r="AH522" i="5"/>
  <c r="AH523" i="5"/>
  <c r="AH524" i="5"/>
  <c r="AH525" i="5"/>
  <c r="AH526" i="5"/>
  <c r="AH527" i="5"/>
  <c r="AH528" i="5"/>
  <c r="AH529" i="5"/>
  <c r="AH530" i="5"/>
  <c r="AH531" i="5"/>
  <c r="AH532" i="5"/>
  <c r="AH533" i="5"/>
  <c r="AH534" i="5"/>
  <c r="AH535" i="5"/>
  <c r="AH536" i="5"/>
  <c r="AH537" i="5"/>
  <c r="AH538" i="5"/>
  <c r="AH539" i="5"/>
  <c r="AH540" i="5"/>
  <c r="AH541" i="5"/>
  <c r="AH542" i="5"/>
  <c r="AH543" i="5"/>
  <c r="AH544" i="5"/>
  <c r="AH545" i="5"/>
  <c r="AH546" i="5"/>
  <c r="AH547" i="5"/>
  <c r="AH548" i="5"/>
  <c r="AH549" i="5"/>
  <c r="AH550" i="5"/>
  <c r="AH551" i="5"/>
  <c r="AH552" i="5"/>
  <c r="AH553" i="5"/>
  <c r="AH554" i="5"/>
  <c r="AH555" i="5"/>
  <c r="AH556" i="5"/>
  <c r="AH557" i="5"/>
  <c r="AH558" i="5"/>
  <c r="AH559" i="5"/>
  <c r="AH560" i="5"/>
  <c r="AH561" i="5"/>
  <c r="AH562" i="5"/>
  <c r="AH563" i="5"/>
  <c r="AH564" i="5"/>
  <c r="AH565" i="5"/>
  <c r="AH566" i="5"/>
  <c r="AH567" i="5"/>
  <c r="AH568" i="5"/>
  <c r="AH569" i="5"/>
  <c r="AH570" i="5"/>
  <c r="AH571" i="5"/>
  <c r="AH572" i="5"/>
  <c r="AH573" i="5"/>
  <c r="AH574" i="5"/>
  <c r="AH575" i="5"/>
  <c r="AH576" i="5"/>
  <c r="AH577" i="5"/>
  <c r="AH578" i="5"/>
  <c r="AH579" i="5"/>
  <c r="AH580" i="5"/>
  <c r="AH581" i="5"/>
  <c r="AH582" i="5"/>
  <c r="AH583" i="5"/>
  <c r="AH584" i="5"/>
  <c r="AH585" i="5"/>
  <c r="AH586" i="5"/>
  <c r="AH587" i="5"/>
  <c r="AH588" i="5"/>
  <c r="AH589" i="5"/>
  <c r="AH590" i="5"/>
  <c r="AH591" i="5"/>
  <c r="AH592" i="5"/>
  <c r="AH593" i="5"/>
  <c r="AH594" i="5"/>
  <c r="AH595" i="5"/>
  <c r="AH596" i="5"/>
  <c r="AH597" i="5"/>
  <c r="AH598" i="5"/>
  <c r="AH599" i="5"/>
  <c r="AH600" i="5"/>
  <c r="AH601" i="5"/>
  <c r="AH602" i="5"/>
  <c r="AH603" i="5"/>
  <c r="AH604" i="5"/>
  <c r="AH605" i="5"/>
  <c r="AH606" i="5"/>
  <c r="AH607" i="5"/>
  <c r="AH608" i="5"/>
  <c r="AH609" i="5"/>
  <c r="AH610" i="5"/>
  <c r="AH611" i="5"/>
  <c r="AH612" i="5"/>
  <c r="AH613" i="5"/>
  <c r="AH614" i="5"/>
  <c r="AH615" i="5"/>
  <c r="AH616" i="5"/>
  <c r="AH617" i="5"/>
  <c r="AH618" i="5"/>
  <c r="AH619" i="5"/>
  <c r="AH620" i="5"/>
  <c r="AH621" i="5"/>
  <c r="AH622" i="5"/>
  <c r="AH623" i="5"/>
  <c r="AH624" i="5"/>
  <c r="AH625" i="5"/>
  <c r="AH626" i="5"/>
  <c r="AH627" i="5"/>
  <c r="AH628" i="5"/>
  <c r="AH629" i="5"/>
  <c r="AH630" i="5"/>
  <c r="AH631" i="5"/>
  <c r="AH632" i="5"/>
  <c r="AH633" i="5"/>
  <c r="AH634" i="5"/>
  <c r="AH635" i="5"/>
  <c r="AH636" i="5"/>
  <c r="AH637" i="5"/>
  <c r="AH638" i="5"/>
  <c r="AH639" i="5"/>
  <c r="AH640" i="5"/>
  <c r="AH641" i="5"/>
  <c r="AH642" i="5"/>
  <c r="AH643" i="5"/>
  <c r="AH644" i="5"/>
  <c r="AH645" i="5"/>
  <c r="AH646" i="5"/>
  <c r="AH647" i="5"/>
  <c r="AH648" i="5"/>
  <c r="AH649" i="5"/>
  <c r="AH650" i="5"/>
  <c r="AH651" i="5"/>
  <c r="AH652" i="5"/>
  <c r="AH653" i="5"/>
  <c r="AH654" i="5"/>
  <c r="AH655" i="5"/>
  <c r="AH656" i="5"/>
  <c r="AH657" i="5"/>
  <c r="AH658" i="5"/>
  <c r="AH659" i="5"/>
  <c r="AH660" i="5"/>
  <c r="AH661" i="5"/>
  <c r="AH662" i="5"/>
  <c r="AH663" i="5"/>
  <c r="AH664" i="5"/>
  <c r="AH665" i="5"/>
  <c r="AH666" i="5"/>
  <c r="AH667" i="5"/>
  <c r="AH668" i="5"/>
  <c r="AH669" i="5"/>
  <c r="AH670" i="5"/>
  <c r="AH671" i="5"/>
  <c r="AH672" i="5"/>
  <c r="AH673" i="5"/>
  <c r="AH674" i="5"/>
  <c r="AH675" i="5"/>
  <c r="AH676" i="5"/>
  <c r="AH677" i="5"/>
  <c r="AH678" i="5"/>
  <c r="AH679" i="5"/>
  <c r="AH680" i="5"/>
  <c r="AH681" i="5"/>
  <c r="AH682" i="5"/>
  <c r="AH683" i="5"/>
  <c r="AH684" i="5"/>
  <c r="AH685" i="5"/>
  <c r="AH686" i="5"/>
  <c r="AH687" i="5"/>
  <c r="AH688" i="5"/>
  <c r="AH689" i="5"/>
  <c r="AH690" i="5"/>
  <c r="AH691" i="5"/>
  <c r="AH692" i="5"/>
  <c r="AH693" i="5"/>
  <c r="AH694" i="5"/>
  <c r="AH695" i="5"/>
  <c r="AH696" i="5"/>
  <c r="AH697" i="5"/>
  <c r="AH698" i="5"/>
  <c r="AH699" i="5"/>
  <c r="AH700" i="5"/>
  <c r="AH701" i="5"/>
  <c r="AH702" i="5"/>
  <c r="AH703" i="5"/>
  <c r="AH704" i="5"/>
  <c r="AH705" i="5"/>
  <c r="AH706" i="5"/>
  <c r="AH707" i="5"/>
  <c r="AH708" i="5"/>
  <c r="AH709" i="5"/>
  <c r="AH710" i="5"/>
  <c r="AH711" i="5"/>
  <c r="AH712" i="5"/>
  <c r="AH713" i="5"/>
  <c r="AH714" i="5"/>
  <c r="AH715" i="5"/>
  <c r="AH716" i="5"/>
  <c r="AH717" i="5"/>
  <c r="AH718" i="5"/>
  <c r="AH719" i="5"/>
  <c r="AH720" i="5"/>
  <c r="AH721" i="5"/>
  <c r="AH722" i="5"/>
  <c r="AH723" i="5"/>
  <c r="AH724" i="5"/>
  <c r="AH725" i="5"/>
  <c r="AH726" i="5"/>
  <c r="AH727" i="5"/>
  <c r="AH728" i="5"/>
  <c r="AH729" i="5"/>
  <c r="AH730" i="5"/>
  <c r="AH731" i="5"/>
  <c r="AH732" i="5"/>
  <c r="AH733" i="5"/>
  <c r="AH734" i="5"/>
  <c r="AH735" i="5"/>
  <c r="AH736" i="5"/>
  <c r="AH737" i="5"/>
  <c r="AH738" i="5"/>
  <c r="AH739" i="5"/>
  <c r="AH740" i="5"/>
  <c r="AH741" i="5"/>
  <c r="AH742" i="5"/>
  <c r="AH743" i="5"/>
  <c r="AH744" i="5"/>
  <c r="AH745" i="5"/>
  <c r="AH746" i="5"/>
  <c r="AH747" i="5"/>
  <c r="AH748" i="5"/>
  <c r="AH749" i="5"/>
  <c r="AH750" i="5"/>
  <c r="AH751" i="5"/>
  <c r="AH752" i="5"/>
  <c r="AH753" i="5"/>
  <c r="AH754" i="5"/>
  <c r="AH755" i="5"/>
  <c r="AH756" i="5"/>
  <c r="AH757" i="5"/>
  <c r="AH758" i="5"/>
  <c r="AH759" i="5"/>
  <c r="AH760" i="5"/>
  <c r="AH761" i="5"/>
  <c r="AH762" i="5"/>
  <c r="AH763" i="5"/>
  <c r="AH764" i="5"/>
  <c r="AH765" i="5"/>
  <c r="AH766" i="5"/>
  <c r="AH767" i="5"/>
  <c r="AH768" i="5"/>
  <c r="AH769" i="5"/>
  <c r="AH770" i="5"/>
  <c r="AH771" i="5"/>
  <c r="AH772" i="5"/>
  <c r="AH773" i="5"/>
  <c r="AH774" i="5"/>
  <c r="AH775" i="5"/>
  <c r="AH776" i="5"/>
  <c r="AH777" i="5"/>
  <c r="AH778" i="5"/>
  <c r="AH779" i="5"/>
  <c r="AH780" i="5"/>
  <c r="AH781" i="5"/>
  <c r="AH782" i="5"/>
  <c r="AH783" i="5"/>
  <c r="AH784" i="5"/>
  <c r="AH785" i="5"/>
  <c r="AH786" i="5"/>
  <c r="AH787" i="5"/>
  <c r="AH788" i="5"/>
  <c r="AH789" i="5"/>
  <c r="AH790" i="5"/>
  <c r="AH791" i="5"/>
  <c r="AH792" i="5"/>
  <c r="AH793" i="5"/>
  <c r="AH794" i="5"/>
  <c r="AH795" i="5"/>
  <c r="AH796" i="5"/>
  <c r="AH797" i="5"/>
  <c r="AH798" i="5"/>
  <c r="AH799" i="5"/>
  <c r="AH800" i="5"/>
  <c r="AH801" i="5"/>
  <c r="AH802" i="5"/>
  <c r="AH803" i="5"/>
  <c r="AH804" i="5"/>
  <c r="AH805" i="5"/>
  <c r="AH806" i="5"/>
  <c r="AH807" i="5"/>
  <c r="AH808" i="5"/>
  <c r="AH809" i="5"/>
  <c r="AH810" i="5"/>
  <c r="AH811" i="5"/>
  <c r="AH812" i="5"/>
  <c r="AH813" i="5"/>
  <c r="AH814" i="5"/>
  <c r="AH815" i="5"/>
  <c r="AH816" i="5"/>
  <c r="AH817" i="5"/>
  <c r="AH818" i="5"/>
  <c r="AH819" i="5"/>
  <c r="AH820" i="5"/>
  <c r="AH821" i="5"/>
  <c r="AH822" i="5"/>
  <c r="AH823" i="5"/>
  <c r="AH824" i="5"/>
  <c r="AH825" i="5"/>
  <c r="AH826" i="5"/>
  <c r="AH827" i="5"/>
  <c r="AH828" i="5"/>
  <c r="AH829" i="5"/>
  <c r="AH830" i="5"/>
  <c r="AH831" i="5"/>
  <c r="AH832" i="5"/>
  <c r="AH833" i="5"/>
  <c r="AH834" i="5"/>
  <c r="AH835" i="5"/>
  <c r="AH836" i="5"/>
  <c r="AH837" i="5"/>
  <c r="AH838" i="5"/>
  <c r="AH839" i="5"/>
  <c r="AH840" i="5"/>
  <c r="AH841" i="5"/>
  <c r="AH842" i="5"/>
  <c r="AH843" i="5"/>
  <c r="AH844" i="5"/>
  <c r="AH845" i="5"/>
  <c r="AH846" i="5"/>
  <c r="AH847" i="5"/>
  <c r="AH848" i="5"/>
  <c r="AH849" i="5"/>
  <c r="AH850" i="5"/>
  <c r="AH851" i="5"/>
  <c r="AH852" i="5"/>
  <c r="AH853" i="5"/>
  <c r="AH854" i="5"/>
  <c r="AH855" i="5"/>
  <c r="AH856" i="5"/>
  <c r="AH857" i="5"/>
  <c r="AH858" i="5"/>
  <c r="AH859" i="5"/>
  <c r="AH860" i="5"/>
  <c r="AH861" i="5"/>
  <c r="AH862" i="5"/>
  <c r="AH863" i="5"/>
  <c r="AH864" i="5"/>
  <c r="AH865" i="5"/>
  <c r="AH866" i="5"/>
  <c r="AH867" i="5"/>
  <c r="AH868" i="5"/>
  <c r="AH869" i="5"/>
  <c r="AH870" i="5"/>
  <c r="AH871" i="5"/>
  <c r="AH872" i="5"/>
  <c r="AH873" i="5"/>
  <c r="AH874" i="5"/>
  <c r="AH875" i="5"/>
  <c r="AH876" i="5"/>
  <c r="AH877" i="5"/>
  <c r="AH878" i="5"/>
  <c r="AH879" i="5"/>
  <c r="AH880" i="5"/>
  <c r="AH881" i="5"/>
  <c r="AH882" i="5"/>
  <c r="AH883" i="5"/>
  <c r="AH884" i="5"/>
  <c r="AH885" i="5"/>
  <c r="AH886" i="5"/>
  <c r="AH887" i="5"/>
  <c r="AH888" i="5"/>
  <c r="AH889" i="5"/>
  <c r="AH890" i="5"/>
  <c r="AH891" i="5"/>
  <c r="AH892" i="5"/>
  <c r="AH893" i="5"/>
  <c r="AH894" i="5"/>
  <c r="AH895" i="5"/>
  <c r="AH896" i="5"/>
  <c r="AH897" i="5"/>
  <c r="AH898" i="5"/>
  <c r="AH899" i="5"/>
  <c r="AH900" i="5"/>
  <c r="AH901" i="5"/>
  <c r="AH902" i="5"/>
  <c r="AH903" i="5"/>
  <c r="AH904" i="5"/>
  <c r="AH905" i="5"/>
  <c r="AH906" i="5"/>
  <c r="AH907" i="5"/>
  <c r="AH908" i="5"/>
  <c r="AH909" i="5"/>
  <c r="AH910" i="5"/>
  <c r="AH911" i="5"/>
  <c r="AH912" i="5"/>
  <c r="AH913" i="5"/>
  <c r="AH914" i="5"/>
  <c r="AH915" i="5"/>
  <c r="AH916" i="5"/>
  <c r="AH917" i="5"/>
  <c r="AH918" i="5"/>
  <c r="AH919" i="5"/>
  <c r="AH920" i="5"/>
  <c r="AH921" i="5"/>
  <c r="AH922" i="5"/>
  <c r="AH923" i="5"/>
  <c r="AH924" i="5"/>
  <c r="AH925" i="5"/>
  <c r="AH926" i="5"/>
  <c r="AH927" i="5"/>
  <c r="AH928" i="5"/>
  <c r="AH929" i="5"/>
  <c r="AH930" i="5"/>
  <c r="AH931" i="5"/>
  <c r="AH932" i="5"/>
  <c r="AH933" i="5"/>
  <c r="AH934" i="5"/>
  <c r="AH935" i="5"/>
  <c r="AH936" i="5"/>
  <c r="AH937" i="5"/>
  <c r="AH938" i="5"/>
  <c r="AH939" i="5"/>
  <c r="AH940" i="5"/>
  <c r="AH941" i="5"/>
  <c r="AH942" i="5"/>
  <c r="AH943" i="5"/>
  <c r="AH944" i="5"/>
  <c r="AH945" i="5"/>
  <c r="AH946" i="5"/>
  <c r="AH947" i="5"/>
  <c r="AH948" i="5"/>
  <c r="AH949" i="5"/>
  <c r="AH950" i="5"/>
  <c r="AH951" i="5"/>
  <c r="AH952" i="5"/>
  <c r="AH953" i="5"/>
  <c r="AH954" i="5"/>
  <c r="AH955" i="5"/>
  <c r="AH956" i="5"/>
  <c r="AH957" i="5"/>
  <c r="AH958" i="5"/>
  <c r="AH959" i="5"/>
  <c r="AH960" i="5"/>
  <c r="AH961" i="5"/>
  <c r="AH962" i="5"/>
  <c r="AH963" i="5"/>
  <c r="AH964" i="5"/>
  <c r="AH965" i="5"/>
  <c r="AH966" i="5"/>
  <c r="AH967" i="5"/>
  <c r="AH968" i="5"/>
  <c r="AH969" i="5"/>
  <c r="AH970" i="5"/>
  <c r="AH971" i="5"/>
  <c r="AH972" i="5"/>
  <c r="AH973" i="5"/>
  <c r="AH974" i="5"/>
  <c r="AH975" i="5"/>
  <c r="AH976" i="5"/>
  <c r="AH977" i="5"/>
  <c r="AH978" i="5"/>
  <c r="AH979" i="5"/>
  <c r="AH980" i="5"/>
  <c r="AH981" i="5"/>
  <c r="AH982" i="5"/>
  <c r="AH983" i="5"/>
  <c r="AH984" i="5"/>
  <c r="AH985" i="5"/>
  <c r="AH986" i="5"/>
  <c r="AH987" i="5"/>
  <c r="AH988" i="5"/>
  <c r="AH989" i="5"/>
  <c r="AH990" i="5"/>
  <c r="AH991" i="5"/>
  <c r="AH992" i="5"/>
  <c r="AH993" i="5"/>
  <c r="AH994" i="5"/>
  <c r="AH995" i="5"/>
  <c r="AH996" i="5"/>
  <c r="AH997" i="5"/>
  <c r="AH998" i="5"/>
  <c r="AH999" i="5"/>
  <c r="AH1000" i="5"/>
  <c r="AH1001" i="5"/>
  <c r="AH1002" i="5"/>
  <c r="AH1003" i="5"/>
  <c r="AH1004" i="5"/>
  <c r="AH1005" i="5"/>
  <c r="AH1006" i="5"/>
  <c r="AH1007" i="5"/>
  <c r="AH1008" i="5"/>
  <c r="AH1009" i="5"/>
  <c r="AH1010" i="5"/>
  <c r="AH1011" i="5"/>
  <c r="AH1012" i="5"/>
  <c r="AH1013" i="5"/>
  <c r="AH1014" i="5"/>
  <c r="AH1015" i="5"/>
  <c r="AH1016" i="5"/>
  <c r="AH1017" i="5"/>
  <c r="AH1018" i="5"/>
  <c r="AH1019" i="5"/>
  <c r="AH1020" i="5"/>
  <c r="AH1021" i="5"/>
  <c r="AH1022" i="5"/>
  <c r="AH1023" i="5"/>
  <c r="AH1024" i="5"/>
  <c r="AH1025" i="5"/>
  <c r="AH1026" i="5"/>
  <c r="AH1027" i="5"/>
  <c r="AH1028" i="5"/>
  <c r="AH1029" i="5"/>
  <c r="AH1030" i="5"/>
  <c r="AH1031" i="5"/>
  <c r="AH1032" i="5"/>
  <c r="AH1033" i="5"/>
  <c r="AH1034" i="5"/>
  <c r="AH1035" i="5"/>
  <c r="AH1036" i="5"/>
  <c r="AH1037" i="5"/>
  <c r="AH1038" i="5"/>
  <c r="AH1039" i="5"/>
  <c r="AH1040" i="5"/>
  <c r="AH1041" i="5"/>
  <c r="AH1042" i="5"/>
  <c r="AH1043" i="5"/>
  <c r="AH1044" i="5"/>
  <c r="AH1045" i="5"/>
  <c r="AH1046" i="5"/>
  <c r="AH1047" i="5"/>
  <c r="AH1048" i="5"/>
  <c r="AH1049" i="5"/>
  <c r="AH1050" i="5"/>
  <c r="AH1051" i="5"/>
  <c r="AH1052" i="5"/>
  <c r="AH1053" i="5"/>
  <c r="AH1054" i="5"/>
  <c r="AH1055" i="5"/>
  <c r="AH1056" i="5"/>
  <c r="AH1057" i="5"/>
  <c r="AH1058" i="5"/>
  <c r="AH1059" i="5"/>
  <c r="AH1060" i="5"/>
  <c r="AH1061" i="5"/>
  <c r="AH1062" i="5"/>
  <c r="AH1063" i="5"/>
  <c r="AH1064" i="5"/>
  <c r="AH1065" i="5"/>
  <c r="AH1066" i="5"/>
  <c r="AH1067" i="5"/>
  <c r="AH1068" i="5"/>
  <c r="AH1069" i="5"/>
  <c r="AH1070" i="5"/>
  <c r="AH1071" i="5"/>
  <c r="AH1072" i="5"/>
  <c r="AH1073" i="5"/>
  <c r="AH1074" i="5"/>
  <c r="AH1075" i="5"/>
  <c r="AH1076" i="5"/>
  <c r="AH1077" i="5"/>
  <c r="AH1078" i="5"/>
  <c r="AH1079" i="5"/>
  <c r="AH1080" i="5"/>
  <c r="AH1081" i="5"/>
  <c r="AH1082" i="5"/>
  <c r="AH1083" i="5"/>
  <c r="AH1084" i="5"/>
  <c r="AH1085" i="5"/>
  <c r="AH1086" i="5"/>
  <c r="AH1087" i="5"/>
  <c r="AH1088" i="5"/>
  <c r="AH1089" i="5"/>
  <c r="AH1090" i="5"/>
  <c r="AH1091" i="5"/>
  <c r="AH1092" i="5"/>
  <c r="AH1093" i="5"/>
  <c r="AH1094" i="5"/>
  <c r="AH1095" i="5"/>
  <c r="AH1096" i="5"/>
  <c r="AH1097" i="5"/>
  <c r="AH1098" i="5"/>
  <c r="AH1099" i="5"/>
  <c r="AH1100" i="5"/>
  <c r="AH1101" i="5"/>
  <c r="AH1102" i="5"/>
  <c r="AH1103" i="5"/>
  <c r="AH1104" i="5"/>
  <c r="AH1105" i="5"/>
  <c r="AH1106" i="5"/>
  <c r="AH1107" i="5"/>
  <c r="AH1108" i="5"/>
  <c r="AH1109" i="5"/>
  <c r="AH1110" i="5"/>
  <c r="AH1111" i="5"/>
  <c r="AH1112" i="5"/>
  <c r="AH1113" i="5"/>
  <c r="AH1114" i="5"/>
  <c r="AH1115" i="5"/>
  <c r="AH1116" i="5"/>
  <c r="AH1117" i="5"/>
  <c r="AH1118" i="5"/>
  <c r="AH1119" i="5"/>
  <c r="AH1120" i="5"/>
  <c r="AH1121" i="5"/>
  <c r="AH1122" i="5"/>
  <c r="AH1123" i="5"/>
  <c r="AH1124" i="5"/>
  <c r="AH1125" i="5"/>
  <c r="AH1126" i="5"/>
  <c r="AH1127" i="5"/>
  <c r="AH1128" i="5"/>
  <c r="AH1129" i="5"/>
  <c r="AH1130" i="5"/>
  <c r="AH1131" i="5"/>
  <c r="AH1132" i="5"/>
  <c r="AH1133" i="5"/>
  <c r="AH1134" i="5"/>
  <c r="AH1135" i="5"/>
  <c r="AH1136" i="5"/>
  <c r="AH1137" i="5"/>
  <c r="AH1138" i="5"/>
  <c r="AH1139" i="5"/>
  <c r="AH1140" i="5"/>
  <c r="AH1141" i="5"/>
  <c r="AH1142" i="5"/>
  <c r="AH1143" i="5"/>
  <c r="AH1144" i="5"/>
  <c r="AH1145" i="5"/>
  <c r="AH1146" i="5"/>
  <c r="AH1147" i="5"/>
  <c r="AH1148" i="5"/>
  <c r="AH1149" i="5"/>
  <c r="AH1150" i="5"/>
  <c r="AH1151" i="5"/>
  <c r="AH1152" i="5"/>
  <c r="AH1153" i="5"/>
  <c r="AH1154" i="5"/>
  <c r="AH1155" i="5"/>
  <c r="AH1156" i="5"/>
  <c r="AH1157" i="5"/>
  <c r="AH1158" i="5"/>
  <c r="AH1159" i="5"/>
  <c r="AH1160" i="5"/>
  <c r="AH1161" i="5"/>
  <c r="AH1162" i="5"/>
  <c r="AH1163" i="5"/>
  <c r="AH1164" i="5"/>
  <c r="AH1165" i="5"/>
  <c r="AH1166" i="5"/>
  <c r="AH1167" i="5"/>
  <c r="AH1168" i="5"/>
  <c r="AH1169" i="5"/>
  <c r="AH1170" i="5"/>
  <c r="AH1171" i="5"/>
  <c r="AH1172" i="5"/>
  <c r="AH1173" i="5"/>
  <c r="AH1174" i="5"/>
  <c r="AH1175" i="5"/>
  <c r="AH1176" i="5"/>
  <c r="AH1177" i="5"/>
  <c r="AH1178" i="5"/>
  <c r="AH1179" i="5"/>
  <c r="AH1180" i="5"/>
  <c r="AH1181" i="5"/>
  <c r="AH1182" i="5"/>
  <c r="AH1183" i="5"/>
  <c r="AH1184" i="5"/>
  <c r="AH1185" i="5"/>
  <c r="AH1186" i="5"/>
  <c r="AH1187" i="5"/>
  <c r="AH1188" i="5"/>
  <c r="AH1189" i="5"/>
  <c r="AH1190" i="5"/>
  <c r="AH1191" i="5"/>
  <c r="AH1192" i="5"/>
  <c r="AH1193" i="5"/>
  <c r="AH1194" i="5"/>
  <c r="AH1195" i="5"/>
  <c r="AH1196" i="5"/>
  <c r="AH1197" i="5"/>
  <c r="AH1198" i="5"/>
  <c r="AH1199" i="5"/>
  <c r="AG10" i="5"/>
  <c r="AG11" i="5"/>
  <c r="AG12" i="5"/>
  <c r="AG13" i="5"/>
  <c r="AG14" i="5"/>
  <c r="AG15" i="5"/>
  <c r="AG16" i="5"/>
  <c r="AG17" i="5"/>
  <c r="AG18" i="5"/>
  <c r="AG19" i="5"/>
  <c r="AG20" i="5"/>
  <c r="AG21" i="5"/>
  <c r="AG22" i="5"/>
  <c r="AG23" i="5"/>
  <c r="AG24" i="5"/>
  <c r="AG25" i="5"/>
  <c r="AG26" i="5"/>
  <c r="AG27" i="5"/>
  <c r="AG28" i="5"/>
  <c r="AG29" i="5"/>
  <c r="AG30" i="5"/>
  <c r="AG31" i="5"/>
  <c r="AG32" i="5"/>
  <c r="AG33" i="5"/>
  <c r="AG34" i="5"/>
  <c r="AG35" i="5"/>
  <c r="AG36" i="5"/>
  <c r="AG37" i="5"/>
  <c r="AG38" i="5"/>
  <c r="AG39" i="5"/>
  <c r="AG40" i="5"/>
  <c r="AG41" i="5"/>
  <c r="AG42" i="5"/>
  <c r="AG43" i="5"/>
  <c r="AG44" i="5"/>
  <c r="AG45" i="5"/>
  <c r="AG46" i="5"/>
  <c r="AG47" i="5"/>
  <c r="AG48" i="5"/>
  <c r="AG49" i="5"/>
  <c r="AG50" i="5"/>
  <c r="AG51" i="5"/>
  <c r="AG52" i="5"/>
  <c r="AG53" i="5"/>
  <c r="AG54" i="5"/>
  <c r="AG55" i="5"/>
  <c r="AG56" i="5"/>
  <c r="AG57" i="5"/>
  <c r="AG58" i="5"/>
  <c r="AG59" i="5"/>
  <c r="AG60" i="5"/>
  <c r="AG61" i="5"/>
  <c r="AG62" i="5"/>
  <c r="AG63" i="5"/>
  <c r="AG64" i="5"/>
  <c r="AG65" i="5"/>
  <c r="AG66" i="5"/>
  <c r="AG67" i="5"/>
  <c r="AG68" i="5"/>
  <c r="AG69" i="5"/>
  <c r="AG70" i="5"/>
  <c r="AG71" i="5"/>
  <c r="AG72" i="5"/>
  <c r="AG73" i="5"/>
  <c r="AG74" i="5"/>
  <c r="AG75" i="5"/>
  <c r="AG76" i="5"/>
  <c r="AG77" i="5"/>
  <c r="AG78" i="5"/>
  <c r="AG79" i="5"/>
  <c r="AG80" i="5"/>
  <c r="AG81" i="5"/>
  <c r="AG82" i="5"/>
  <c r="AG83" i="5"/>
  <c r="AG84" i="5"/>
  <c r="AG85" i="5"/>
  <c r="AG86" i="5"/>
  <c r="AG87" i="5"/>
  <c r="AG88" i="5"/>
  <c r="AG89" i="5"/>
  <c r="AG90" i="5"/>
  <c r="AG91" i="5"/>
  <c r="AG92" i="5"/>
  <c r="AG93" i="5"/>
  <c r="AG94" i="5"/>
  <c r="AG95" i="5"/>
  <c r="AG96" i="5"/>
  <c r="AG97" i="5"/>
  <c r="AG98" i="5"/>
  <c r="AG99" i="5"/>
  <c r="AG100" i="5"/>
  <c r="AG101" i="5"/>
  <c r="AG102" i="5"/>
  <c r="AG103" i="5"/>
  <c r="AG104" i="5"/>
  <c r="AG105" i="5"/>
  <c r="AG106" i="5"/>
  <c r="AG107" i="5"/>
  <c r="AG108" i="5"/>
  <c r="AG109" i="5"/>
  <c r="AG110" i="5"/>
  <c r="AG111" i="5"/>
  <c r="AG112" i="5"/>
  <c r="AG113" i="5"/>
  <c r="AG114" i="5"/>
  <c r="AG115" i="5"/>
  <c r="AG116" i="5"/>
  <c r="AG117" i="5"/>
  <c r="AG118" i="5"/>
  <c r="AG119" i="5"/>
  <c r="AG120" i="5"/>
  <c r="AG121" i="5"/>
  <c r="AG122" i="5"/>
  <c r="AG123" i="5"/>
  <c r="AG124" i="5"/>
  <c r="AG125" i="5"/>
  <c r="AG126" i="5"/>
  <c r="AG127" i="5"/>
  <c r="AG128" i="5"/>
  <c r="AG129" i="5"/>
  <c r="AG130" i="5"/>
  <c r="AG131" i="5"/>
  <c r="AG132" i="5"/>
  <c r="AG133" i="5"/>
  <c r="AG134" i="5"/>
  <c r="AG135" i="5"/>
  <c r="AG136" i="5"/>
  <c r="AG137" i="5"/>
  <c r="AG138" i="5"/>
  <c r="AG139" i="5"/>
  <c r="AG140" i="5"/>
  <c r="AG141" i="5"/>
  <c r="AG142" i="5"/>
  <c r="AG143" i="5"/>
  <c r="AG144" i="5"/>
  <c r="AG145" i="5"/>
  <c r="AG146" i="5"/>
  <c r="AG147" i="5"/>
  <c r="AG148" i="5"/>
  <c r="AG149" i="5"/>
  <c r="AG150" i="5"/>
  <c r="AG151" i="5"/>
  <c r="AG152" i="5"/>
  <c r="AG153" i="5"/>
  <c r="AG154" i="5"/>
  <c r="AG155" i="5"/>
  <c r="AG156" i="5"/>
  <c r="AG157" i="5"/>
  <c r="AG158" i="5"/>
  <c r="AG159" i="5"/>
  <c r="AG160" i="5"/>
  <c r="AG161" i="5"/>
  <c r="AG162" i="5"/>
  <c r="AG163" i="5"/>
  <c r="AG164" i="5"/>
  <c r="AG165" i="5"/>
  <c r="AG166" i="5"/>
  <c r="AG167" i="5"/>
  <c r="AG168" i="5"/>
  <c r="AG169" i="5"/>
  <c r="AG170" i="5"/>
  <c r="AG171" i="5"/>
  <c r="AG172" i="5"/>
  <c r="AG173" i="5"/>
  <c r="AG174" i="5"/>
  <c r="AG175" i="5"/>
  <c r="AG176" i="5"/>
  <c r="AG177" i="5"/>
  <c r="AG178" i="5"/>
  <c r="AG179" i="5"/>
  <c r="AG180" i="5"/>
  <c r="AG181" i="5"/>
  <c r="AG182" i="5"/>
  <c r="AG183" i="5"/>
  <c r="AG184" i="5"/>
  <c r="AG185" i="5"/>
  <c r="AG186" i="5"/>
  <c r="AG187" i="5"/>
  <c r="AG188" i="5"/>
  <c r="AG189" i="5"/>
  <c r="AG190" i="5"/>
  <c r="AG191" i="5"/>
  <c r="AG192" i="5"/>
  <c r="AG193" i="5"/>
  <c r="AG194" i="5"/>
  <c r="AG195" i="5"/>
  <c r="AG196" i="5"/>
  <c r="AG197" i="5"/>
  <c r="AG198" i="5"/>
  <c r="AG199" i="5"/>
  <c r="AG200" i="5"/>
  <c r="AG201" i="5"/>
  <c r="AG202" i="5"/>
  <c r="AG203" i="5"/>
  <c r="AG204" i="5"/>
  <c r="AG205" i="5"/>
  <c r="AG206" i="5"/>
  <c r="AG207" i="5"/>
  <c r="AG208" i="5"/>
  <c r="AG209" i="5"/>
  <c r="AG210" i="5"/>
  <c r="AG211" i="5"/>
  <c r="AG212" i="5"/>
  <c r="AG213" i="5"/>
  <c r="AG214" i="5"/>
  <c r="AG215" i="5"/>
  <c r="AG216" i="5"/>
  <c r="AG217" i="5"/>
  <c r="AG218" i="5"/>
  <c r="AG219" i="5"/>
  <c r="AG220" i="5"/>
  <c r="AG221" i="5"/>
  <c r="AG222" i="5"/>
  <c r="AG223" i="5"/>
  <c r="AG224" i="5"/>
  <c r="AG225" i="5"/>
  <c r="AG226" i="5"/>
  <c r="AG227" i="5"/>
  <c r="AG228" i="5"/>
  <c r="AG229" i="5"/>
  <c r="AG230" i="5"/>
  <c r="AG231" i="5"/>
  <c r="AG232" i="5"/>
  <c r="AG233" i="5"/>
  <c r="AG234" i="5"/>
  <c r="AG235" i="5"/>
  <c r="AG236" i="5"/>
  <c r="AG237" i="5"/>
  <c r="AG238" i="5"/>
  <c r="AG239" i="5"/>
  <c r="AG240" i="5"/>
  <c r="AG241" i="5"/>
  <c r="AG242" i="5"/>
  <c r="AG243" i="5"/>
  <c r="AG244" i="5"/>
  <c r="AG245" i="5"/>
  <c r="AG246" i="5"/>
  <c r="AG247" i="5"/>
  <c r="AG248" i="5"/>
  <c r="AG249" i="5"/>
  <c r="AG250" i="5"/>
  <c r="AG251" i="5"/>
  <c r="AG252" i="5"/>
  <c r="AG253" i="5"/>
  <c r="AG254" i="5"/>
  <c r="AG255" i="5"/>
  <c r="AG256" i="5"/>
  <c r="AG257" i="5"/>
  <c r="AG258" i="5"/>
  <c r="AG259" i="5"/>
  <c r="AG260" i="5"/>
  <c r="AG261" i="5"/>
  <c r="AG262" i="5"/>
  <c r="AG263" i="5"/>
  <c r="AG264" i="5"/>
  <c r="AG265" i="5"/>
  <c r="AG266" i="5"/>
  <c r="AG267" i="5"/>
  <c r="AG268" i="5"/>
  <c r="AG269" i="5"/>
  <c r="AG270" i="5"/>
  <c r="AG271" i="5"/>
  <c r="AG272" i="5"/>
  <c r="AG273" i="5"/>
  <c r="AG274" i="5"/>
  <c r="AG275" i="5"/>
  <c r="AG276" i="5"/>
  <c r="AG277" i="5"/>
  <c r="AG278" i="5"/>
  <c r="AG279" i="5"/>
  <c r="AG280" i="5"/>
  <c r="AG281" i="5"/>
  <c r="AG282" i="5"/>
  <c r="AG283" i="5"/>
  <c r="AG284" i="5"/>
  <c r="AG285" i="5"/>
  <c r="AG286" i="5"/>
  <c r="AG287" i="5"/>
  <c r="AG288" i="5"/>
  <c r="AG289" i="5"/>
  <c r="AG290" i="5"/>
  <c r="AG291" i="5"/>
  <c r="AG292" i="5"/>
  <c r="AG293" i="5"/>
  <c r="AG294" i="5"/>
  <c r="AG295" i="5"/>
  <c r="AG296" i="5"/>
  <c r="AG297" i="5"/>
  <c r="AG298" i="5"/>
  <c r="AG299" i="5"/>
  <c r="AG300" i="5"/>
  <c r="AG301" i="5"/>
  <c r="AG302" i="5"/>
  <c r="AG303" i="5"/>
  <c r="AG304" i="5"/>
  <c r="AG305" i="5"/>
  <c r="AG306" i="5"/>
  <c r="AG307" i="5"/>
  <c r="AG308" i="5"/>
  <c r="AG309" i="5"/>
  <c r="AG310" i="5"/>
  <c r="AG311" i="5"/>
  <c r="AG312" i="5"/>
  <c r="AG313" i="5"/>
  <c r="AG314" i="5"/>
  <c r="AG315" i="5"/>
  <c r="AG316" i="5"/>
  <c r="AG317" i="5"/>
  <c r="AG318" i="5"/>
  <c r="AG319" i="5"/>
  <c r="AG320" i="5"/>
  <c r="AG321" i="5"/>
  <c r="AG322" i="5"/>
  <c r="AG323" i="5"/>
  <c r="AG324" i="5"/>
  <c r="AG325" i="5"/>
  <c r="AG326" i="5"/>
  <c r="AG327" i="5"/>
  <c r="AG328" i="5"/>
  <c r="AG329" i="5"/>
  <c r="AG330" i="5"/>
  <c r="AG331" i="5"/>
  <c r="AG332" i="5"/>
  <c r="AG333" i="5"/>
  <c r="AG334" i="5"/>
  <c r="AG335" i="5"/>
  <c r="AG336" i="5"/>
  <c r="AG337" i="5"/>
  <c r="AG338" i="5"/>
  <c r="AG339" i="5"/>
  <c r="AG340" i="5"/>
  <c r="AG341" i="5"/>
  <c r="AG342" i="5"/>
  <c r="AG343" i="5"/>
  <c r="AG344" i="5"/>
  <c r="AG345" i="5"/>
  <c r="AG346" i="5"/>
  <c r="AG347" i="5"/>
  <c r="AG348" i="5"/>
  <c r="AG349" i="5"/>
  <c r="AG350" i="5"/>
  <c r="AG351" i="5"/>
  <c r="AG352" i="5"/>
  <c r="AG353" i="5"/>
  <c r="AG354" i="5"/>
  <c r="AG355" i="5"/>
  <c r="AG356" i="5"/>
  <c r="AG357" i="5"/>
  <c r="AG358" i="5"/>
  <c r="AG359" i="5"/>
  <c r="AG360" i="5"/>
  <c r="AG361" i="5"/>
  <c r="AG362" i="5"/>
  <c r="AG363" i="5"/>
  <c r="AG364" i="5"/>
  <c r="AG365" i="5"/>
  <c r="AG366" i="5"/>
  <c r="AG367" i="5"/>
  <c r="AG368" i="5"/>
  <c r="AG369" i="5"/>
  <c r="AG370" i="5"/>
  <c r="AG371" i="5"/>
  <c r="AG372" i="5"/>
  <c r="AG373" i="5"/>
  <c r="AG374" i="5"/>
  <c r="AG375" i="5"/>
  <c r="AG376" i="5"/>
  <c r="AG377" i="5"/>
  <c r="AG378" i="5"/>
  <c r="AG379" i="5"/>
  <c r="AG380" i="5"/>
  <c r="AG381" i="5"/>
  <c r="AG382" i="5"/>
  <c r="AG383" i="5"/>
  <c r="AG384" i="5"/>
  <c r="AG385" i="5"/>
  <c r="AG386" i="5"/>
  <c r="AG387" i="5"/>
  <c r="AG388" i="5"/>
  <c r="AG389" i="5"/>
  <c r="AG390" i="5"/>
  <c r="AG391" i="5"/>
  <c r="AG392" i="5"/>
  <c r="AG393" i="5"/>
  <c r="AG394" i="5"/>
  <c r="AG395" i="5"/>
  <c r="AG396" i="5"/>
  <c r="AG397" i="5"/>
  <c r="AG398" i="5"/>
  <c r="AG399" i="5"/>
  <c r="AG400" i="5"/>
  <c r="AG401" i="5"/>
  <c r="AG402" i="5"/>
  <c r="AG403" i="5"/>
  <c r="AG404" i="5"/>
  <c r="AG405" i="5"/>
  <c r="AG406" i="5"/>
  <c r="AG407" i="5"/>
  <c r="AG408" i="5"/>
  <c r="AG409" i="5"/>
  <c r="AG410" i="5"/>
  <c r="AG411" i="5"/>
  <c r="AG412" i="5"/>
  <c r="AG413" i="5"/>
  <c r="AG414" i="5"/>
  <c r="AG415" i="5"/>
  <c r="AG416" i="5"/>
  <c r="AG417" i="5"/>
  <c r="AG418" i="5"/>
  <c r="AG419" i="5"/>
  <c r="AG420" i="5"/>
  <c r="AG421" i="5"/>
  <c r="AG422" i="5"/>
  <c r="AG423" i="5"/>
  <c r="AG424" i="5"/>
  <c r="AG425" i="5"/>
  <c r="AG426" i="5"/>
  <c r="AG427" i="5"/>
  <c r="AG428" i="5"/>
  <c r="AG429" i="5"/>
  <c r="AG430" i="5"/>
  <c r="AG431" i="5"/>
  <c r="AG432" i="5"/>
  <c r="AG433" i="5"/>
  <c r="AG434" i="5"/>
  <c r="AG435" i="5"/>
  <c r="AG436" i="5"/>
  <c r="AG437" i="5"/>
  <c r="AG438" i="5"/>
  <c r="AG439" i="5"/>
  <c r="AG440" i="5"/>
  <c r="AG441" i="5"/>
  <c r="AG442" i="5"/>
  <c r="AG443" i="5"/>
  <c r="AG444" i="5"/>
  <c r="AG445" i="5"/>
  <c r="AG446" i="5"/>
  <c r="AG447" i="5"/>
  <c r="AG448" i="5"/>
  <c r="AG449" i="5"/>
  <c r="AG450" i="5"/>
  <c r="AG451" i="5"/>
  <c r="AG452" i="5"/>
  <c r="AG453" i="5"/>
  <c r="AG454" i="5"/>
  <c r="AG455" i="5"/>
  <c r="AG456" i="5"/>
  <c r="AG457" i="5"/>
  <c r="AG458" i="5"/>
  <c r="AG459" i="5"/>
  <c r="AG460" i="5"/>
  <c r="AG461" i="5"/>
  <c r="AG462" i="5"/>
  <c r="AG463" i="5"/>
  <c r="AG464" i="5"/>
  <c r="AG465" i="5"/>
  <c r="AG466" i="5"/>
  <c r="AG467" i="5"/>
  <c r="AG468" i="5"/>
  <c r="AG469" i="5"/>
  <c r="AG470" i="5"/>
  <c r="AG471" i="5"/>
  <c r="AG472" i="5"/>
  <c r="AG473" i="5"/>
  <c r="AG474" i="5"/>
  <c r="AG475" i="5"/>
  <c r="AG476" i="5"/>
  <c r="AG477" i="5"/>
  <c r="AG478" i="5"/>
  <c r="AG479" i="5"/>
  <c r="AG480" i="5"/>
  <c r="AG481" i="5"/>
  <c r="AG482" i="5"/>
  <c r="AG483" i="5"/>
  <c r="AG484" i="5"/>
  <c r="AG485" i="5"/>
  <c r="AG486" i="5"/>
  <c r="AG487" i="5"/>
  <c r="AG488" i="5"/>
  <c r="AG489" i="5"/>
  <c r="AG490" i="5"/>
  <c r="AG491" i="5"/>
  <c r="AG492" i="5"/>
  <c r="AG493" i="5"/>
  <c r="AG494" i="5"/>
  <c r="AG495" i="5"/>
  <c r="AG496" i="5"/>
  <c r="AG497" i="5"/>
  <c r="AG498" i="5"/>
  <c r="AG499" i="5"/>
  <c r="AG500" i="5"/>
  <c r="AG501" i="5"/>
  <c r="AG502" i="5"/>
  <c r="AG503" i="5"/>
  <c r="AG504" i="5"/>
  <c r="AG505" i="5"/>
  <c r="AG506" i="5"/>
  <c r="AG507" i="5"/>
  <c r="AG508" i="5"/>
  <c r="AG509" i="5"/>
  <c r="AG510" i="5"/>
  <c r="AG511" i="5"/>
  <c r="AG512" i="5"/>
  <c r="AG513" i="5"/>
  <c r="AG514" i="5"/>
  <c r="AG515" i="5"/>
  <c r="AG516" i="5"/>
  <c r="AG517" i="5"/>
  <c r="AG518" i="5"/>
  <c r="AG519" i="5"/>
  <c r="AG520" i="5"/>
  <c r="AG521" i="5"/>
  <c r="AG522" i="5"/>
  <c r="AG523" i="5"/>
  <c r="AG524" i="5"/>
  <c r="AG525" i="5"/>
  <c r="AG526" i="5"/>
  <c r="AG527" i="5"/>
  <c r="AG528" i="5"/>
  <c r="AG529" i="5"/>
  <c r="AG530" i="5"/>
  <c r="AG531" i="5"/>
  <c r="AG532" i="5"/>
  <c r="AG533" i="5"/>
  <c r="AG534" i="5"/>
  <c r="AG535" i="5"/>
  <c r="AG536" i="5"/>
  <c r="AG537" i="5"/>
  <c r="AG538" i="5"/>
  <c r="AG539" i="5"/>
  <c r="AG540" i="5"/>
  <c r="AG541" i="5"/>
  <c r="AG542" i="5"/>
  <c r="AG543" i="5"/>
  <c r="AG544" i="5"/>
  <c r="AG545" i="5"/>
  <c r="AG546" i="5"/>
  <c r="AG547" i="5"/>
  <c r="AG548" i="5"/>
  <c r="AG549" i="5"/>
  <c r="AG550" i="5"/>
  <c r="AG551" i="5"/>
  <c r="AG552" i="5"/>
  <c r="AG553" i="5"/>
  <c r="AG554" i="5"/>
  <c r="AG555" i="5"/>
  <c r="AG556" i="5"/>
  <c r="AG557" i="5"/>
  <c r="AG558" i="5"/>
  <c r="AG559" i="5"/>
  <c r="AG560" i="5"/>
  <c r="AG561" i="5"/>
  <c r="AG562" i="5"/>
  <c r="AG563" i="5"/>
  <c r="AG564" i="5"/>
  <c r="AG565" i="5"/>
  <c r="AG566" i="5"/>
  <c r="AG567" i="5"/>
  <c r="AG568" i="5"/>
  <c r="AG569" i="5"/>
  <c r="AG570" i="5"/>
  <c r="AG571" i="5"/>
  <c r="AG572" i="5"/>
  <c r="AG573" i="5"/>
  <c r="AG574" i="5"/>
  <c r="AG575" i="5"/>
  <c r="AG576" i="5"/>
  <c r="AG577" i="5"/>
  <c r="AG578" i="5"/>
  <c r="AG579" i="5"/>
  <c r="AG580" i="5"/>
  <c r="AG581" i="5"/>
  <c r="AG582" i="5"/>
  <c r="AG583" i="5"/>
  <c r="AG584" i="5"/>
  <c r="AG585" i="5"/>
  <c r="AG586" i="5"/>
  <c r="AG587" i="5"/>
  <c r="AG588" i="5"/>
  <c r="AG589" i="5"/>
  <c r="AG590" i="5"/>
  <c r="AG591" i="5"/>
  <c r="AG592" i="5"/>
  <c r="AG593" i="5"/>
  <c r="AG594" i="5"/>
  <c r="AG595" i="5"/>
  <c r="AG596" i="5"/>
  <c r="AG597" i="5"/>
  <c r="AG598" i="5"/>
  <c r="AG599" i="5"/>
  <c r="AG600" i="5"/>
  <c r="AG601" i="5"/>
  <c r="AG602" i="5"/>
  <c r="AG603" i="5"/>
  <c r="AG604" i="5"/>
  <c r="AG605" i="5"/>
  <c r="AG606" i="5"/>
  <c r="AG607" i="5"/>
  <c r="AG608" i="5"/>
  <c r="AG609" i="5"/>
  <c r="AG610" i="5"/>
  <c r="AG611" i="5"/>
  <c r="AG612" i="5"/>
  <c r="AG613" i="5"/>
  <c r="AG614" i="5"/>
  <c r="AG615" i="5"/>
  <c r="AG616" i="5"/>
  <c r="AG617" i="5"/>
  <c r="AG618" i="5"/>
  <c r="AG619" i="5"/>
  <c r="AG620" i="5"/>
  <c r="AG621" i="5"/>
  <c r="AG622" i="5"/>
  <c r="AG623" i="5"/>
  <c r="AG624" i="5"/>
  <c r="AG625" i="5"/>
  <c r="AG626" i="5"/>
  <c r="AG627" i="5"/>
  <c r="AG628" i="5"/>
  <c r="AG629" i="5"/>
  <c r="AG630" i="5"/>
  <c r="AG631" i="5"/>
  <c r="AG632" i="5"/>
  <c r="AG633" i="5"/>
  <c r="AG634" i="5"/>
  <c r="AG635" i="5"/>
  <c r="AG636" i="5"/>
  <c r="AG637" i="5"/>
  <c r="AG638" i="5"/>
  <c r="AG639" i="5"/>
  <c r="AG640" i="5"/>
  <c r="AG641" i="5"/>
  <c r="AG642" i="5"/>
  <c r="AG643" i="5"/>
  <c r="AG644" i="5"/>
  <c r="AG645" i="5"/>
  <c r="AG646" i="5"/>
  <c r="AG647" i="5"/>
  <c r="AG648" i="5"/>
  <c r="AG649" i="5"/>
  <c r="AG650" i="5"/>
  <c r="AG651" i="5"/>
  <c r="AG652" i="5"/>
  <c r="AG653" i="5"/>
  <c r="AG654" i="5"/>
  <c r="AG655" i="5"/>
  <c r="AG656" i="5"/>
  <c r="AG657" i="5"/>
  <c r="AG658" i="5"/>
  <c r="AG659" i="5"/>
  <c r="AG660" i="5"/>
  <c r="AG661" i="5"/>
  <c r="AG662" i="5"/>
  <c r="AG663" i="5"/>
  <c r="AG664" i="5"/>
  <c r="AG665" i="5"/>
  <c r="AG666" i="5"/>
  <c r="AG667" i="5"/>
  <c r="AG668" i="5"/>
  <c r="AG669" i="5"/>
  <c r="AG670" i="5"/>
  <c r="AG671" i="5"/>
  <c r="AG672" i="5"/>
  <c r="AG673" i="5"/>
  <c r="AG674" i="5"/>
  <c r="AG675" i="5"/>
  <c r="AG676" i="5"/>
  <c r="AG677" i="5"/>
  <c r="AG678" i="5"/>
  <c r="AG679" i="5"/>
  <c r="AG680" i="5"/>
  <c r="AG681" i="5"/>
  <c r="AG682" i="5"/>
  <c r="AG683" i="5"/>
  <c r="AG684" i="5"/>
  <c r="AG685" i="5"/>
  <c r="AG686" i="5"/>
  <c r="AG687" i="5"/>
  <c r="AG688" i="5"/>
  <c r="AG689" i="5"/>
  <c r="AG690" i="5"/>
  <c r="AG691" i="5"/>
  <c r="AG692" i="5"/>
  <c r="AG693" i="5"/>
  <c r="AG694" i="5"/>
  <c r="AG695" i="5"/>
  <c r="AG696" i="5"/>
  <c r="AG697" i="5"/>
  <c r="AG698" i="5"/>
  <c r="AG699" i="5"/>
  <c r="AG700" i="5"/>
  <c r="AG701" i="5"/>
  <c r="AG702" i="5"/>
  <c r="AG703" i="5"/>
  <c r="AG704" i="5"/>
  <c r="AG705" i="5"/>
  <c r="AG706" i="5"/>
  <c r="AG707" i="5"/>
  <c r="AG708" i="5"/>
  <c r="AG709" i="5"/>
  <c r="AG710" i="5"/>
  <c r="AG711" i="5"/>
  <c r="AG712" i="5"/>
  <c r="AG713" i="5"/>
  <c r="AG714" i="5"/>
  <c r="AG715" i="5"/>
  <c r="AG716" i="5"/>
  <c r="AG717" i="5"/>
  <c r="AG718" i="5"/>
  <c r="AG719" i="5"/>
  <c r="AG720" i="5"/>
  <c r="AG721" i="5"/>
  <c r="AG722" i="5"/>
  <c r="AG723" i="5"/>
  <c r="AG724" i="5"/>
  <c r="AG725" i="5"/>
  <c r="AG726" i="5"/>
  <c r="AG727" i="5"/>
  <c r="AG728" i="5"/>
  <c r="AG729" i="5"/>
  <c r="AG730" i="5"/>
  <c r="AG731" i="5"/>
  <c r="AG732" i="5"/>
  <c r="AG733" i="5"/>
  <c r="AG734" i="5"/>
  <c r="AG735" i="5"/>
  <c r="AG736" i="5"/>
  <c r="AG737" i="5"/>
  <c r="AG738" i="5"/>
  <c r="AG739" i="5"/>
  <c r="AG740" i="5"/>
  <c r="AG741" i="5"/>
  <c r="AG742" i="5"/>
  <c r="AG743" i="5"/>
  <c r="AG744" i="5"/>
  <c r="AG745" i="5"/>
  <c r="AG746" i="5"/>
  <c r="AG747" i="5"/>
  <c r="AG748" i="5"/>
  <c r="AG749" i="5"/>
  <c r="AG750" i="5"/>
  <c r="AG751" i="5"/>
  <c r="AG752" i="5"/>
  <c r="AG753" i="5"/>
  <c r="AG754" i="5"/>
  <c r="AG755" i="5"/>
  <c r="AG756" i="5"/>
  <c r="AG757" i="5"/>
  <c r="AG758" i="5"/>
  <c r="AG759" i="5"/>
  <c r="AG760" i="5"/>
  <c r="AG761" i="5"/>
  <c r="AG762" i="5"/>
  <c r="AG763" i="5"/>
  <c r="AG764" i="5"/>
  <c r="AG765" i="5"/>
  <c r="AG766" i="5"/>
  <c r="AG767" i="5"/>
  <c r="AG768" i="5"/>
  <c r="AG769" i="5"/>
  <c r="AG770" i="5"/>
  <c r="AG771" i="5"/>
  <c r="AG772" i="5"/>
  <c r="AG773" i="5"/>
  <c r="AG774" i="5"/>
  <c r="AG775" i="5"/>
  <c r="AG776" i="5"/>
  <c r="AG777" i="5"/>
  <c r="AG778" i="5"/>
  <c r="AG779" i="5"/>
  <c r="AG780" i="5"/>
  <c r="AG781" i="5"/>
  <c r="AG782" i="5"/>
  <c r="AG783" i="5"/>
  <c r="AG784" i="5"/>
  <c r="AG785" i="5"/>
  <c r="AG786" i="5"/>
  <c r="AG787" i="5"/>
  <c r="AG788" i="5"/>
  <c r="AG789" i="5"/>
  <c r="AG790" i="5"/>
  <c r="AG791" i="5"/>
  <c r="AG792" i="5"/>
  <c r="AG793" i="5"/>
  <c r="AG794" i="5"/>
  <c r="AG795" i="5"/>
  <c r="AG796" i="5"/>
  <c r="AG797" i="5"/>
  <c r="AG798" i="5"/>
  <c r="AG799" i="5"/>
  <c r="AG800" i="5"/>
  <c r="AG801" i="5"/>
  <c r="AG802" i="5"/>
  <c r="AG803" i="5"/>
  <c r="AG804" i="5"/>
  <c r="AG805" i="5"/>
  <c r="AG806" i="5"/>
  <c r="AG807" i="5"/>
  <c r="AG808" i="5"/>
  <c r="AG809" i="5"/>
  <c r="AG810" i="5"/>
  <c r="AG811" i="5"/>
  <c r="AG812" i="5"/>
  <c r="AG813" i="5"/>
  <c r="AG814" i="5"/>
  <c r="AG815" i="5"/>
  <c r="AG816" i="5"/>
  <c r="AG817" i="5"/>
  <c r="AG818" i="5"/>
  <c r="AG819" i="5"/>
  <c r="AG820" i="5"/>
  <c r="AG821" i="5"/>
  <c r="AG822" i="5"/>
  <c r="AG823" i="5"/>
  <c r="AG824" i="5"/>
  <c r="AG825" i="5"/>
  <c r="AG826" i="5"/>
  <c r="AG827" i="5"/>
  <c r="AG828" i="5"/>
  <c r="AG829" i="5"/>
  <c r="AG830" i="5"/>
  <c r="AG831" i="5"/>
  <c r="AG832" i="5"/>
  <c r="AG833" i="5"/>
  <c r="AG834" i="5"/>
  <c r="AG835" i="5"/>
  <c r="AG836" i="5"/>
  <c r="AG837" i="5"/>
  <c r="AG838" i="5"/>
  <c r="AG839" i="5"/>
  <c r="AG840" i="5"/>
  <c r="AG841" i="5"/>
  <c r="AG842" i="5"/>
  <c r="AG843" i="5"/>
  <c r="AG844" i="5"/>
  <c r="AG845" i="5"/>
  <c r="AG846" i="5"/>
  <c r="AG847" i="5"/>
  <c r="AG848" i="5"/>
  <c r="AG849" i="5"/>
  <c r="AG850" i="5"/>
  <c r="AG851" i="5"/>
  <c r="AG852" i="5"/>
  <c r="AG853" i="5"/>
  <c r="AG854" i="5"/>
  <c r="AG855" i="5"/>
  <c r="AG856" i="5"/>
  <c r="AG857" i="5"/>
  <c r="AG858" i="5"/>
  <c r="AG859" i="5"/>
  <c r="AG860" i="5"/>
  <c r="AG861" i="5"/>
  <c r="AG862" i="5"/>
  <c r="AG863" i="5"/>
  <c r="AG864" i="5"/>
  <c r="AG865" i="5"/>
  <c r="AG866" i="5"/>
  <c r="AG867" i="5"/>
  <c r="AG868" i="5"/>
  <c r="AG869" i="5"/>
  <c r="AG870" i="5"/>
  <c r="AG871" i="5"/>
  <c r="AG872" i="5"/>
  <c r="AG873" i="5"/>
  <c r="AG874" i="5"/>
  <c r="AG875" i="5"/>
  <c r="AG876" i="5"/>
  <c r="AG877" i="5"/>
  <c r="AG878" i="5"/>
  <c r="AG879" i="5"/>
  <c r="AG880" i="5"/>
  <c r="AG881" i="5"/>
  <c r="AG882" i="5"/>
  <c r="AG883" i="5"/>
  <c r="AG884" i="5"/>
  <c r="AG885" i="5"/>
  <c r="AG886" i="5"/>
  <c r="AG887" i="5"/>
  <c r="AG888" i="5"/>
  <c r="AG889" i="5"/>
  <c r="AG890" i="5"/>
  <c r="AG891" i="5"/>
  <c r="AG892" i="5"/>
  <c r="AG893" i="5"/>
  <c r="AG894" i="5"/>
  <c r="AG895" i="5"/>
  <c r="AG896" i="5"/>
  <c r="AG897" i="5"/>
  <c r="AG898" i="5"/>
  <c r="AG899" i="5"/>
  <c r="AG900" i="5"/>
  <c r="AG901" i="5"/>
  <c r="AG902" i="5"/>
  <c r="AG903" i="5"/>
  <c r="AG904" i="5"/>
  <c r="AG905" i="5"/>
  <c r="AG906" i="5"/>
  <c r="AG907" i="5"/>
  <c r="AG908" i="5"/>
  <c r="AG909" i="5"/>
  <c r="AG910" i="5"/>
  <c r="AG911" i="5"/>
  <c r="AG912" i="5"/>
  <c r="AG913" i="5"/>
  <c r="AG914" i="5"/>
  <c r="AG915" i="5"/>
  <c r="AG916" i="5"/>
  <c r="AG917" i="5"/>
  <c r="AG918" i="5"/>
  <c r="AG919" i="5"/>
  <c r="AG920" i="5"/>
  <c r="AG921" i="5"/>
  <c r="AG922" i="5"/>
  <c r="AG923" i="5"/>
  <c r="AG924" i="5"/>
  <c r="AG925" i="5"/>
  <c r="AG926" i="5"/>
  <c r="AG927" i="5"/>
  <c r="AG928" i="5"/>
  <c r="AG929" i="5"/>
  <c r="AG930" i="5"/>
  <c r="AG931" i="5"/>
  <c r="AG932" i="5"/>
  <c r="AG933" i="5"/>
  <c r="AG934" i="5"/>
  <c r="AG935" i="5"/>
  <c r="AG936" i="5"/>
  <c r="AG937" i="5"/>
  <c r="AG938" i="5"/>
  <c r="AG939" i="5"/>
  <c r="AG940" i="5"/>
  <c r="AG941" i="5"/>
  <c r="AG942" i="5"/>
  <c r="AG943" i="5"/>
  <c r="AG944" i="5"/>
  <c r="AG945" i="5"/>
  <c r="AG946" i="5"/>
  <c r="AG947" i="5"/>
  <c r="AG948" i="5"/>
  <c r="AG949" i="5"/>
  <c r="AG950" i="5"/>
  <c r="AG951" i="5"/>
  <c r="AG952" i="5"/>
  <c r="AG953" i="5"/>
  <c r="AG954" i="5"/>
  <c r="AG955" i="5"/>
  <c r="AG956" i="5"/>
  <c r="AG957" i="5"/>
  <c r="AG958" i="5"/>
  <c r="AG959" i="5"/>
  <c r="AG960" i="5"/>
  <c r="AG961" i="5"/>
  <c r="AG962" i="5"/>
  <c r="AG963" i="5"/>
  <c r="AG964" i="5"/>
  <c r="AG965" i="5"/>
  <c r="AG966" i="5"/>
  <c r="AG967" i="5"/>
  <c r="AG968" i="5"/>
  <c r="AG969" i="5"/>
  <c r="AG970" i="5"/>
  <c r="AG971" i="5"/>
  <c r="AG972" i="5"/>
  <c r="AG973" i="5"/>
  <c r="AG974" i="5"/>
  <c r="AG975" i="5"/>
  <c r="AG976" i="5"/>
  <c r="AG977" i="5"/>
  <c r="AG978" i="5"/>
  <c r="AG979" i="5"/>
  <c r="AG980" i="5"/>
  <c r="AG981" i="5"/>
  <c r="AG982" i="5"/>
  <c r="AG983" i="5"/>
  <c r="AG984" i="5"/>
  <c r="AG985" i="5"/>
  <c r="AG986" i="5"/>
  <c r="AG987" i="5"/>
  <c r="AG988" i="5"/>
  <c r="AG989" i="5"/>
  <c r="AG990" i="5"/>
  <c r="AG991" i="5"/>
  <c r="AG992" i="5"/>
  <c r="AG993" i="5"/>
  <c r="AG994" i="5"/>
  <c r="AG995" i="5"/>
  <c r="AG996" i="5"/>
  <c r="AG997" i="5"/>
  <c r="AG998" i="5"/>
  <c r="AG999" i="5"/>
  <c r="AG1000" i="5"/>
  <c r="AG1001" i="5"/>
  <c r="AG1002" i="5"/>
  <c r="AG1003" i="5"/>
  <c r="AG1004" i="5"/>
  <c r="AG1005" i="5"/>
  <c r="AG1006" i="5"/>
  <c r="AG1007" i="5"/>
  <c r="AG1008" i="5"/>
  <c r="AG1009" i="5"/>
  <c r="AG1010" i="5"/>
  <c r="AG1011" i="5"/>
  <c r="AG1012" i="5"/>
  <c r="AG1013" i="5"/>
  <c r="AG1014" i="5"/>
  <c r="AG1015" i="5"/>
  <c r="AG1016" i="5"/>
  <c r="AG1017" i="5"/>
  <c r="AG1018" i="5"/>
  <c r="AG1019" i="5"/>
  <c r="AG1020" i="5"/>
  <c r="AG1021" i="5"/>
  <c r="AG1022" i="5"/>
  <c r="AG1023" i="5"/>
  <c r="AG1024" i="5"/>
  <c r="AG1025" i="5"/>
  <c r="AG1026" i="5"/>
  <c r="AG1027" i="5"/>
  <c r="AG1028" i="5"/>
  <c r="AG1029" i="5"/>
  <c r="AG1030" i="5"/>
  <c r="AG1031" i="5"/>
  <c r="AG1032" i="5"/>
  <c r="AG1033" i="5"/>
  <c r="AG1034" i="5"/>
  <c r="AG1035" i="5"/>
  <c r="AG1036" i="5"/>
  <c r="AG1037" i="5"/>
  <c r="AG1038" i="5"/>
  <c r="AG1039" i="5"/>
  <c r="AG1040" i="5"/>
  <c r="AG1041" i="5"/>
  <c r="AG1042" i="5"/>
  <c r="AG1043" i="5"/>
  <c r="AG1044" i="5"/>
  <c r="AG1045" i="5"/>
  <c r="AG1046" i="5"/>
  <c r="AG1047" i="5"/>
  <c r="AG1048" i="5"/>
  <c r="AG1049" i="5"/>
  <c r="AG1050" i="5"/>
  <c r="AG1051" i="5"/>
  <c r="AG1052" i="5"/>
  <c r="AG1053" i="5"/>
  <c r="AG1054" i="5"/>
  <c r="AG1055" i="5"/>
  <c r="AG1056" i="5"/>
  <c r="AG1057" i="5"/>
  <c r="AG1058" i="5"/>
  <c r="AG1059" i="5"/>
  <c r="AG1060" i="5"/>
  <c r="AG1061" i="5"/>
  <c r="AG1062" i="5"/>
  <c r="AG1063" i="5"/>
  <c r="AG1064" i="5"/>
  <c r="AG1065" i="5"/>
  <c r="AG1066" i="5"/>
  <c r="AG1067" i="5"/>
  <c r="AG1068" i="5"/>
  <c r="AG1069" i="5"/>
  <c r="AG1070" i="5"/>
  <c r="AG1071" i="5"/>
  <c r="AG1072" i="5"/>
  <c r="AG1073" i="5"/>
  <c r="AG1074" i="5"/>
  <c r="AG1075" i="5"/>
  <c r="AG1076" i="5"/>
  <c r="AG1077" i="5"/>
  <c r="AG1078" i="5"/>
  <c r="AG1079" i="5"/>
  <c r="AG1080" i="5"/>
  <c r="AG1081" i="5"/>
  <c r="AG1082" i="5"/>
  <c r="AG1083" i="5"/>
  <c r="AG1084" i="5"/>
  <c r="AG1085" i="5"/>
  <c r="AG1086" i="5"/>
  <c r="AG1087" i="5"/>
  <c r="AG1088" i="5"/>
  <c r="AG1089" i="5"/>
  <c r="AG1090" i="5"/>
  <c r="AG1091" i="5"/>
  <c r="AG1092" i="5"/>
  <c r="AG1093" i="5"/>
  <c r="AG1094" i="5"/>
  <c r="AG1095" i="5"/>
  <c r="AG1096" i="5"/>
  <c r="AG1097" i="5"/>
  <c r="AG1098" i="5"/>
  <c r="AG1099" i="5"/>
  <c r="AG1100" i="5"/>
  <c r="AG1101" i="5"/>
  <c r="AG1102" i="5"/>
  <c r="AG1103" i="5"/>
  <c r="AG1104" i="5"/>
  <c r="AG1105" i="5"/>
  <c r="AG1106" i="5"/>
  <c r="AG1107" i="5"/>
  <c r="AG1108" i="5"/>
  <c r="AG1109" i="5"/>
  <c r="AG1110" i="5"/>
  <c r="AG1111" i="5"/>
  <c r="AG1112" i="5"/>
  <c r="AG1113" i="5"/>
  <c r="AG1114" i="5"/>
  <c r="AG1115" i="5"/>
  <c r="AG1116" i="5"/>
  <c r="AG1117" i="5"/>
  <c r="AG1118" i="5"/>
  <c r="AG1119" i="5"/>
  <c r="AG1120" i="5"/>
  <c r="AG1121" i="5"/>
  <c r="AG1122" i="5"/>
  <c r="AG1123" i="5"/>
  <c r="AG1124" i="5"/>
  <c r="AG1125" i="5"/>
  <c r="AG1126" i="5"/>
  <c r="AG1127" i="5"/>
  <c r="AG1128" i="5"/>
  <c r="AG1129" i="5"/>
  <c r="AG1130" i="5"/>
  <c r="AG1131" i="5"/>
  <c r="AG1132" i="5"/>
  <c r="AG1133" i="5"/>
  <c r="AG1134" i="5"/>
  <c r="AG1135" i="5"/>
  <c r="AG1136" i="5"/>
  <c r="AG1137" i="5"/>
  <c r="AG1138" i="5"/>
  <c r="AG1139" i="5"/>
  <c r="AG1140" i="5"/>
  <c r="AG1141" i="5"/>
  <c r="AG1142" i="5"/>
  <c r="AG1143" i="5"/>
  <c r="AG1144" i="5"/>
  <c r="AG1145" i="5"/>
  <c r="AG1146" i="5"/>
  <c r="AG1147" i="5"/>
  <c r="AG1148" i="5"/>
  <c r="AG1149" i="5"/>
  <c r="AG1150" i="5"/>
  <c r="AG1151" i="5"/>
  <c r="AG1152" i="5"/>
  <c r="AG1153" i="5"/>
  <c r="AG1154" i="5"/>
  <c r="AG1155" i="5"/>
  <c r="AG1156" i="5"/>
  <c r="AG1157" i="5"/>
  <c r="AG1158" i="5"/>
  <c r="AG1159" i="5"/>
  <c r="AG1160" i="5"/>
  <c r="AG1161" i="5"/>
  <c r="AG1162" i="5"/>
  <c r="AG1163" i="5"/>
  <c r="AG1164" i="5"/>
  <c r="AG1165" i="5"/>
  <c r="AG1166" i="5"/>
  <c r="AG1167" i="5"/>
  <c r="AG1168" i="5"/>
  <c r="AG1169" i="5"/>
  <c r="AG1170" i="5"/>
  <c r="AG1171" i="5"/>
  <c r="AG1172" i="5"/>
  <c r="AG1173" i="5"/>
  <c r="AG1174" i="5"/>
  <c r="AG1175" i="5"/>
  <c r="AG1176" i="5"/>
  <c r="AG1177" i="5"/>
  <c r="AG1178" i="5"/>
  <c r="AG1179" i="5"/>
  <c r="AG1180" i="5"/>
  <c r="AG1181" i="5"/>
  <c r="AG1182" i="5"/>
  <c r="AG1183" i="5"/>
  <c r="AG1184" i="5"/>
  <c r="AG1185" i="5"/>
  <c r="AG1186" i="5"/>
  <c r="AG1187" i="5"/>
  <c r="AG1188" i="5"/>
  <c r="AG1189" i="5"/>
  <c r="AG1190" i="5"/>
  <c r="AG1191" i="5"/>
  <c r="AG1192" i="5"/>
  <c r="AG1193" i="5"/>
  <c r="AG1194" i="5"/>
  <c r="AG1195" i="5"/>
  <c r="AG1196" i="5"/>
  <c r="AG1197" i="5"/>
  <c r="AG1198" i="5"/>
  <c r="AG1199" i="5"/>
  <c r="AG6" i="5"/>
  <c r="AG7" i="5"/>
  <c r="AG8" i="5"/>
  <c r="AG9" i="5"/>
  <c r="AG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201" i="5"/>
  <c r="H202" i="5"/>
  <c r="H203" i="5"/>
  <c r="H204" i="5"/>
  <c r="H205" i="5"/>
  <c r="H206" i="5"/>
  <c r="H207" i="5"/>
  <c r="H208" i="5"/>
  <c r="H209" i="5"/>
  <c r="H210" i="5"/>
  <c r="H211" i="5"/>
  <c r="H212" i="5"/>
  <c r="H213" i="5"/>
  <c r="H214" i="5"/>
  <c r="H215" i="5"/>
  <c r="H216" i="5"/>
  <c r="H217" i="5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33" i="5"/>
  <c r="H234" i="5"/>
  <c r="H235" i="5"/>
  <c r="H236" i="5"/>
  <c r="H237" i="5"/>
  <c r="H238" i="5"/>
  <c r="H239" i="5"/>
  <c r="H240" i="5"/>
  <c r="H241" i="5"/>
  <c r="H242" i="5"/>
  <c r="H243" i="5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60" i="5"/>
  <c r="H261" i="5"/>
  <c r="H262" i="5"/>
  <c r="H263" i="5"/>
  <c r="H264" i="5"/>
  <c r="H265" i="5"/>
  <c r="H266" i="5"/>
  <c r="H267" i="5"/>
  <c r="H268" i="5"/>
  <c r="H269" i="5"/>
  <c r="H270" i="5"/>
  <c r="H271" i="5"/>
  <c r="H272" i="5"/>
  <c r="H273" i="5"/>
  <c r="H274" i="5"/>
  <c r="H275" i="5"/>
  <c r="H276" i="5"/>
  <c r="H277" i="5"/>
  <c r="H278" i="5"/>
  <c r="H279" i="5"/>
  <c r="H280" i="5"/>
  <c r="H281" i="5"/>
  <c r="H282" i="5"/>
  <c r="H283" i="5"/>
  <c r="H284" i="5"/>
  <c r="H285" i="5"/>
  <c r="H286" i="5"/>
  <c r="H287" i="5"/>
  <c r="H288" i="5"/>
  <c r="H289" i="5"/>
  <c r="H290" i="5"/>
  <c r="H291" i="5"/>
  <c r="H292" i="5"/>
  <c r="H293" i="5"/>
  <c r="H294" i="5"/>
  <c r="H295" i="5"/>
  <c r="H296" i="5"/>
  <c r="H297" i="5"/>
  <c r="H298" i="5"/>
  <c r="H299" i="5"/>
  <c r="H300" i="5"/>
  <c r="H301" i="5"/>
  <c r="H302" i="5"/>
  <c r="H303" i="5"/>
  <c r="H304" i="5"/>
  <c r="H305" i="5"/>
  <c r="H306" i="5"/>
  <c r="H307" i="5"/>
  <c r="H308" i="5"/>
  <c r="H309" i="5"/>
  <c r="H310" i="5"/>
  <c r="H311" i="5"/>
  <c r="H312" i="5"/>
  <c r="H313" i="5"/>
  <c r="H314" i="5"/>
  <c r="H315" i="5"/>
  <c r="H316" i="5"/>
  <c r="H317" i="5"/>
  <c r="H318" i="5"/>
  <c r="H319" i="5"/>
  <c r="H320" i="5"/>
  <c r="H321" i="5"/>
  <c r="H322" i="5"/>
  <c r="H323" i="5"/>
  <c r="H324" i="5"/>
  <c r="H325" i="5"/>
  <c r="H326" i="5"/>
  <c r="H327" i="5"/>
  <c r="H328" i="5"/>
  <c r="H329" i="5"/>
  <c r="H330" i="5"/>
  <c r="H331" i="5"/>
  <c r="H332" i="5"/>
  <c r="H333" i="5"/>
  <c r="H334" i="5"/>
  <c r="H335" i="5"/>
  <c r="H336" i="5"/>
  <c r="H337" i="5"/>
  <c r="H338" i="5"/>
  <c r="H339" i="5"/>
  <c r="H340" i="5"/>
  <c r="H341" i="5"/>
  <c r="H342" i="5"/>
  <c r="H343" i="5"/>
  <c r="H344" i="5"/>
  <c r="H345" i="5"/>
  <c r="H346" i="5"/>
  <c r="H347" i="5"/>
  <c r="H348" i="5"/>
  <c r="H349" i="5"/>
  <c r="H350" i="5"/>
  <c r="H351" i="5"/>
  <c r="H352" i="5"/>
  <c r="H353" i="5"/>
  <c r="H354" i="5"/>
  <c r="H355" i="5"/>
  <c r="H356" i="5"/>
  <c r="H357" i="5"/>
  <c r="H358" i="5"/>
  <c r="H359" i="5"/>
  <c r="H360" i="5"/>
  <c r="H361" i="5"/>
  <c r="H362" i="5"/>
  <c r="H363" i="5"/>
  <c r="H364" i="5"/>
  <c r="H365" i="5"/>
  <c r="H366" i="5"/>
  <c r="H367" i="5"/>
  <c r="H368" i="5"/>
  <c r="H369" i="5"/>
  <c r="H370" i="5"/>
  <c r="H371" i="5"/>
  <c r="H372" i="5"/>
  <c r="H373" i="5"/>
  <c r="H374" i="5"/>
  <c r="H375" i="5"/>
  <c r="H376" i="5"/>
  <c r="H377" i="5"/>
  <c r="H378" i="5"/>
  <c r="H379" i="5"/>
  <c r="H380" i="5"/>
  <c r="H381" i="5"/>
  <c r="H382" i="5"/>
  <c r="H383" i="5"/>
  <c r="H384" i="5"/>
  <c r="H385" i="5"/>
  <c r="H386" i="5"/>
  <c r="H387" i="5"/>
  <c r="H388" i="5"/>
  <c r="H389" i="5"/>
  <c r="H390" i="5"/>
  <c r="H391" i="5"/>
  <c r="H392" i="5"/>
  <c r="H393" i="5"/>
  <c r="H394" i="5"/>
  <c r="H395" i="5"/>
  <c r="H396" i="5"/>
  <c r="H397" i="5"/>
  <c r="H398" i="5"/>
  <c r="H399" i="5"/>
  <c r="H400" i="5"/>
  <c r="H401" i="5"/>
  <c r="H402" i="5"/>
  <c r="H403" i="5"/>
  <c r="H404" i="5"/>
  <c r="H405" i="5"/>
  <c r="H406" i="5"/>
  <c r="H407" i="5"/>
  <c r="H408" i="5"/>
  <c r="H409" i="5"/>
  <c r="H410" i="5"/>
  <c r="H411" i="5"/>
  <c r="H412" i="5"/>
  <c r="H413" i="5"/>
  <c r="H414" i="5"/>
  <c r="H415" i="5"/>
  <c r="H416" i="5"/>
  <c r="H417" i="5"/>
  <c r="H418" i="5"/>
  <c r="H419" i="5"/>
  <c r="H420" i="5"/>
  <c r="H421" i="5"/>
  <c r="H422" i="5"/>
  <c r="H423" i="5"/>
  <c r="H424" i="5"/>
  <c r="H425" i="5"/>
  <c r="H426" i="5"/>
  <c r="H427" i="5"/>
  <c r="H428" i="5"/>
  <c r="H429" i="5"/>
  <c r="H430" i="5"/>
  <c r="H431" i="5"/>
  <c r="H432" i="5"/>
  <c r="H433" i="5"/>
  <c r="H434" i="5"/>
  <c r="H435" i="5"/>
  <c r="H436" i="5"/>
  <c r="H437" i="5"/>
  <c r="H438" i="5"/>
  <c r="H439" i="5"/>
  <c r="H440" i="5"/>
  <c r="H441" i="5"/>
  <c r="H442" i="5"/>
  <c r="H443" i="5"/>
  <c r="H444" i="5"/>
  <c r="H445" i="5"/>
  <c r="H446" i="5"/>
  <c r="H447" i="5"/>
  <c r="H448" i="5"/>
  <c r="H449" i="5"/>
  <c r="H450" i="5"/>
  <c r="H451" i="5"/>
  <c r="H452" i="5"/>
  <c r="H453" i="5"/>
  <c r="H454" i="5"/>
  <c r="H455" i="5"/>
  <c r="H456" i="5"/>
  <c r="H457" i="5"/>
  <c r="H458" i="5"/>
  <c r="H459" i="5"/>
  <c r="H460" i="5"/>
  <c r="H461" i="5"/>
  <c r="H462" i="5"/>
  <c r="H463" i="5"/>
  <c r="H464" i="5"/>
  <c r="H465" i="5"/>
  <c r="H466" i="5"/>
  <c r="H467" i="5"/>
  <c r="H468" i="5"/>
  <c r="H469" i="5"/>
  <c r="H470" i="5"/>
  <c r="H471" i="5"/>
  <c r="H472" i="5"/>
  <c r="H473" i="5"/>
  <c r="H474" i="5"/>
  <c r="H475" i="5"/>
  <c r="H476" i="5"/>
  <c r="H477" i="5"/>
  <c r="H478" i="5"/>
  <c r="H479" i="5"/>
  <c r="H480" i="5"/>
  <c r="H481" i="5"/>
  <c r="H482" i="5"/>
  <c r="H483" i="5"/>
  <c r="H484" i="5"/>
  <c r="H485" i="5"/>
  <c r="H486" i="5"/>
  <c r="H487" i="5"/>
  <c r="H488" i="5"/>
  <c r="H489" i="5"/>
  <c r="H490" i="5"/>
  <c r="H491" i="5"/>
  <c r="H492" i="5"/>
  <c r="H493" i="5"/>
  <c r="H494" i="5"/>
  <c r="H495" i="5"/>
  <c r="H496" i="5"/>
  <c r="H497" i="5"/>
  <c r="H498" i="5"/>
  <c r="H499" i="5"/>
  <c r="H500" i="5"/>
  <c r="H501" i="5"/>
  <c r="H502" i="5"/>
  <c r="H503" i="5"/>
  <c r="H504" i="5"/>
  <c r="H505" i="5"/>
  <c r="H506" i="5"/>
  <c r="H507" i="5"/>
  <c r="H508" i="5"/>
  <c r="H509" i="5"/>
  <c r="H510" i="5"/>
  <c r="H511" i="5"/>
  <c r="H512" i="5"/>
  <c r="H513" i="5"/>
  <c r="H514" i="5"/>
  <c r="H515" i="5"/>
  <c r="H516" i="5"/>
  <c r="H517" i="5"/>
  <c r="H518" i="5"/>
  <c r="H519" i="5"/>
  <c r="H520" i="5"/>
  <c r="H521" i="5"/>
  <c r="H522" i="5"/>
  <c r="H523" i="5"/>
  <c r="H524" i="5"/>
  <c r="H525" i="5"/>
  <c r="H526" i="5"/>
  <c r="H527" i="5"/>
  <c r="H528" i="5"/>
  <c r="H529" i="5"/>
  <c r="H530" i="5"/>
  <c r="H531" i="5"/>
  <c r="H532" i="5"/>
  <c r="H533" i="5"/>
  <c r="H534" i="5"/>
  <c r="H535" i="5"/>
  <c r="H536" i="5"/>
  <c r="H537" i="5"/>
  <c r="H538" i="5"/>
  <c r="H539" i="5"/>
  <c r="H540" i="5"/>
  <c r="H541" i="5"/>
  <c r="H542" i="5"/>
  <c r="H543" i="5"/>
  <c r="H544" i="5"/>
  <c r="H545" i="5"/>
  <c r="H546" i="5"/>
  <c r="H547" i="5"/>
  <c r="H548" i="5"/>
  <c r="H549" i="5"/>
  <c r="H550" i="5"/>
  <c r="H551" i="5"/>
  <c r="H552" i="5"/>
  <c r="H553" i="5"/>
  <c r="H554" i="5"/>
  <c r="H555" i="5"/>
  <c r="H556" i="5"/>
  <c r="H557" i="5"/>
  <c r="H558" i="5"/>
  <c r="H559" i="5"/>
  <c r="H560" i="5"/>
  <c r="H561" i="5"/>
  <c r="H562" i="5"/>
  <c r="H563" i="5"/>
  <c r="H564" i="5"/>
  <c r="H565" i="5"/>
  <c r="H566" i="5"/>
  <c r="H567" i="5"/>
  <c r="H568" i="5"/>
  <c r="H569" i="5"/>
  <c r="H570" i="5"/>
  <c r="H571" i="5"/>
  <c r="H572" i="5"/>
  <c r="H573" i="5"/>
  <c r="H574" i="5"/>
  <c r="H575" i="5"/>
  <c r="H576" i="5"/>
  <c r="H577" i="5"/>
  <c r="H578" i="5"/>
  <c r="H579" i="5"/>
  <c r="H580" i="5"/>
  <c r="H581" i="5"/>
  <c r="H582" i="5"/>
  <c r="H583" i="5"/>
  <c r="H584" i="5"/>
  <c r="H585" i="5"/>
  <c r="H586" i="5"/>
  <c r="H587" i="5"/>
  <c r="H588" i="5"/>
  <c r="H589" i="5"/>
  <c r="H590" i="5"/>
  <c r="H591" i="5"/>
  <c r="H592" i="5"/>
  <c r="H593" i="5"/>
  <c r="H594" i="5"/>
  <c r="H595" i="5"/>
  <c r="H596" i="5"/>
  <c r="H597" i="5"/>
  <c r="H598" i="5"/>
  <c r="H599" i="5"/>
  <c r="H600" i="5"/>
  <c r="H601" i="5"/>
  <c r="H602" i="5"/>
  <c r="H603" i="5"/>
  <c r="H604" i="5"/>
  <c r="H605" i="5"/>
  <c r="H606" i="5"/>
  <c r="H607" i="5"/>
  <c r="H608" i="5"/>
  <c r="H609" i="5"/>
  <c r="H610" i="5"/>
  <c r="H611" i="5"/>
  <c r="H612" i="5"/>
  <c r="H613" i="5"/>
  <c r="H614" i="5"/>
  <c r="H615" i="5"/>
  <c r="H616" i="5"/>
  <c r="H617" i="5"/>
  <c r="H618" i="5"/>
  <c r="H619" i="5"/>
  <c r="H620" i="5"/>
  <c r="H621" i="5"/>
  <c r="H622" i="5"/>
  <c r="H623" i="5"/>
  <c r="H624" i="5"/>
  <c r="H625" i="5"/>
  <c r="H626" i="5"/>
  <c r="H627" i="5"/>
  <c r="H628" i="5"/>
  <c r="H629" i="5"/>
  <c r="H630" i="5"/>
  <c r="H631" i="5"/>
  <c r="H632" i="5"/>
  <c r="H633" i="5"/>
  <c r="H634" i="5"/>
  <c r="H635" i="5"/>
  <c r="H636" i="5"/>
  <c r="H637" i="5"/>
  <c r="H638" i="5"/>
  <c r="H639" i="5"/>
  <c r="H640" i="5"/>
  <c r="H641" i="5"/>
  <c r="H642" i="5"/>
  <c r="H643" i="5"/>
  <c r="H644" i="5"/>
  <c r="H645" i="5"/>
  <c r="H646" i="5"/>
  <c r="H647" i="5"/>
  <c r="H648" i="5"/>
  <c r="H649" i="5"/>
  <c r="H650" i="5"/>
  <c r="H651" i="5"/>
  <c r="H652" i="5"/>
  <c r="H653" i="5"/>
  <c r="H654" i="5"/>
  <c r="H655" i="5"/>
  <c r="H656" i="5"/>
  <c r="H657" i="5"/>
  <c r="H658" i="5"/>
  <c r="H659" i="5"/>
  <c r="H660" i="5"/>
  <c r="H661" i="5"/>
  <c r="H662" i="5"/>
  <c r="H663" i="5"/>
  <c r="H664" i="5"/>
  <c r="H665" i="5"/>
  <c r="H666" i="5"/>
  <c r="H667" i="5"/>
  <c r="H668" i="5"/>
  <c r="H669" i="5"/>
  <c r="H670" i="5"/>
  <c r="H671" i="5"/>
  <c r="H672" i="5"/>
  <c r="H673" i="5"/>
  <c r="H674" i="5"/>
  <c r="H675" i="5"/>
  <c r="H676" i="5"/>
  <c r="H677" i="5"/>
  <c r="H678" i="5"/>
  <c r="H679" i="5"/>
  <c r="H680" i="5"/>
  <c r="H681" i="5"/>
  <c r="H682" i="5"/>
  <c r="H683" i="5"/>
  <c r="H684" i="5"/>
  <c r="H685" i="5"/>
  <c r="H686" i="5"/>
  <c r="H687" i="5"/>
  <c r="H688" i="5"/>
  <c r="H689" i="5"/>
  <c r="H690" i="5"/>
  <c r="H691" i="5"/>
  <c r="H692" i="5"/>
  <c r="H693" i="5"/>
  <c r="H694" i="5"/>
  <c r="H695" i="5"/>
  <c r="H696" i="5"/>
  <c r="H697" i="5"/>
  <c r="H698" i="5"/>
  <c r="H699" i="5"/>
  <c r="H700" i="5"/>
  <c r="H701" i="5"/>
  <c r="H702" i="5"/>
  <c r="H703" i="5"/>
  <c r="H704" i="5"/>
  <c r="H705" i="5"/>
  <c r="H706" i="5"/>
  <c r="H707" i="5"/>
  <c r="H708" i="5"/>
  <c r="H709" i="5"/>
  <c r="H710" i="5"/>
  <c r="H711" i="5"/>
  <c r="H712" i="5"/>
  <c r="H713" i="5"/>
  <c r="H714" i="5"/>
  <c r="H715" i="5"/>
  <c r="H716" i="5"/>
  <c r="H717" i="5"/>
  <c r="H718" i="5"/>
  <c r="H719" i="5"/>
  <c r="H720" i="5"/>
  <c r="H721" i="5"/>
  <c r="H722" i="5"/>
  <c r="H723" i="5"/>
  <c r="H724" i="5"/>
  <c r="H725" i="5"/>
  <c r="H726" i="5"/>
  <c r="H727" i="5"/>
  <c r="H728" i="5"/>
  <c r="H729" i="5"/>
  <c r="H730" i="5"/>
  <c r="H731" i="5"/>
  <c r="H732" i="5"/>
  <c r="H733" i="5"/>
  <c r="H734" i="5"/>
  <c r="H735" i="5"/>
  <c r="H736" i="5"/>
  <c r="H737" i="5"/>
  <c r="H738" i="5"/>
  <c r="H739" i="5"/>
  <c r="H740" i="5"/>
  <c r="H741" i="5"/>
  <c r="H742" i="5"/>
  <c r="H743" i="5"/>
  <c r="H744" i="5"/>
  <c r="H745" i="5"/>
  <c r="H746" i="5"/>
  <c r="H747" i="5"/>
  <c r="H748" i="5"/>
  <c r="H749" i="5"/>
  <c r="H750" i="5"/>
  <c r="H751" i="5"/>
  <c r="H752" i="5"/>
  <c r="H753" i="5"/>
  <c r="H754" i="5"/>
  <c r="H755" i="5"/>
  <c r="H756" i="5"/>
  <c r="H757" i="5"/>
  <c r="H758" i="5"/>
  <c r="H759" i="5"/>
  <c r="H760" i="5"/>
  <c r="H761" i="5"/>
  <c r="H762" i="5"/>
  <c r="H763" i="5"/>
  <c r="H764" i="5"/>
  <c r="H765" i="5"/>
  <c r="H766" i="5"/>
  <c r="H767" i="5"/>
  <c r="H768" i="5"/>
  <c r="H769" i="5"/>
  <c r="H770" i="5"/>
  <c r="H771" i="5"/>
  <c r="H772" i="5"/>
  <c r="H773" i="5"/>
  <c r="H774" i="5"/>
  <c r="H775" i="5"/>
  <c r="H776" i="5"/>
  <c r="H777" i="5"/>
  <c r="H778" i="5"/>
  <c r="H779" i="5"/>
  <c r="H780" i="5"/>
  <c r="H781" i="5"/>
  <c r="H782" i="5"/>
  <c r="H783" i="5"/>
  <c r="H784" i="5"/>
  <c r="H785" i="5"/>
  <c r="H786" i="5"/>
  <c r="H787" i="5"/>
  <c r="H788" i="5"/>
  <c r="H789" i="5"/>
  <c r="H790" i="5"/>
  <c r="H791" i="5"/>
  <c r="H792" i="5"/>
  <c r="H793" i="5"/>
  <c r="H794" i="5"/>
  <c r="H795" i="5"/>
  <c r="H796" i="5"/>
  <c r="H797" i="5"/>
  <c r="H798" i="5"/>
  <c r="H799" i="5"/>
  <c r="H800" i="5"/>
  <c r="H801" i="5"/>
  <c r="H802" i="5"/>
  <c r="H803" i="5"/>
  <c r="H804" i="5"/>
  <c r="H805" i="5"/>
  <c r="H806" i="5"/>
  <c r="H807" i="5"/>
  <c r="H808" i="5"/>
  <c r="H809" i="5"/>
  <c r="H810" i="5"/>
  <c r="H811" i="5"/>
  <c r="H812" i="5"/>
  <c r="H813" i="5"/>
  <c r="H814" i="5"/>
  <c r="H815" i="5"/>
  <c r="H816" i="5"/>
  <c r="H817" i="5"/>
  <c r="H818" i="5"/>
  <c r="H819" i="5"/>
  <c r="H820" i="5"/>
  <c r="H821" i="5"/>
  <c r="H822" i="5"/>
  <c r="H823" i="5"/>
  <c r="H824" i="5"/>
  <c r="H825" i="5"/>
  <c r="H826" i="5"/>
  <c r="H827" i="5"/>
  <c r="H828" i="5"/>
  <c r="H829" i="5"/>
  <c r="H830" i="5"/>
  <c r="H831" i="5"/>
  <c r="H832" i="5"/>
  <c r="H833" i="5"/>
  <c r="H834" i="5"/>
  <c r="H835" i="5"/>
  <c r="H836" i="5"/>
  <c r="H837" i="5"/>
  <c r="H838" i="5"/>
  <c r="H839" i="5"/>
  <c r="H840" i="5"/>
  <c r="H841" i="5"/>
  <c r="H842" i="5"/>
  <c r="H843" i="5"/>
  <c r="H844" i="5"/>
  <c r="H845" i="5"/>
  <c r="H846" i="5"/>
  <c r="H847" i="5"/>
  <c r="H848" i="5"/>
  <c r="H849" i="5"/>
  <c r="H850" i="5"/>
  <c r="H851" i="5"/>
  <c r="H852" i="5"/>
  <c r="H853" i="5"/>
  <c r="H854" i="5"/>
  <c r="H855" i="5"/>
  <c r="H856" i="5"/>
  <c r="H857" i="5"/>
  <c r="H858" i="5"/>
  <c r="H859" i="5"/>
  <c r="H860" i="5"/>
  <c r="H861" i="5"/>
  <c r="H862" i="5"/>
  <c r="H863" i="5"/>
  <c r="H864" i="5"/>
  <c r="H865" i="5"/>
  <c r="H866" i="5"/>
  <c r="H867" i="5"/>
  <c r="H868" i="5"/>
  <c r="H869" i="5"/>
  <c r="H870" i="5"/>
  <c r="H871" i="5"/>
  <c r="H872" i="5"/>
  <c r="H873" i="5"/>
  <c r="H874" i="5"/>
  <c r="H875" i="5"/>
  <c r="H876" i="5"/>
  <c r="H877" i="5"/>
  <c r="H878" i="5"/>
  <c r="H879" i="5"/>
  <c r="H880" i="5"/>
  <c r="H881" i="5"/>
  <c r="H882" i="5"/>
  <c r="H883" i="5"/>
  <c r="H884" i="5"/>
  <c r="H885" i="5"/>
  <c r="H886" i="5"/>
  <c r="H887" i="5"/>
  <c r="H888" i="5"/>
  <c r="H889" i="5"/>
  <c r="H890" i="5"/>
  <c r="H891" i="5"/>
  <c r="H892" i="5"/>
  <c r="H893" i="5"/>
  <c r="H894" i="5"/>
  <c r="H895" i="5"/>
  <c r="H896" i="5"/>
  <c r="H897" i="5"/>
  <c r="H898" i="5"/>
  <c r="H899" i="5"/>
  <c r="H900" i="5"/>
  <c r="H901" i="5"/>
  <c r="H902" i="5"/>
  <c r="H903" i="5"/>
  <c r="H904" i="5"/>
  <c r="H905" i="5"/>
  <c r="H906" i="5"/>
  <c r="H907" i="5"/>
  <c r="H908" i="5"/>
  <c r="H909" i="5"/>
  <c r="H910" i="5"/>
  <c r="H911" i="5"/>
  <c r="H912" i="5"/>
  <c r="H913" i="5"/>
  <c r="H914" i="5"/>
  <c r="H915" i="5"/>
  <c r="H916" i="5"/>
  <c r="H917" i="5"/>
  <c r="H918" i="5"/>
  <c r="H919" i="5"/>
  <c r="H920" i="5"/>
  <c r="H921" i="5"/>
  <c r="H922" i="5"/>
  <c r="H923" i="5"/>
  <c r="H924" i="5"/>
  <c r="H925" i="5"/>
  <c r="H926" i="5"/>
  <c r="H927" i="5"/>
  <c r="H928" i="5"/>
  <c r="H929" i="5"/>
  <c r="H930" i="5"/>
  <c r="H931" i="5"/>
  <c r="H932" i="5"/>
  <c r="H933" i="5"/>
  <c r="H934" i="5"/>
  <c r="H935" i="5"/>
  <c r="H936" i="5"/>
  <c r="H937" i="5"/>
  <c r="H938" i="5"/>
  <c r="H939" i="5"/>
  <c r="H940" i="5"/>
  <c r="H941" i="5"/>
  <c r="H942" i="5"/>
  <c r="H943" i="5"/>
  <c r="H944" i="5"/>
  <c r="H945" i="5"/>
  <c r="H946" i="5"/>
  <c r="H947" i="5"/>
  <c r="H948" i="5"/>
  <c r="H949" i="5"/>
  <c r="H950" i="5"/>
  <c r="H951" i="5"/>
  <c r="H952" i="5"/>
  <c r="H953" i="5"/>
  <c r="H954" i="5"/>
  <c r="H955" i="5"/>
  <c r="H956" i="5"/>
  <c r="H957" i="5"/>
  <c r="H958" i="5"/>
  <c r="H959" i="5"/>
  <c r="H960" i="5"/>
  <c r="H961" i="5"/>
  <c r="H962" i="5"/>
  <c r="H963" i="5"/>
  <c r="H964" i="5"/>
  <c r="H965" i="5"/>
  <c r="H966" i="5"/>
  <c r="H967" i="5"/>
  <c r="H968" i="5"/>
  <c r="H969" i="5"/>
  <c r="H970" i="5"/>
  <c r="H971" i="5"/>
  <c r="H972" i="5"/>
  <c r="H973" i="5"/>
  <c r="H974" i="5"/>
  <c r="H975" i="5"/>
  <c r="H976" i="5"/>
  <c r="H977" i="5"/>
  <c r="H978" i="5"/>
  <c r="H979" i="5"/>
  <c r="H980" i="5"/>
  <c r="H981" i="5"/>
  <c r="H982" i="5"/>
  <c r="H983" i="5"/>
  <c r="H984" i="5"/>
  <c r="H985" i="5"/>
  <c r="H986" i="5"/>
  <c r="H987" i="5"/>
  <c r="H988" i="5"/>
  <c r="H989" i="5"/>
  <c r="H990" i="5"/>
  <c r="H991" i="5"/>
  <c r="H992" i="5"/>
  <c r="H993" i="5"/>
  <c r="H994" i="5"/>
  <c r="H995" i="5"/>
  <c r="H996" i="5"/>
  <c r="H997" i="5"/>
  <c r="H998" i="5"/>
  <c r="H999" i="5"/>
  <c r="H1000" i="5"/>
  <c r="H1001" i="5"/>
  <c r="H1002" i="5"/>
  <c r="H1003" i="5"/>
  <c r="H1004" i="5"/>
  <c r="H1005" i="5"/>
  <c r="H1006" i="5"/>
  <c r="H1007" i="5"/>
  <c r="H1008" i="5"/>
  <c r="H1009" i="5"/>
  <c r="H1010" i="5"/>
  <c r="H1011" i="5"/>
  <c r="H1012" i="5"/>
  <c r="H1013" i="5"/>
  <c r="H1014" i="5"/>
  <c r="H1015" i="5"/>
  <c r="H1016" i="5"/>
  <c r="H1017" i="5"/>
  <c r="H1018" i="5"/>
  <c r="H1019" i="5"/>
  <c r="H1020" i="5"/>
  <c r="H1021" i="5"/>
  <c r="H1022" i="5"/>
  <c r="H1023" i="5"/>
  <c r="H1024" i="5"/>
  <c r="H1025" i="5"/>
  <c r="H1026" i="5"/>
  <c r="H1027" i="5"/>
  <c r="H1028" i="5"/>
  <c r="H1029" i="5"/>
  <c r="H1030" i="5"/>
  <c r="H1031" i="5"/>
  <c r="H1032" i="5"/>
  <c r="H1033" i="5"/>
  <c r="H1034" i="5"/>
  <c r="H1035" i="5"/>
  <c r="H1036" i="5"/>
  <c r="H1037" i="5"/>
  <c r="H1038" i="5"/>
  <c r="H1039" i="5"/>
  <c r="H1040" i="5"/>
  <c r="H1041" i="5"/>
  <c r="H1042" i="5"/>
  <c r="H1043" i="5"/>
  <c r="H1044" i="5"/>
  <c r="H1045" i="5"/>
  <c r="H1046" i="5"/>
  <c r="H1047" i="5"/>
  <c r="H1048" i="5"/>
  <c r="H1049" i="5"/>
  <c r="H1050" i="5"/>
  <c r="H1051" i="5"/>
  <c r="H1052" i="5"/>
  <c r="H1053" i="5"/>
  <c r="H1054" i="5"/>
  <c r="H1055" i="5"/>
  <c r="H1056" i="5"/>
  <c r="H1057" i="5"/>
  <c r="H1058" i="5"/>
  <c r="H1059" i="5"/>
  <c r="H1060" i="5"/>
  <c r="H1061" i="5"/>
  <c r="H1062" i="5"/>
  <c r="H1063" i="5"/>
  <c r="H1064" i="5"/>
  <c r="H1065" i="5"/>
  <c r="H1066" i="5"/>
  <c r="H1067" i="5"/>
  <c r="H1068" i="5"/>
  <c r="H1069" i="5"/>
  <c r="H1070" i="5"/>
  <c r="H1071" i="5"/>
  <c r="H1072" i="5"/>
  <c r="H1073" i="5"/>
  <c r="H1074" i="5"/>
  <c r="H1075" i="5"/>
  <c r="H1076" i="5"/>
  <c r="H1077" i="5"/>
  <c r="H1078" i="5"/>
  <c r="H1079" i="5"/>
  <c r="H1080" i="5"/>
  <c r="H1081" i="5"/>
  <c r="H1082" i="5"/>
  <c r="H1083" i="5"/>
  <c r="H1084" i="5"/>
  <c r="H1085" i="5"/>
  <c r="H1086" i="5"/>
  <c r="H1087" i="5"/>
  <c r="H1088" i="5"/>
  <c r="H1089" i="5"/>
  <c r="H1090" i="5"/>
  <c r="H1091" i="5"/>
  <c r="H1092" i="5"/>
  <c r="H1093" i="5"/>
  <c r="H1094" i="5"/>
  <c r="H1095" i="5"/>
  <c r="H1096" i="5"/>
  <c r="H1097" i="5"/>
  <c r="H1098" i="5"/>
  <c r="H1099" i="5"/>
  <c r="H1100" i="5"/>
  <c r="H1101" i="5"/>
  <c r="H1102" i="5"/>
  <c r="H1103" i="5"/>
  <c r="H1104" i="5"/>
  <c r="H1105" i="5"/>
  <c r="H1106" i="5"/>
  <c r="H1107" i="5"/>
  <c r="H1108" i="5"/>
  <c r="H1109" i="5"/>
  <c r="H1110" i="5"/>
  <c r="H1111" i="5"/>
  <c r="H1112" i="5"/>
  <c r="H1113" i="5"/>
  <c r="H1114" i="5"/>
  <c r="H1115" i="5"/>
  <c r="H1116" i="5"/>
  <c r="H1117" i="5"/>
  <c r="H1118" i="5"/>
  <c r="H1119" i="5"/>
  <c r="H1120" i="5"/>
  <c r="H1121" i="5"/>
  <c r="H1122" i="5"/>
  <c r="H1123" i="5"/>
  <c r="H1124" i="5"/>
  <c r="H1125" i="5"/>
  <c r="H1126" i="5"/>
  <c r="H1127" i="5"/>
  <c r="H1128" i="5"/>
  <c r="H1129" i="5"/>
  <c r="H1130" i="5"/>
  <c r="H1131" i="5"/>
  <c r="H1132" i="5"/>
  <c r="H1133" i="5"/>
  <c r="H1134" i="5"/>
  <c r="H1135" i="5"/>
  <c r="H1136" i="5"/>
  <c r="H1137" i="5"/>
  <c r="H1138" i="5"/>
  <c r="H1139" i="5"/>
  <c r="H1140" i="5"/>
  <c r="H1141" i="5"/>
  <c r="H1142" i="5"/>
  <c r="H1143" i="5"/>
  <c r="H1144" i="5"/>
  <c r="H1145" i="5"/>
  <c r="H1146" i="5"/>
  <c r="H1147" i="5"/>
  <c r="H1148" i="5"/>
  <c r="H1149" i="5"/>
  <c r="H1150" i="5"/>
  <c r="H1151" i="5"/>
  <c r="H1152" i="5"/>
  <c r="H1153" i="5"/>
  <c r="H1154" i="5"/>
  <c r="H1155" i="5"/>
  <c r="H1156" i="5"/>
  <c r="H1157" i="5"/>
  <c r="H1158" i="5"/>
  <c r="H1159" i="5"/>
  <c r="H1160" i="5"/>
  <c r="H1161" i="5"/>
  <c r="H1162" i="5"/>
  <c r="H1163" i="5"/>
  <c r="H1164" i="5"/>
  <c r="H1165" i="5"/>
  <c r="H1166" i="5"/>
  <c r="H1167" i="5"/>
  <c r="H1168" i="5"/>
  <c r="H1169" i="5"/>
  <c r="H1170" i="5"/>
  <c r="H1171" i="5"/>
  <c r="H1172" i="5"/>
  <c r="H1173" i="5"/>
  <c r="H1174" i="5"/>
  <c r="H1175" i="5"/>
  <c r="H1176" i="5"/>
  <c r="H1177" i="5"/>
  <c r="H1178" i="5"/>
  <c r="H1179" i="5"/>
  <c r="H1180" i="5"/>
  <c r="H1181" i="5"/>
  <c r="H1182" i="5"/>
  <c r="H1183" i="5"/>
  <c r="H1184" i="5"/>
  <c r="H1185" i="5"/>
  <c r="H1186" i="5"/>
  <c r="H1187" i="5"/>
  <c r="H1188" i="5"/>
  <c r="H1189" i="5"/>
  <c r="H1190" i="5"/>
  <c r="H1191" i="5"/>
  <c r="H1192" i="5"/>
  <c r="H1193" i="5"/>
  <c r="H1194" i="5"/>
  <c r="H1195" i="5"/>
  <c r="H1196" i="5"/>
  <c r="H1197" i="5"/>
  <c r="H1198" i="5"/>
  <c r="H1199" i="5"/>
  <c r="H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348" i="5"/>
  <c r="I349" i="5"/>
  <c r="I350" i="5"/>
  <c r="I351" i="5"/>
  <c r="I352" i="5"/>
  <c r="I353" i="5"/>
  <c r="I354" i="5"/>
  <c r="I355" i="5"/>
  <c r="I356" i="5"/>
  <c r="I357" i="5"/>
  <c r="I358" i="5"/>
  <c r="I359" i="5"/>
  <c r="I360" i="5"/>
  <c r="I361" i="5"/>
  <c r="I362" i="5"/>
  <c r="I363" i="5"/>
  <c r="I364" i="5"/>
  <c r="I365" i="5"/>
  <c r="I366" i="5"/>
  <c r="I367" i="5"/>
  <c r="I368" i="5"/>
  <c r="I369" i="5"/>
  <c r="I370" i="5"/>
  <c r="I371" i="5"/>
  <c r="I372" i="5"/>
  <c r="I373" i="5"/>
  <c r="I374" i="5"/>
  <c r="I375" i="5"/>
  <c r="I376" i="5"/>
  <c r="I377" i="5"/>
  <c r="I378" i="5"/>
  <c r="I379" i="5"/>
  <c r="I380" i="5"/>
  <c r="I381" i="5"/>
  <c r="I382" i="5"/>
  <c r="I383" i="5"/>
  <c r="I384" i="5"/>
  <c r="I385" i="5"/>
  <c r="I386" i="5"/>
  <c r="I387" i="5"/>
  <c r="I388" i="5"/>
  <c r="I389" i="5"/>
  <c r="I390" i="5"/>
  <c r="I391" i="5"/>
  <c r="I392" i="5"/>
  <c r="I393" i="5"/>
  <c r="I394" i="5"/>
  <c r="I395" i="5"/>
  <c r="I396" i="5"/>
  <c r="I397" i="5"/>
  <c r="I398" i="5"/>
  <c r="I399" i="5"/>
  <c r="I400" i="5"/>
  <c r="I401" i="5"/>
  <c r="I402" i="5"/>
  <c r="I403" i="5"/>
  <c r="I404" i="5"/>
  <c r="I405" i="5"/>
  <c r="I406" i="5"/>
  <c r="I407" i="5"/>
  <c r="I408" i="5"/>
  <c r="I409" i="5"/>
  <c r="I410" i="5"/>
  <c r="I411" i="5"/>
  <c r="I412" i="5"/>
  <c r="I413" i="5"/>
  <c r="I414" i="5"/>
  <c r="I415" i="5"/>
  <c r="I416" i="5"/>
  <c r="I417" i="5"/>
  <c r="I418" i="5"/>
  <c r="I419" i="5"/>
  <c r="I420" i="5"/>
  <c r="I421" i="5"/>
  <c r="I422" i="5"/>
  <c r="I423" i="5"/>
  <c r="I424" i="5"/>
  <c r="I425" i="5"/>
  <c r="I426" i="5"/>
  <c r="I427" i="5"/>
  <c r="I428" i="5"/>
  <c r="I429" i="5"/>
  <c r="I430" i="5"/>
  <c r="I431" i="5"/>
  <c r="I432" i="5"/>
  <c r="I433" i="5"/>
  <c r="I434" i="5"/>
  <c r="I435" i="5"/>
  <c r="I436" i="5"/>
  <c r="I437" i="5"/>
  <c r="I438" i="5"/>
  <c r="I439" i="5"/>
  <c r="I440" i="5"/>
  <c r="I441" i="5"/>
  <c r="I442" i="5"/>
  <c r="I443" i="5"/>
  <c r="I444" i="5"/>
  <c r="I445" i="5"/>
  <c r="I446" i="5"/>
  <c r="I447" i="5"/>
  <c r="I448" i="5"/>
  <c r="I449" i="5"/>
  <c r="I450" i="5"/>
  <c r="I451" i="5"/>
  <c r="I452" i="5"/>
  <c r="I453" i="5"/>
  <c r="I454" i="5"/>
  <c r="I455" i="5"/>
  <c r="I456" i="5"/>
  <c r="I457" i="5"/>
  <c r="I458" i="5"/>
  <c r="I459" i="5"/>
  <c r="I460" i="5"/>
  <c r="I461" i="5"/>
  <c r="I462" i="5"/>
  <c r="I463" i="5"/>
  <c r="I464" i="5"/>
  <c r="I465" i="5"/>
  <c r="I466" i="5"/>
  <c r="I467" i="5"/>
  <c r="I468" i="5"/>
  <c r="I469" i="5"/>
  <c r="I470" i="5"/>
  <c r="I471" i="5"/>
  <c r="I472" i="5"/>
  <c r="I473" i="5"/>
  <c r="I474" i="5"/>
  <c r="I475" i="5"/>
  <c r="I476" i="5"/>
  <c r="I477" i="5"/>
  <c r="I478" i="5"/>
  <c r="I479" i="5"/>
  <c r="I480" i="5"/>
  <c r="I481" i="5"/>
  <c r="I482" i="5"/>
  <c r="I483" i="5"/>
  <c r="I484" i="5"/>
  <c r="I485" i="5"/>
  <c r="I486" i="5"/>
  <c r="I487" i="5"/>
  <c r="I488" i="5"/>
  <c r="I489" i="5"/>
  <c r="I490" i="5"/>
  <c r="I491" i="5"/>
  <c r="I492" i="5"/>
  <c r="I493" i="5"/>
  <c r="I494" i="5"/>
  <c r="I495" i="5"/>
  <c r="I496" i="5"/>
  <c r="I497" i="5"/>
  <c r="I498" i="5"/>
  <c r="I499" i="5"/>
  <c r="I500" i="5"/>
  <c r="I501" i="5"/>
  <c r="I502" i="5"/>
  <c r="I503" i="5"/>
  <c r="I504" i="5"/>
  <c r="I505" i="5"/>
  <c r="I506" i="5"/>
  <c r="I507" i="5"/>
  <c r="I508" i="5"/>
  <c r="I509" i="5"/>
  <c r="I510" i="5"/>
  <c r="I511" i="5"/>
  <c r="I512" i="5"/>
  <c r="I513" i="5"/>
  <c r="I514" i="5"/>
  <c r="I515" i="5"/>
  <c r="I516" i="5"/>
  <c r="I517" i="5"/>
  <c r="I518" i="5"/>
  <c r="I519" i="5"/>
  <c r="I520" i="5"/>
  <c r="I521" i="5"/>
  <c r="I522" i="5"/>
  <c r="I523" i="5"/>
  <c r="I524" i="5"/>
  <c r="I525" i="5"/>
  <c r="I526" i="5"/>
  <c r="I527" i="5"/>
  <c r="I528" i="5"/>
  <c r="I529" i="5"/>
  <c r="I530" i="5"/>
  <c r="I531" i="5"/>
  <c r="I532" i="5"/>
  <c r="I533" i="5"/>
  <c r="I534" i="5"/>
  <c r="I535" i="5"/>
  <c r="I536" i="5"/>
  <c r="I537" i="5"/>
  <c r="I538" i="5"/>
  <c r="I539" i="5"/>
  <c r="I540" i="5"/>
  <c r="I541" i="5"/>
  <c r="I542" i="5"/>
  <c r="I543" i="5"/>
  <c r="I544" i="5"/>
  <c r="I545" i="5"/>
  <c r="I546" i="5"/>
  <c r="I547" i="5"/>
  <c r="I548" i="5"/>
  <c r="I549" i="5"/>
  <c r="I550" i="5"/>
  <c r="I551" i="5"/>
  <c r="I552" i="5"/>
  <c r="I553" i="5"/>
  <c r="I554" i="5"/>
  <c r="I555" i="5"/>
  <c r="I556" i="5"/>
  <c r="I557" i="5"/>
  <c r="I558" i="5"/>
  <c r="I559" i="5"/>
  <c r="I560" i="5"/>
  <c r="I561" i="5"/>
  <c r="I562" i="5"/>
  <c r="I563" i="5"/>
  <c r="I564" i="5"/>
  <c r="I565" i="5"/>
  <c r="I566" i="5"/>
  <c r="I567" i="5"/>
  <c r="I568" i="5"/>
  <c r="I569" i="5"/>
  <c r="I570" i="5"/>
  <c r="I571" i="5"/>
  <c r="I572" i="5"/>
  <c r="I573" i="5"/>
  <c r="I574" i="5"/>
  <c r="I575" i="5"/>
  <c r="I576" i="5"/>
  <c r="I577" i="5"/>
  <c r="I578" i="5"/>
  <c r="I579" i="5"/>
  <c r="I580" i="5"/>
  <c r="I581" i="5"/>
  <c r="I582" i="5"/>
  <c r="I583" i="5"/>
  <c r="I584" i="5"/>
  <c r="I585" i="5"/>
  <c r="I586" i="5"/>
  <c r="I587" i="5"/>
  <c r="I588" i="5"/>
  <c r="I589" i="5"/>
  <c r="I590" i="5"/>
  <c r="I591" i="5"/>
  <c r="I592" i="5"/>
  <c r="I593" i="5"/>
  <c r="I594" i="5"/>
  <c r="I595" i="5"/>
  <c r="I596" i="5"/>
  <c r="I597" i="5"/>
  <c r="I598" i="5"/>
  <c r="I599" i="5"/>
  <c r="I600" i="5"/>
  <c r="I601" i="5"/>
  <c r="I602" i="5"/>
  <c r="I603" i="5"/>
  <c r="I604" i="5"/>
  <c r="I605" i="5"/>
  <c r="I606" i="5"/>
  <c r="I607" i="5"/>
  <c r="I608" i="5"/>
  <c r="I609" i="5"/>
  <c r="I610" i="5"/>
  <c r="I611" i="5"/>
  <c r="I612" i="5"/>
  <c r="I613" i="5"/>
  <c r="I614" i="5"/>
  <c r="I615" i="5"/>
  <c r="I616" i="5"/>
  <c r="I617" i="5"/>
  <c r="I618" i="5"/>
  <c r="I619" i="5"/>
  <c r="I620" i="5"/>
  <c r="I621" i="5"/>
  <c r="I622" i="5"/>
  <c r="I623" i="5"/>
  <c r="I624" i="5"/>
  <c r="I625" i="5"/>
  <c r="I626" i="5"/>
  <c r="I627" i="5"/>
  <c r="I628" i="5"/>
  <c r="I629" i="5"/>
  <c r="I630" i="5"/>
  <c r="I631" i="5"/>
  <c r="I632" i="5"/>
  <c r="I633" i="5"/>
  <c r="I634" i="5"/>
  <c r="I635" i="5"/>
  <c r="I636" i="5"/>
  <c r="I637" i="5"/>
  <c r="I638" i="5"/>
  <c r="I639" i="5"/>
  <c r="I640" i="5"/>
  <c r="I641" i="5"/>
  <c r="I642" i="5"/>
  <c r="I643" i="5"/>
  <c r="I644" i="5"/>
  <c r="I645" i="5"/>
  <c r="I646" i="5"/>
  <c r="I647" i="5"/>
  <c r="I648" i="5"/>
  <c r="I649" i="5"/>
  <c r="I650" i="5"/>
  <c r="I651" i="5"/>
  <c r="I652" i="5"/>
  <c r="I653" i="5"/>
  <c r="I654" i="5"/>
  <c r="I655" i="5"/>
  <c r="I656" i="5"/>
  <c r="I657" i="5"/>
  <c r="I658" i="5"/>
  <c r="I659" i="5"/>
  <c r="I660" i="5"/>
  <c r="I661" i="5"/>
  <c r="I662" i="5"/>
  <c r="I663" i="5"/>
  <c r="I664" i="5"/>
  <c r="I665" i="5"/>
  <c r="I666" i="5"/>
  <c r="I667" i="5"/>
  <c r="I668" i="5"/>
  <c r="I669" i="5"/>
  <c r="I670" i="5"/>
  <c r="I671" i="5"/>
  <c r="I672" i="5"/>
  <c r="I673" i="5"/>
  <c r="I674" i="5"/>
  <c r="I675" i="5"/>
  <c r="I676" i="5"/>
  <c r="I677" i="5"/>
  <c r="I678" i="5"/>
  <c r="I679" i="5"/>
  <c r="I680" i="5"/>
  <c r="I681" i="5"/>
  <c r="I682" i="5"/>
  <c r="I683" i="5"/>
  <c r="I684" i="5"/>
  <c r="I685" i="5"/>
  <c r="I686" i="5"/>
  <c r="I687" i="5"/>
  <c r="I688" i="5"/>
  <c r="I689" i="5"/>
  <c r="I690" i="5"/>
  <c r="I691" i="5"/>
  <c r="I692" i="5"/>
  <c r="I693" i="5"/>
  <c r="I694" i="5"/>
  <c r="I695" i="5"/>
  <c r="I696" i="5"/>
  <c r="I697" i="5"/>
  <c r="I698" i="5"/>
  <c r="I699" i="5"/>
  <c r="I700" i="5"/>
  <c r="I701" i="5"/>
  <c r="I702" i="5"/>
  <c r="I703" i="5"/>
  <c r="I704" i="5"/>
  <c r="I705" i="5"/>
  <c r="I706" i="5"/>
  <c r="I707" i="5"/>
  <c r="I708" i="5"/>
  <c r="I709" i="5"/>
  <c r="I710" i="5"/>
  <c r="I711" i="5"/>
  <c r="I712" i="5"/>
  <c r="I713" i="5"/>
  <c r="I714" i="5"/>
  <c r="I715" i="5"/>
  <c r="I716" i="5"/>
  <c r="I717" i="5"/>
  <c r="I718" i="5"/>
  <c r="I719" i="5"/>
  <c r="I720" i="5"/>
  <c r="I721" i="5"/>
  <c r="I722" i="5"/>
  <c r="I723" i="5"/>
  <c r="I724" i="5"/>
  <c r="I725" i="5"/>
  <c r="I726" i="5"/>
  <c r="I727" i="5"/>
  <c r="I728" i="5"/>
  <c r="I729" i="5"/>
  <c r="I730" i="5"/>
  <c r="I731" i="5"/>
  <c r="I732" i="5"/>
  <c r="I733" i="5"/>
  <c r="I734" i="5"/>
  <c r="I735" i="5"/>
  <c r="I736" i="5"/>
  <c r="I737" i="5"/>
  <c r="I738" i="5"/>
  <c r="I739" i="5"/>
  <c r="I740" i="5"/>
  <c r="I741" i="5"/>
  <c r="I742" i="5"/>
  <c r="I743" i="5"/>
  <c r="I744" i="5"/>
  <c r="I745" i="5"/>
  <c r="I746" i="5"/>
  <c r="I747" i="5"/>
  <c r="I748" i="5"/>
  <c r="I749" i="5"/>
  <c r="I750" i="5"/>
  <c r="I751" i="5"/>
  <c r="I752" i="5"/>
  <c r="I753" i="5"/>
  <c r="I754" i="5"/>
  <c r="I755" i="5"/>
  <c r="I756" i="5"/>
  <c r="I757" i="5"/>
  <c r="I758" i="5"/>
  <c r="I759" i="5"/>
  <c r="I760" i="5"/>
  <c r="I761" i="5"/>
  <c r="I762" i="5"/>
  <c r="I763" i="5"/>
  <c r="I764" i="5"/>
  <c r="I765" i="5"/>
  <c r="I766" i="5"/>
  <c r="I767" i="5"/>
  <c r="I768" i="5"/>
  <c r="I769" i="5"/>
  <c r="I770" i="5"/>
  <c r="I771" i="5"/>
  <c r="I772" i="5"/>
  <c r="I773" i="5"/>
  <c r="I774" i="5"/>
  <c r="I775" i="5"/>
  <c r="I776" i="5"/>
  <c r="I777" i="5"/>
  <c r="I778" i="5"/>
  <c r="I779" i="5"/>
  <c r="I780" i="5"/>
  <c r="I781" i="5"/>
  <c r="I782" i="5"/>
  <c r="I783" i="5"/>
  <c r="I784" i="5"/>
  <c r="I785" i="5"/>
  <c r="I786" i="5"/>
  <c r="I787" i="5"/>
  <c r="I788" i="5"/>
  <c r="I789" i="5"/>
  <c r="I790" i="5"/>
  <c r="I791" i="5"/>
  <c r="I792" i="5"/>
  <c r="I793" i="5"/>
  <c r="I794" i="5"/>
  <c r="I795" i="5"/>
  <c r="I796" i="5"/>
  <c r="I797" i="5"/>
  <c r="I798" i="5"/>
  <c r="I799" i="5"/>
  <c r="I800" i="5"/>
  <c r="I801" i="5"/>
  <c r="I802" i="5"/>
  <c r="I803" i="5"/>
  <c r="I804" i="5"/>
  <c r="I805" i="5"/>
  <c r="I806" i="5"/>
  <c r="I807" i="5"/>
  <c r="I808" i="5"/>
  <c r="I809" i="5"/>
  <c r="I810" i="5"/>
  <c r="I811" i="5"/>
  <c r="I812" i="5"/>
  <c r="I813" i="5"/>
  <c r="I814" i="5"/>
  <c r="I815" i="5"/>
  <c r="I816" i="5"/>
  <c r="I817" i="5"/>
  <c r="I818" i="5"/>
  <c r="I819" i="5"/>
  <c r="I820" i="5"/>
  <c r="I821" i="5"/>
  <c r="I822" i="5"/>
  <c r="I823" i="5"/>
  <c r="I824" i="5"/>
  <c r="I825" i="5"/>
  <c r="I826" i="5"/>
  <c r="I827" i="5"/>
  <c r="I828" i="5"/>
  <c r="I829" i="5"/>
  <c r="I830" i="5"/>
  <c r="I831" i="5"/>
  <c r="I832" i="5"/>
  <c r="I833" i="5"/>
  <c r="I834" i="5"/>
  <c r="I835" i="5"/>
  <c r="I836" i="5"/>
  <c r="I837" i="5"/>
  <c r="I838" i="5"/>
  <c r="I839" i="5"/>
  <c r="I840" i="5"/>
  <c r="I841" i="5"/>
  <c r="I842" i="5"/>
  <c r="I843" i="5"/>
  <c r="I844" i="5"/>
  <c r="I845" i="5"/>
  <c r="I846" i="5"/>
  <c r="I847" i="5"/>
  <c r="I848" i="5"/>
  <c r="I849" i="5"/>
  <c r="I850" i="5"/>
  <c r="I851" i="5"/>
  <c r="I852" i="5"/>
  <c r="I853" i="5"/>
  <c r="I854" i="5"/>
  <c r="I855" i="5"/>
  <c r="I856" i="5"/>
  <c r="I857" i="5"/>
  <c r="I858" i="5"/>
  <c r="I859" i="5"/>
  <c r="I860" i="5"/>
  <c r="I861" i="5"/>
  <c r="I862" i="5"/>
  <c r="I863" i="5"/>
  <c r="I864" i="5"/>
  <c r="I865" i="5"/>
  <c r="I866" i="5"/>
  <c r="I867" i="5"/>
  <c r="I868" i="5"/>
  <c r="I869" i="5"/>
  <c r="I870" i="5"/>
  <c r="I871" i="5"/>
  <c r="I872" i="5"/>
  <c r="I873" i="5"/>
  <c r="I874" i="5"/>
  <c r="I875" i="5"/>
  <c r="I876" i="5"/>
  <c r="I877" i="5"/>
  <c r="I878" i="5"/>
  <c r="I879" i="5"/>
  <c r="I880" i="5"/>
  <c r="I881" i="5"/>
  <c r="I882" i="5"/>
  <c r="I883" i="5"/>
  <c r="I884" i="5"/>
  <c r="I885" i="5"/>
  <c r="I886" i="5"/>
  <c r="I887" i="5"/>
  <c r="I888" i="5"/>
  <c r="I889" i="5"/>
  <c r="I890" i="5"/>
  <c r="I891" i="5"/>
  <c r="I892" i="5"/>
  <c r="I893" i="5"/>
  <c r="I894" i="5"/>
  <c r="I895" i="5"/>
  <c r="I896" i="5"/>
  <c r="I897" i="5"/>
  <c r="I898" i="5"/>
  <c r="I899" i="5"/>
  <c r="I900" i="5"/>
  <c r="I901" i="5"/>
  <c r="I902" i="5"/>
  <c r="I903" i="5"/>
  <c r="I904" i="5"/>
  <c r="I905" i="5"/>
  <c r="I906" i="5"/>
  <c r="I907" i="5"/>
  <c r="I908" i="5"/>
  <c r="I909" i="5"/>
  <c r="I910" i="5"/>
  <c r="I911" i="5"/>
  <c r="I912" i="5"/>
  <c r="I913" i="5"/>
  <c r="I914" i="5"/>
  <c r="I915" i="5"/>
  <c r="I916" i="5"/>
  <c r="I917" i="5"/>
  <c r="I918" i="5"/>
  <c r="I919" i="5"/>
  <c r="I920" i="5"/>
  <c r="I921" i="5"/>
  <c r="I922" i="5"/>
  <c r="I923" i="5"/>
  <c r="I924" i="5"/>
  <c r="I925" i="5"/>
  <c r="I926" i="5"/>
  <c r="I927" i="5"/>
  <c r="I928" i="5"/>
  <c r="I929" i="5"/>
  <c r="I930" i="5"/>
  <c r="I931" i="5"/>
  <c r="I932" i="5"/>
  <c r="I933" i="5"/>
  <c r="I934" i="5"/>
  <c r="I935" i="5"/>
  <c r="I936" i="5"/>
  <c r="I937" i="5"/>
  <c r="I938" i="5"/>
  <c r="I939" i="5"/>
  <c r="I940" i="5"/>
  <c r="I941" i="5"/>
  <c r="I942" i="5"/>
  <c r="I943" i="5"/>
  <c r="I944" i="5"/>
  <c r="I945" i="5"/>
  <c r="I946" i="5"/>
  <c r="I947" i="5"/>
  <c r="I948" i="5"/>
  <c r="I949" i="5"/>
  <c r="I950" i="5"/>
  <c r="I951" i="5"/>
  <c r="I952" i="5"/>
  <c r="I953" i="5"/>
  <c r="I954" i="5"/>
  <c r="I955" i="5"/>
  <c r="I956" i="5"/>
  <c r="I957" i="5"/>
  <c r="I958" i="5"/>
  <c r="I959" i="5"/>
  <c r="I960" i="5"/>
  <c r="I961" i="5"/>
  <c r="I962" i="5"/>
  <c r="I963" i="5"/>
  <c r="I964" i="5"/>
  <c r="I965" i="5"/>
  <c r="I966" i="5"/>
  <c r="I967" i="5"/>
  <c r="I968" i="5"/>
  <c r="I969" i="5"/>
  <c r="I970" i="5"/>
  <c r="I971" i="5"/>
  <c r="I972" i="5"/>
  <c r="I973" i="5"/>
  <c r="I974" i="5"/>
  <c r="I975" i="5"/>
  <c r="I976" i="5"/>
  <c r="I977" i="5"/>
  <c r="I978" i="5"/>
  <c r="I979" i="5"/>
  <c r="I980" i="5"/>
  <c r="I981" i="5"/>
  <c r="I982" i="5"/>
  <c r="I983" i="5"/>
  <c r="I984" i="5"/>
  <c r="I985" i="5"/>
  <c r="I986" i="5"/>
  <c r="I987" i="5"/>
  <c r="I988" i="5"/>
  <c r="I989" i="5"/>
  <c r="I990" i="5"/>
  <c r="I991" i="5"/>
  <c r="I992" i="5"/>
  <c r="I993" i="5"/>
  <c r="I994" i="5"/>
  <c r="I995" i="5"/>
  <c r="I996" i="5"/>
  <c r="I997" i="5"/>
  <c r="I998" i="5"/>
  <c r="I999" i="5"/>
  <c r="I1000" i="5"/>
  <c r="I1001" i="5"/>
  <c r="I1002" i="5"/>
  <c r="I1003" i="5"/>
  <c r="I1004" i="5"/>
  <c r="I1005" i="5"/>
  <c r="I1006" i="5"/>
  <c r="I1007" i="5"/>
  <c r="I1008" i="5"/>
  <c r="I1009" i="5"/>
  <c r="I1010" i="5"/>
  <c r="I1011" i="5"/>
  <c r="I1012" i="5"/>
  <c r="I1013" i="5"/>
  <c r="I1014" i="5"/>
  <c r="I1015" i="5"/>
  <c r="I1016" i="5"/>
  <c r="I1017" i="5"/>
  <c r="I1018" i="5"/>
  <c r="I1019" i="5"/>
  <c r="I1020" i="5"/>
  <c r="I1021" i="5"/>
  <c r="I1022" i="5"/>
  <c r="I1023" i="5"/>
  <c r="I1024" i="5"/>
  <c r="I1025" i="5"/>
  <c r="I1026" i="5"/>
  <c r="I1027" i="5"/>
  <c r="I1028" i="5"/>
  <c r="I1029" i="5"/>
  <c r="I1030" i="5"/>
  <c r="I1031" i="5"/>
  <c r="I1032" i="5"/>
  <c r="I1033" i="5"/>
  <c r="I1034" i="5"/>
  <c r="I1035" i="5"/>
  <c r="I1036" i="5"/>
  <c r="I1037" i="5"/>
  <c r="I1038" i="5"/>
  <c r="I1039" i="5"/>
  <c r="I1040" i="5"/>
  <c r="I1041" i="5"/>
  <c r="I1042" i="5"/>
  <c r="I1043" i="5"/>
  <c r="I1044" i="5"/>
  <c r="I1045" i="5"/>
  <c r="I1046" i="5"/>
  <c r="I1047" i="5"/>
  <c r="I1048" i="5"/>
  <c r="I1049" i="5"/>
  <c r="I1050" i="5"/>
  <c r="I1051" i="5"/>
  <c r="I1052" i="5"/>
  <c r="I1053" i="5"/>
  <c r="I1054" i="5"/>
  <c r="I1055" i="5"/>
  <c r="I1056" i="5"/>
  <c r="I1057" i="5"/>
  <c r="I1058" i="5"/>
  <c r="I1059" i="5"/>
  <c r="I1060" i="5"/>
  <c r="I1061" i="5"/>
  <c r="I1062" i="5"/>
  <c r="I1063" i="5"/>
  <c r="I1064" i="5"/>
  <c r="I1065" i="5"/>
  <c r="I1066" i="5"/>
  <c r="I1067" i="5"/>
  <c r="I1068" i="5"/>
  <c r="I1069" i="5"/>
  <c r="I1070" i="5"/>
  <c r="I1071" i="5"/>
  <c r="I1072" i="5"/>
  <c r="I1073" i="5"/>
  <c r="I1074" i="5"/>
  <c r="I1075" i="5"/>
  <c r="I1076" i="5"/>
  <c r="I1077" i="5"/>
  <c r="I1078" i="5"/>
  <c r="I1079" i="5"/>
  <c r="I1080" i="5"/>
  <c r="I1081" i="5"/>
  <c r="I1082" i="5"/>
  <c r="I1083" i="5"/>
  <c r="I1084" i="5"/>
  <c r="I1085" i="5"/>
  <c r="I1086" i="5"/>
  <c r="I1087" i="5"/>
  <c r="I1088" i="5"/>
  <c r="I1089" i="5"/>
  <c r="I1090" i="5"/>
  <c r="I1091" i="5"/>
  <c r="I1092" i="5"/>
  <c r="I1093" i="5"/>
  <c r="I1094" i="5"/>
  <c r="I1095" i="5"/>
  <c r="I1096" i="5"/>
  <c r="I1097" i="5"/>
  <c r="I1098" i="5"/>
  <c r="I1099" i="5"/>
  <c r="I1100" i="5"/>
  <c r="I1101" i="5"/>
  <c r="I1102" i="5"/>
  <c r="I1103" i="5"/>
  <c r="I1104" i="5"/>
  <c r="I1105" i="5"/>
  <c r="I1106" i="5"/>
  <c r="I1107" i="5"/>
  <c r="I1108" i="5"/>
  <c r="I1109" i="5"/>
  <c r="I1110" i="5"/>
  <c r="I1111" i="5"/>
  <c r="I1112" i="5"/>
  <c r="I1113" i="5"/>
  <c r="I1114" i="5"/>
  <c r="I1115" i="5"/>
  <c r="I1116" i="5"/>
  <c r="I1117" i="5"/>
  <c r="I1118" i="5"/>
  <c r="I1119" i="5"/>
  <c r="I1120" i="5"/>
  <c r="I1121" i="5"/>
  <c r="I1122" i="5"/>
  <c r="I1123" i="5"/>
  <c r="I1124" i="5"/>
  <c r="I1125" i="5"/>
  <c r="I1126" i="5"/>
  <c r="I1127" i="5"/>
  <c r="I1128" i="5"/>
  <c r="I1129" i="5"/>
  <c r="I1130" i="5"/>
  <c r="I1131" i="5"/>
  <c r="I1132" i="5"/>
  <c r="I1133" i="5"/>
  <c r="I1134" i="5"/>
  <c r="I1135" i="5"/>
  <c r="I1136" i="5"/>
  <c r="I1137" i="5"/>
  <c r="I1138" i="5"/>
  <c r="I1139" i="5"/>
  <c r="I1140" i="5"/>
  <c r="I1141" i="5"/>
  <c r="I1142" i="5"/>
  <c r="I1143" i="5"/>
  <c r="I1144" i="5"/>
  <c r="I1145" i="5"/>
  <c r="I1146" i="5"/>
  <c r="I1147" i="5"/>
  <c r="I1148" i="5"/>
  <c r="I1149" i="5"/>
  <c r="I1150" i="5"/>
  <c r="I1151" i="5"/>
  <c r="I1152" i="5"/>
  <c r="I1153" i="5"/>
  <c r="I1154" i="5"/>
  <c r="I1155" i="5"/>
  <c r="I1156" i="5"/>
  <c r="I1157" i="5"/>
  <c r="I1158" i="5"/>
  <c r="I1159" i="5"/>
  <c r="I1160" i="5"/>
  <c r="I1161" i="5"/>
  <c r="I1162" i="5"/>
  <c r="I1163" i="5"/>
  <c r="I1164" i="5"/>
  <c r="I1165" i="5"/>
  <c r="I1166" i="5"/>
  <c r="I1167" i="5"/>
  <c r="I1168" i="5"/>
  <c r="I1169" i="5"/>
  <c r="I1170" i="5"/>
  <c r="I1171" i="5"/>
  <c r="I1172" i="5"/>
  <c r="I1173" i="5"/>
  <c r="I1174" i="5"/>
  <c r="I1175" i="5"/>
  <c r="I1176" i="5"/>
  <c r="I1177" i="5"/>
  <c r="I1178" i="5"/>
  <c r="I1179" i="5"/>
  <c r="I1180" i="5"/>
  <c r="I1181" i="5"/>
  <c r="I1182" i="5"/>
  <c r="I1183" i="5"/>
  <c r="I1184" i="5"/>
  <c r="I1185" i="5"/>
  <c r="I1186" i="5"/>
  <c r="I1187" i="5"/>
  <c r="I1188" i="5"/>
  <c r="I1189" i="5"/>
  <c r="I1190" i="5"/>
  <c r="I1191" i="5"/>
  <c r="I1192" i="5"/>
  <c r="I1193" i="5"/>
  <c r="I1194" i="5"/>
  <c r="I1195" i="5"/>
  <c r="I1196" i="5"/>
  <c r="I1197" i="5"/>
  <c r="I1198" i="5"/>
  <c r="I1199" i="5"/>
  <c r="I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B369" i="5"/>
  <c r="B370" i="5"/>
  <c r="B371" i="5"/>
  <c r="B372" i="5"/>
  <c r="B373" i="5"/>
  <c r="B374" i="5"/>
  <c r="B375" i="5"/>
  <c r="B376" i="5"/>
  <c r="B377" i="5"/>
  <c r="B378" i="5"/>
  <c r="B379" i="5"/>
  <c r="B380" i="5"/>
  <c r="B381" i="5"/>
  <c r="B382" i="5"/>
  <c r="B383" i="5"/>
  <c r="B384" i="5"/>
  <c r="B385" i="5"/>
  <c r="B386" i="5"/>
  <c r="B387" i="5"/>
  <c r="B388" i="5"/>
  <c r="B389" i="5"/>
  <c r="B390" i="5"/>
  <c r="B391" i="5"/>
  <c r="B392" i="5"/>
  <c r="B393" i="5"/>
  <c r="B394" i="5"/>
  <c r="B395" i="5"/>
  <c r="B396" i="5"/>
  <c r="B397" i="5"/>
  <c r="B398" i="5"/>
  <c r="B399" i="5"/>
  <c r="B400" i="5"/>
  <c r="B401" i="5"/>
  <c r="B402" i="5"/>
  <c r="B403" i="5"/>
  <c r="B404" i="5"/>
  <c r="B405" i="5"/>
  <c r="B406" i="5"/>
  <c r="B407" i="5"/>
  <c r="B408" i="5"/>
  <c r="B409" i="5"/>
  <c r="B410" i="5"/>
  <c r="B411" i="5"/>
  <c r="B412" i="5"/>
  <c r="B413" i="5"/>
  <c r="B414" i="5"/>
  <c r="B415" i="5"/>
  <c r="B416" i="5"/>
  <c r="B417" i="5"/>
  <c r="B418" i="5"/>
  <c r="B419" i="5"/>
  <c r="B420" i="5"/>
  <c r="B421" i="5"/>
  <c r="B422" i="5"/>
  <c r="B423" i="5"/>
  <c r="B424" i="5"/>
  <c r="B425" i="5"/>
  <c r="B426" i="5"/>
  <c r="B427" i="5"/>
  <c r="B428" i="5"/>
  <c r="B429" i="5"/>
  <c r="B430" i="5"/>
  <c r="B431" i="5"/>
  <c r="B432" i="5"/>
  <c r="B433" i="5"/>
  <c r="B434" i="5"/>
  <c r="B435" i="5"/>
  <c r="B436" i="5"/>
  <c r="B437" i="5"/>
  <c r="B438" i="5"/>
  <c r="B439" i="5"/>
  <c r="B440" i="5"/>
  <c r="B441" i="5"/>
  <c r="B442" i="5"/>
  <c r="B443" i="5"/>
  <c r="B444" i="5"/>
  <c r="B445" i="5"/>
  <c r="B446" i="5"/>
  <c r="B447" i="5"/>
  <c r="B448" i="5"/>
  <c r="B449" i="5"/>
  <c r="B450" i="5"/>
  <c r="B451" i="5"/>
  <c r="B452" i="5"/>
  <c r="B453" i="5"/>
  <c r="B454" i="5"/>
  <c r="B455" i="5"/>
  <c r="B456" i="5"/>
  <c r="B457" i="5"/>
  <c r="B458" i="5"/>
  <c r="B459" i="5"/>
  <c r="B460" i="5"/>
  <c r="B461" i="5"/>
  <c r="B462" i="5"/>
  <c r="B463" i="5"/>
  <c r="B464" i="5"/>
  <c r="B465" i="5"/>
  <c r="B466" i="5"/>
  <c r="B467" i="5"/>
  <c r="B468" i="5"/>
  <c r="B469" i="5"/>
  <c r="B470" i="5"/>
  <c r="B471" i="5"/>
  <c r="B472" i="5"/>
  <c r="B473" i="5"/>
  <c r="B474" i="5"/>
  <c r="B475" i="5"/>
  <c r="B476" i="5"/>
  <c r="B477" i="5"/>
  <c r="B478" i="5"/>
  <c r="B479" i="5"/>
  <c r="B480" i="5"/>
  <c r="B481" i="5"/>
  <c r="B482" i="5"/>
  <c r="B483" i="5"/>
  <c r="B484" i="5"/>
  <c r="B485" i="5"/>
  <c r="B486" i="5"/>
  <c r="B487" i="5"/>
  <c r="B488" i="5"/>
  <c r="B489" i="5"/>
  <c r="B490" i="5"/>
  <c r="B491" i="5"/>
  <c r="B492" i="5"/>
  <c r="B493" i="5"/>
  <c r="B494" i="5"/>
  <c r="B495" i="5"/>
  <c r="B496" i="5"/>
  <c r="B497" i="5"/>
  <c r="B498" i="5"/>
  <c r="B499" i="5"/>
  <c r="B500" i="5"/>
  <c r="B501" i="5"/>
  <c r="B502" i="5"/>
  <c r="B503" i="5"/>
  <c r="B504" i="5"/>
  <c r="B505" i="5"/>
  <c r="B506" i="5"/>
  <c r="B507" i="5"/>
  <c r="B508" i="5"/>
  <c r="B509" i="5"/>
  <c r="B510" i="5"/>
  <c r="B511" i="5"/>
  <c r="B512" i="5"/>
  <c r="B513" i="5"/>
  <c r="B514" i="5"/>
  <c r="B515" i="5"/>
  <c r="B516" i="5"/>
  <c r="B517" i="5"/>
  <c r="B518" i="5"/>
  <c r="B519" i="5"/>
  <c r="B520" i="5"/>
  <c r="B521" i="5"/>
  <c r="B522" i="5"/>
  <c r="B523" i="5"/>
  <c r="B524" i="5"/>
  <c r="B525" i="5"/>
  <c r="B526" i="5"/>
  <c r="B527" i="5"/>
  <c r="B528" i="5"/>
  <c r="B529" i="5"/>
  <c r="B530" i="5"/>
  <c r="B531" i="5"/>
  <c r="B532" i="5"/>
  <c r="B533" i="5"/>
  <c r="B534" i="5"/>
  <c r="B535" i="5"/>
  <c r="B536" i="5"/>
  <c r="B537" i="5"/>
  <c r="B538" i="5"/>
  <c r="B539" i="5"/>
  <c r="B540" i="5"/>
  <c r="B541" i="5"/>
  <c r="B542" i="5"/>
  <c r="B543" i="5"/>
  <c r="B544" i="5"/>
  <c r="B545" i="5"/>
  <c r="B546" i="5"/>
  <c r="B547" i="5"/>
  <c r="B548" i="5"/>
  <c r="B549" i="5"/>
  <c r="B550" i="5"/>
  <c r="B551" i="5"/>
  <c r="B552" i="5"/>
  <c r="B553" i="5"/>
  <c r="B554" i="5"/>
  <c r="B555" i="5"/>
  <c r="B556" i="5"/>
  <c r="B557" i="5"/>
  <c r="B558" i="5"/>
  <c r="B559" i="5"/>
  <c r="B560" i="5"/>
  <c r="B561" i="5"/>
  <c r="B562" i="5"/>
  <c r="B563" i="5"/>
  <c r="B564" i="5"/>
  <c r="B565" i="5"/>
  <c r="B566" i="5"/>
  <c r="B567" i="5"/>
  <c r="B568" i="5"/>
  <c r="B569" i="5"/>
  <c r="B570" i="5"/>
  <c r="B571" i="5"/>
  <c r="B572" i="5"/>
  <c r="B573" i="5"/>
  <c r="B574" i="5"/>
  <c r="B575" i="5"/>
  <c r="B576" i="5"/>
  <c r="B577" i="5"/>
  <c r="B578" i="5"/>
  <c r="B579" i="5"/>
  <c r="B580" i="5"/>
  <c r="B581" i="5"/>
  <c r="B582" i="5"/>
  <c r="B583" i="5"/>
  <c r="B584" i="5"/>
  <c r="B585" i="5"/>
  <c r="B586" i="5"/>
  <c r="B587" i="5"/>
  <c r="B588" i="5"/>
  <c r="B589" i="5"/>
  <c r="B590" i="5"/>
  <c r="B591" i="5"/>
  <c r="B592" i="5"/>
  <c r="B593" i="5"/>
  <c r="B594" i="5"/>
  <c r="B595" i="5"/>
  <c r="B596" i="5"/>
  <c r="B597" i="5"/>
  <c r="B598" i="5"/>
  <c r="B599" i="5"/>
  <c r="B600" i="5"/>
  <c r="B601" i="5"/>
  <c r="B602" i="5"/>
  <c r="B603" i="5"/>
  <c r="B604" i="5"/>
  <c r="B605" i="5"/>
  <c r="B606" i="5"/>
  <c r="B607" i="5"/>
  <c r="B608" i="5"/>
  <c r="B609" i="5"/>
  <c r="B610" i="5"/>
  <c r="B611" i="5"/>
  <c r="B612" i="5"/>
  <c r="B613" i="5"/>
  <c r="B614" i="5"/>
  <c r="B615" i="5"/>
  <c r="B616" i="5"/>
  <c r="B617" i="5"/>
  <c r="B618" i="5"/>
  <c r="B619" i="5"/>
  <c r="B620" i="5"/>
  <c r="B621" i="5"/>
  <c r="B622" i="5"/>
  <c r="B623" i="5"/>
  <c r="B624" i="5"/>
  <c r="B625" i="5"/>
  <c r="B626" i="5"/>
  <c r="B627" i="5"/>
  <c r="B628" i="5"/>
  <c r="B629" i="5"/>
  <c r="B630" i="5"/>
  <c r="B631" i="5"/>
  <c r="B632" i="5"/>
  <c r="B633" i="5"/>
  <c r="B634" i="5"/>
  <c r="B635" i="5"/>
  <c r="B636" i="5"/>
  <c r="B637" i="5"/>
  <c r="B638" i="5"/>
  <c r="B639" i="5"/>
  <c r="B640" i="5"/>
  <c r="B641" i="5"/>
  <c r="B642" i="5"/>
  <c r="B643" i="5"/>
  <c r="B644" i="5"/>
  <c r="B645" i="5"/>
  <c r="B646" i="5"/>
  <c r="B647" i="5"/>
  <c r="B648" i="5"/>
  <c r="B649" i="5"/>
  <c r="B650" i="5"/>
  <c r="B651" i="5"/>
  <c r="B652" i="5"/>
  <c r="B653" i="5"/>
  <c r="B654" i="5"/>
  <c r="B655" i="5"/>
  <c r="B656" i="5"/>
  <c r="B657" i="5"/>
  <c r="B658" i="5"/>
  <c r="B659" i="5"/>
  <c r="B660" i="5"/>
  <c r="B661" i="5"/>
  <c r="B662" i="5"/>
  <c r="B663" i="5"/>
  <c r="B664" i="5"/>
  <c r="B665" i="5"/>
  <c r="B666" i="5"/>
  <c r="B667" i="5"/>
  <c r="B668" i="5"/>
  <c r="B669" i="5"/>
  <c r="B670" i="5"/>
  <c r="B671" i="5"/>
  <c r="B672" i="5"/>
  <c r="B673" i="5"/>
  <c r="B674" i="5"/>
  <c r="B675" i="5"/>
  <c r="B676" i="5"/>
  <c r="B677" i="5"/>
  <c r="B678" i="5"/>
  <c r="B679" i="5"/>
  <c r="B680" i="5"/>
  <c r="B681" i="5"/>
  <c r="B682" i="5"/>
  <c r="B683" i="5"/>
  <c r="B684" i="5"/>
  <c r="B685" i="5"/>
  <c r="B686" i="5"/>
  <c r="B687" i="5"/>
  <c r="B688" i="5"/>
  <c r="B689" i="5"/>
  <c r="B690" i="5"/>
  <c r="B691" i="5"/>
  <c r="B692" i="5"/>
  <c r="B693" i="5"/>
  <c r="B694" i="5"/>
  <c r="B695" i="5"/>
  <c r="B696" i="5"/>
  <c r="B697" i="5"/>
  <c r="B698" i="5"/>
  <c r="B699" i="5"/>
  <c r="B700" i="5"/>
  <c r="B701" i="5"/>
  <c r="B702" i="5"/>
  <c r="B703" i="5"/>
  <c r="B704" i="5"/>
  <c r="B705" i="5"/>
  <c r="B706" i="5"/>
  <c r="B707" i="5"/>
  <c r="B708" i="5"/>
  <c r="B709" i="5"/>
  <c r="B710" i="5"/>
  <c r="B711" i="5"/>
  <c r="B712" i="5"/>
  <c r="B713" i="5"/>
  <c r="B714" i="5"/>
  <c r="B715" i="5"/>
  <c r="B716" i="5"/>
  <c r="B717" i="5"/>
  <c r="B718" i="5"/>
  <c r="B719" i="5"/>
  <c r="B720" i="5"/>
  <c r="B721" i="5"/>
  <c r="B722" i="5"/>
  <c r="B723" i="5"/>
  <c r="B724" i="5"/>
  <c r="B725" i="5"/>
  <c r="B726" i="5"/>
  <c r="B727" i="5"/>
  <c r="B728" i="5"/>
  <c r="B729" i="5"/>
  <c r="B730" i="5"/>
  <c r="B731" i="5"/>
  <c r="B732" i="5"/>
  <c r="B733" i="5"/>
  <c r="B734" i="5"/>
  <c r="B735" i="5"/>
  <c r="B736" i="5"/>
  <c r="B737" i="5"/>
  <c r="B738" i="5"/>
  <c r="B739" i="5"/>
  <c r="B740" i="5"/>
  <c r="B741" i="5"/>
  <c r="B742" i="5"/>
  <c r="B743" i="5"/>
  <c r="B744" i="5"/>
  <c r="B745" i="5"/>
  <c r="B746" i="5"/>
  <c r="B747" i="5"/>
  <c r="B748" i="5"/>
  <c r="B749" i="5"/>
  <c r="B750" i="5"/>
  <c r="B751" i="5"/>
  <c r="B752" i="5"/>
  <c r="B753" i="5"/>
  <c r="B754" i="5"/>
  <c r="B755" i="5"/>
  <c r="B756" i="5"/>
  <c r="B757" i="5"/>
  <c r="B758" i="5"/>
  <c r="B759" i="5"/>
  <c r="B760" i="5"/>
  <c r="B761" i="5"/>
  <c r="B762" i="5"/>
  <c r="B763" i="5"/>
  <c r="B764" i="5"/>
  <c r="B765" i="5"/>
  <c r="B766" i="5"/>
  <c r="B767" i="5"/>
  <c r="B768" i="5"/>
  <c r="B769" i="5"/>
  <c r="B770" i="5"/>
  <c r="B771" i="5"/>
  <c r="B772" i="5"/>
  <c r="B773" i="5"/>
  <c r="B774" i="5"/>
  <c r="B775" i="5"/>
  <c r="B776" i="5"/>
  <c r="B777" i="5"/>
  <c r="B778" i="5"/>
  <c r="B779" i="5"/>
  <c r="B780" i="5"/>
  <c r="B781" i="5"/>
  <c r="B782" i="5"/>
  <c r="B783" i="5"/>
  <c r="B784" i="5"/>
  <c r="B785" i="5"/>
  <c r="B786" i="5"/>
  <c r="B787" i="5"/>
  <c r="B788" i="5"/>
  <c r="B789" i="5"/>
  <c r="B790" i="5"/>
  <c r="B791" i="5"/>
  <c r="B792" i="5"/>
  <c r="B793" i="5"/>
  <c r="B794" i="5"/>
  <c r="B795" i="5"/>
  <c r="B796" i="5"/>
  <c r="B797" i="5"/>
  <c r="B798" i="5"/>
  <c r="B799" i="5"/>
  <c r="B800" i="5"/>
  <c r="B801" i="5"/>
  <c r="B802" i="5"/>
  <c r="B803" i="5"/>
  <c r="B804" i="5"/>
  <c r="B805" i="5"/>
  <c r="B806" i="5"/>
  <c r="B807" i="5"/>
  <c r="B808" i="5"/>
  <c r="B809" i="5"/>
  <c r="B810" i="5"/>
  <c r="B811" i="5"/>
  <c r="B812" i="5"/>
  <c r="B813" i="5"/>
  <c r="B814" i="5"/>
  <c r="B815" i="5"/>
  <c r="B816" i="5"/>
  <c r="B817" i="5"/>
  <c r="B818" i="5"/>
  <c r="B819" i="5"/>
  <c r="B820" i="5"/>
  <c r="B821" i="5"/>
  <c r="B822" i="5"/>
  <c r="B823" i="5"/>
  <c r="B824" i="5"/>
  <c r="B825" i="5"/>
  <c r="B826" i="5"/>
  <c r="B827" i="5"/>
  <c r="B828" i="5"/>
  <c r="B829" i="5"/>
  <c r="B830" i="5"/>
  <c r="B831" i="5"/>
  <c r="B832" i="5"/>
  <c r="B833" i="5"/>
  <c r="B834" i="5"/>
  <c r="B835" i="5"/>
  <c r="B836" i="5"/>
  <c r="B837" i="5"/>
  <c r="B838" i="5"/>
  <c r="B839" i="5"/>
  <c r="B840" i="5"/>
  <c r="B841" i="5"/>
  <c r="B842" i="5"/>
  <c r="B843" i="5"/>
  <c r="B844" i="5"/>
  <c r="B845" i="5"/>
  <c r="B846" i="5"/>
  <c r="B847" i="5"/>
  <c r="B848" i="5"/>
  <c r="B849" i="5"/>
  <c r="B850" i="5"/>
  <c r="B851" i="5"/>
  <c r="B852" i="5"/>
  <c r="B853" i="5"/>
  <c r="B854" i="5"/>
  <c r="B855" i="5"/>
  <c r="B856" i="5"/>
  <c r="B857" i="5"/>
  <c r="B858" i="5"/>
  <c r="B859" i="5"/>
  <c r="B860" i="5"/>
  <c r="B861" i="5"/>
  <c r="B862" i="5"/>
  <c r="B863" i="5"/>
  <c r="B864" i="5"/>
  <c r="B865" i="5"/>
  <c r="B866" i="5"/>
  <c r="B867" i="5"/>
  <c r="B868" i="5"/>
  <c r="B869" i="5"/>
  <c r="B870" i="5"/>
  <c r="B871" i="5"/>
  <c r="B872" i="5"/>
  <c r="B873" i="5"/>
  <c r="B874" i="5"/>
  <c r="B875" i="5"/>
  <c r="B876" i="5"/>
  <c r="B877" i="5"/>
  <c r="B878" i="5"/>
  <c r="B879" i="5"/>
  <c r="B880" i="5"/>
  <c r="B881" i="5"/>
  <c r="B882" i="5"/>
  <c r="B883" i="5"/>
  <c r="B884" i="5"/>
  <c r="B885" i="5"/>
  <c r="B886" i="5"/>
  <c r="B887" i="5"/>
  <c r="B888" i="5"/>
  <c r="B889" i="5"/>
  <c r="B890" i="5"/>
  <c r="B891" i="5"/>
  <c r="B892" i="5"/>
  <c r="B893" i="5"/>
  <c r="B894" i="5"/>
  <c r="B895" i="5"/>
  <c r="B896" i="5"/>
  <c r="B897" i="5"/>
  <c r="B898" i="5"/>
  <c r="B899" i="5"/>
  <c r="B900" i="5"/>
  <c r="B901" i="5"/>
  <c r="B902" i="5"/>
  <c r="B903" i="5"/>
  <c r="B904" i="5"/>
  <c r="B905" i="5"/>
  <c r="B906" i="5"/>
  <c r="B907" i="5"/>
  <c r="B908" i="5"/>
  <c r="B909" i="5"/>
  <c r="B910" i="5"/>
  <c r="B911" i="5"/>
  <c r="B912" i="5"/>
  <c r="B913" i="5"/>
  <c r="B914" i="5"/>
  <c r="B915" i="5"/>
  <c r="B916" i="5"/>
  <c r="B917" i="5"/>
  <c r="B918" i="5"/>
  <c r="B919" i="5"/>
  <c r="B920" i="5"/>
  <c r="B921" i="5"/>
  <c r="B922" i="5"/>
  <c r="B923" i="5"/>
  <c r="B924" i="5"/>
  <c r="B925" i="5"/>
  <c r="B926" i="5"/>
  <c r="B927" i="5"/>
  <c r="B928" i="5"/>
  <c r="B929" i="5"/>
  <c r="B930" i="5"/>
  <c r="B931" i="5"/>
  <c r="B932" i="5"/>
  <c r="B933" i="5"/>
  <c r="B934" i="5"/>
  <c r="B935" i="5"/>
  <c r="B936" i="5"/>
  <c r="B937" i="5"/>
  <c r="B938" i="5"/>
  <c r="B939" i="5"/>
  <c r="B940" i="5"/>
  <c r="B941" i="5"/>
  <c r="B942" i="5"/>
  <c r="B943" i="5"/>
  <c r="B944" i="5"/>
  <c r="B945" i="5"/>
  <c r="B946" i="5"/>
  <c r="B947" i="5"/>
  <c r="B948" i="5"/>
  <c r="B949" i="5"/>
  <c r="B950" i="5"/>
  <c r="B951" i="5"/>
  <c r="B952" i="5"/>
  <c r="B953" i="5"/>
  <c r="B954" i="5"/>
  <c r="B955" i="5"/>
  <c r="B956" i="5"/>
  <c r="B957" i="5"/>
  <c r="B958" i="5"/>
  <c r="B959" i="5"/>
  <c r="B960" i="5"/>
  <c r="B961" i="5"/>
  <c r="B962" i="5"/>
  <c r="B963" i="5"/>
  <c r="B964" i="5"/>
  <c r="B965" i="5"/>
  <c r="B966" i="5"/>
  <c r="B967" i="5"/>
  <c r="B968" i="5"/>
  <c r="B969" i="5"/>
  <c r="B970" i="5"/>
  <c r="B971" i="5"/>
  <c r="B972" i="5"/>
  <c r="B973" i="5"/>
  <c r="B974" i="5"/>
  <c r="B975" i="5"/>
  <c r="B976" i="5"/>
  <c r="B977" i="5"/>
  <c r="B978" i="5"/>
  <c r="B979" i="5"/>
  <c r="B980" i="5"/>
  <c r="B981" i="5"/>
  <c r="B982" i="5"/>
  <c r="B983" i="5"/>
  <c r="B984" i="5"/>
  <c r="B985" i="5"/>
  <c r="B986" i="5"/>
  <c r="B987" i="5"/>
  <c r="B988" i="5"/>
  <c r="B989" i="5"/>
  <c r="B990" i="5"/>
  <c r="B991" i="5"/>
  <c r="B992" i="5"/>
  <c r="B993" i="5"/>
  <c r="B994" i="5"/>
  <c r="B995" i="5"/>
  <c r="B996" i="5"/>
  <c r="B997" i="5"/>
  <c r="B998" i="5"/>
  <c r="B999" i="5"/>
  <c r="B1000" i="5"/>
  <c r="B1001" i="5"/>
  <c r="B1002" i="5"/>
  <c r="B1003" i="5"/>
  <c r="B1004" i="5"/>
  <c r="B1005" i="5"/>
  <c r="B1006" i="5"/>
  <c r="B1007" i="5"/>
  <c r="B1008" i="5"/>
  <c r="B1009" i="5"/>
  <c r="B1010" i="5"/>
  <c r="B1011" i="5"/>
  <c r="B1012" i="5"/>
  <c r="B1013" i="5"/>
  <c r="B1014" i="5"/>
  <c r="B1015" i="5"/>
  <c r="B1016" i="5"/>
  <c r="B1017" i="5"/>
  <c r="B1018" i="5"/>
  <c r="B1019" i="5"/>
  <c r="B1020" i="5"/>
  <c r="B1021" i="5"/>
  <c r="B1022" i="5"/>
  <c r="B1023" i="5"/>
  <c r="B1024" i="5"/>
  <c r="B1025" i="5"/>
  <c r="B1026" i="5"/>
  <c r="B1027" i="5"/>
  <c r="B1028" i="5"/>
  <c r="B1029" i="5"/>
  <c r="B1030" i="5"/>
  <c r="B1031" i="5"/>
  <c r="B1032" i="5"/>
  <c r="B1033" i="5"/>
  <c r="B1034" i="5"/>
  <c r="B1035" i="5"/>
  <c r="B1036" i="5"/>
  <c r="B1037" i="5"/>
  <c r="B1038" i="5"/>
  <c r="B1039" i="5"/>
  <c r="B1040" i="5"/>
  <c r="B1041" i="5"/>
  <c r="B1042" i="5"/>
  <c r="B1043" i="5"/>
  <c r="B1044" i="5"/>
  <c r="B1045" i="5"/>
  <c r="B1046" i="5"/>
  <c r="B1047" i="5"/>
  <c r="B1048" i="5"/>
  <c r="B1049" i="5"/>
  <c r="B1050" i="5"/>
  <c r="B1051" i="5"/>
  <c r="B1052" i="5"/>
  <c r="B1053" i="5"/>
  <c r="B1054" i="5"/>
  <c r="B1055" i="5"/>
  <c r="B1056" i="5"/>
  <c r="B1057" i="5"/>
  <c r="B1058" i="5"/>
  <c r="B1059" i="5"/>
  <c r="B1060" i="5"/>
  <c r="B1061" i="5"/>
  <c r="B1062" i="5"/>
  <c r="B1063" i="5"/>
  <c r="B1064" i="5"/>
  <c r="B1065" i="5"/>
  <c r="B1066" i="5"/>
  <c r="B1067" i="5"/>
  <c r="B1068" i="5"/>
  <c r="B1069" i="5"/>
  <c r="B1070" i="5"/>
  <c r="B1071" i="5"/>
  <c r="B1072" i="5"/>
  <c r="B1073" i="5"/>
  <c r="B1074" i="5"/>
  <c r="B1075" i="5"/>
  <c r="B1076" i="5"/>
  <c r="B1077" i="5"/>
  <c r="B1078" i="5"/>
  <c r="B1079" i="5"/>
  <c r="B1080" i="5"/>
  <c r="B1081" i="5"/>
  <c r="B1082" i="5"/>
  <c r="B1083" i="5"/>
  <c r="B1084" i="5"/>
  <c r="B1085" i="5"/>
  <c r="B1086" i="5"/>
  <c r="B1087" i="5"/>
  <c r="B1088" i="5"/>
  <c r="B1089" i="5"/>
  <c r="B1090" i="5"/>
  <c r="B1091" i="5"/>
  <c r="B1092" i="5"/>
  <c r="B1093" i="5"/>
  <c r="B1094" i="5"/>
  <c r="B1095" i="5"/>
  <c r="B1096" i="5"/>
  <c r="B1097" i="5"/>
  <c r="B1098" i="5"/>
  <c r="B1099" i="5"/>
  <c r="B1100" i="5"/>
  <c r="B1101" i="5"/>
  <c r="B1102" i="5"/>
  <c r="B1103" i="5"/>
  <c r="B1104" i="5"/>
  <c r="B1105" i="5"/>
  <c r="B1106" i="5"/>
  <c r="B1107" i="5"/>
  <c r="B1108" i="5"/>
  <c r="B1109" i="5"/>
  <c r="B1110" i="5"/>
  <c r="B1111" i="5"/>
  <c r="B1112" i="5"/>
  <c r="B1113" i="5"/>
  <c r="B1114" i="5"/>
  <c r="B1115" i="5"/>
  <c r="B1116" i="5"/>
  <c r="B1117" i="5"/>
  <c r="B1118" i="5"/>
  <c r="B1119" i="5"/>
  <c r="B1120" i="5"/>
  <c r="B1121" i="5"/>
  <c r="B1122" i="5"/>
  <c r="B1123" i="5"/>
  <c r="B1124" i="5"/>
  <c r="B1125" i="5"/>
  <c r="B1126" i="5"/>
  <c r="B1127" i="5"/>
  <c r="B1128" i="5"/>
  <c r="B1129" i="5"/>
  <c r="B1130" i="5"/>
  <c r="B1131" i="5"/>
  <c r="B1132" i="5"/>
  <c r="B1133" i="5"/>
  <c r="B1134" i="5"/>
  <c r="B1135" i="5"/>
  <c r="B1136" i="5"/>
  <c r="B1137" i="5"/>
  <c r="B1138" i="5"/>
  <c r="B1139" i="5"/>
  <c r="B1140" i="5"/>
  <c r="B1141" i="5"/>
  <c r="B1142" i="5"/>
  <c r="B1143" i="5"/>
  <c r="B1144" i="5"/>
  <c r="B1145" i="5"/>
  <c r="B1146" i="5"/>
  <c r="B1147" i="5"/>
  <c r="B1148" i="5"/>
  <c r="B1149" i="5"/>
  <c r="B1150" i="5"/>
  <c r="B1151" i="5"/>
  <c r="B1152" i="5"/>
  <c r="B1153" i="5"/>
  <c r="B1154" i="5"/>
  <c r="B1155" i="5"/>
  <c r="B1156" i="5"/>
  <c r="B1157" i="5"/>
  <c r="B1158" i="5"/>
  <c r="B1159" i="5"/>
  <c r="B1160" i="5"/>
  <c r="B1161" i="5"/>
  <c r="B1162" i="5"/>
  <c r="B1163" i="5"/>
  <c r="B1164" i="5"/>
  <c r="B1165" i="5"/>
  <c r="B1166" i="5"/>
  <c r="B1167" i="5"/>
  <c r="B1168" i="5"/>
  <c r="B1169" i="5"/>
  <c r="B1170" i="5"/>
  <c r="B1171" i="5"/>
  <c r="B1172" i="5"/>
  <c r="B1173" i="5"/>
  <c r="B1174" i="5"/>
  <c r="B1175" i="5"/>
  <c r="B1176" i="5"/>
  <c r="B1177" i="5"/>
  <c r="B1178" i="5"/>
  <c r="B1179" i="5"/>
  <c r="B1180" i="5"/>
  <c r="B1181" i="5"/>
  <c r="B1182" i="5"/>
  <c r="B1183" i="5"/>
  <c r="B1184" i="5"/>
  <c r="B1185" i="5"/>
  <c r="B1186" i="5"/>
  <c r="B1187" i="5"/>
  <c r="B1188" i="5"/>
  <c r="B1189" i="5"/>
  <c r="B1190" i="5"/>
  <c r="B1191" i="5"/>
  <c r="B1192" i="5"/>
  <c r="B1193" i="5"/>
  <c r="B1194" i="5"/>
  <c r="B1195" i="5"/>
  <c r="B1196" i="5"/>
  <c r="B1197" i="5"/>
  <c r="B1198" i="5"/>
  <c r="B1199" i="5"/>
  <c r="B5" i="5"/>
  <c r="D5" i="5" s="1"/>
  <c r="A921" i="5"/>
  <c r="K921" i="5" s="1"/>
  <c r="A922" i="5"/>
  <c r="K922" i="5" s="1"/>
  <c r="A923" i="5"/>
  <c r="K923" i="5" s="1"/>
  <c r="A924" i="5"/>
  <c r="K924" i="5" s="1"/>
  <c r="A925" i="5"/>
  <c r="K925" i="5" s="1"/>
  <c r="A926" i="5"/>
  <c r="K926" i="5" s="1"/>
  <c r="A927" i="5"/>
  <c r="K927" i="5" s="1"/>
  <c r="A928" i="5"/>
  <c r="K928" i="5" s="1"/>
  <c r="A929" i="5"/>
  <c r="K929" i="5" s="1"/>
  <c r="A930" i="5"/>
  <c r="K930" i="5" s="1"/>
  <c r="A931" i="5"/>
  <c r="K931" i="5" s="1"/>
  <c r="A932" i="5"/>
  <c r="K932" i="5" s="1"/>
  <c r="A933" i="5"/>
  <c r="K933" i="5" s="1"/>
  <c r="A934" i="5"/>
  <c r="K934" i="5" s="1"/>
  <c r="A935" i="5"/>
  <c r="K935" i="5" s="1"/>
  <c r="A936" i="5"/>
  <c r="K936" i="5" s="1"/>
  <c r="A937" i="5"/>
  <c r="K937" i="5" s="1"/>
  <c r="A938" i="5"/>
  <c r="K938" i="5" s="1"/>
  <c r="A939" i="5"/>
  <c r="K939" i="5" s="1"/>
  <c r="A940" i="5"/>
  <c r="K940" i="5" s="1"/>
  <c r="A941" i="5"/>
  <c r="K941" i="5" s="1"/>
  <c r="A942" i="5"/>
  <c r="K942" i="5" s="1"/>
  <c r="A943" i="5"/>
  <c r="K943" i="5" s="1"/>
  <c r="A944" i="5"/>
  <c r="K944" i="5" s="1"/>
  <c r="A945" i="5"/>
  <c r="K945" i="5" s="1"/>
  <c r="A946" i="5"/>
  <c r="K946" i="5" s="1"/>
  <c r="A947" i="5"/>
  <c r="K947" i="5" s="1"/>
  <c r="A948" i="5"/>
  <c r="K948" i="5" s="1"/>
  <c r="A949" i="5"/>
  <c r="K949" i="5" s="1"/>
  <c r="A950" i="5"/>
  <c r="K950" i="5" s="1"/>
  <c r="A951" i="5"/>
  <c r="K951" i="5" s="1"/>
  <c r="A952" i="5"/>
  <c r="K952" i="5" s="1"/>
  <c r="A953" i="5"/>
  <c r="K953" i="5" s="1"/>
  <c r="A954" i="5"/>
  <c r="K954" i="5" s="1"/>
  <c r="A955" i="5"/>
  <c r="K955" i="5" s="1"/>
  <c r="A956" i="5"/>
  <c r="K956" i="5" s="1"/>
  <c r="A957" i="5"/>
  <c r="K957" i="5" s="1"/>
  <c r="A958" i="5"/>
  <c r="K958" i="5" s="1"/>
  <c r="A959" i="5"/>
  <c r="K959" i="5" s="1"/>
  <c r="A960" i="5"/>
  <c r="K960" i="5" s="1"/>
  <c r="A961" i="5"/>
  <c r="K961" i="5" s="1"/>
  <c r="A962" i="5"/>
  <c r="K962" i="5" s="1"/>
  <c r="A963" i="5"/>
  <c r="K963" i="5" s="1"/>
  <c r="A964" i="5"/>
  <c r="K964" i="5" s="1"/>
  <c r="A965" i="5"/>
  <c r="K965" i="5" s="1"/>
  <c r="A966" i="5"/>
  <c r="K966" i="5" s="1"/>
  <c r="A967" i="5"/>
  <c r="K967" i="5" s="1"/>
  <c r="A968" i="5"/>
  <c r="K968" i="5" s="1"/>
  <c r="A969" i="5"/>
  <c r="K969" i="5" s="1"/>
  <c r="A970" i="5"/>
  <c r="K970" i="5" s="1"/>
  <c r="A971" i="5"/>
  <c r="K971" i="5" s="1"/>
  <c r="A972" i="5"/>
  <c r="K972" i="5" s="1"/>
  <c r="A973" i="5"/>
  <c r="K973" i="5" s="1"/>
  <c r="A974" i="5"/>
  <c r="K974" i="5" s="1"/>
  <c r="A975" i="5"/>
  <c r="K975" i="5" s="1"/>
  <c r="A976" i="5"/>
  <c r="K976" i="5" s="1"/>
  <c r="A977" i="5"/>
  <c r="K977" i="5" s="1"/>
  <c r="A978" i="5"/>
  <c r="K978" i="5" s="1"/>
  <c r="A979" i="5"/>
  <c r="K979" i="5" s="1"/>
  <c r="A980" i="5"/>
  <c r="K980" i="5" s="1"/>
  <c r="A981" i="5"/>
  <c r="K981" i="5" s="1"/>
  <c r="A982" i="5"/>
  <c r="K982" i="5" s="1"/>
  <c r="A983" i="5"/>
  <c r="K983" i="5" s="1"/>
  <c r="A984" i="5"/>
  <c r="K984" i="5" s="1"/>
  <c r="A985" i="5"/>
  <c r="K985" i="5" s="1"/>
  <c r="A986" i="5"/>
  <c r="K986" i="5" s="1"/>
  <c r="A987" i="5"/>
  <c r="K987" i="5" s="1"/>
  <c r="A988" i="5"/>
  <c r="K988" i="5" s="1"/>
  <c r="A989" i="5"/>
  <c r="K989" i="5" s="1"/>
  <c r="A990" i="5"/>
  <c r="K990" i="5" s="1"/>
  <c r="A991" i="5"/>
  <c r="K991" i="5" s="1"/>
  <c r="A992" i="5"/>
  <c r="K992" i="5" s="1"/>
  <c r="A993" i="5"/>
  <c r="K993" i="5" s="1"/>
  <c r="A994" i="5"/>
  <c r="K994" i="5" s="1"/>
  <c r="A995" i="5"/>
  <c r="K995" i="5" s="1"/>
  <c r="A996" i="5"/>
  <c r="K996" i="5" s="1"/>
  <c r="A997" i="5"/>
  <c r="K997" i="5" s="1"/>
  <c r="A998" i="5"/>
  <c r="K998" i="5" s="1"/>
  <c r="A999" i="5"/>
  <c r="K999" i="5" s="1"/>
  <c r="A1000" i="5"/>
  <c r="K1000" i="5" s="1"/>
  <c r="A1001" i="5"/>
  <c r="K1001" i="5" s="1"/>
  <c r="A1002" i="5"/>
  <c r="K1002" i="5" s="1"/>
  <c r="A1003" i="5"/>
  <c r="K1003" i="5" s="1"/>
  <c r="A1004" i="5"/>
  <c r="K1004" i="5" s="1"/>
  <c r="A1005" i="5"/>
  <c r="K1005" i="5" s="1"/>
  <c r="A1006" i="5"/>
  <c r="K1006" i="5" s="1"/>
  <c r="A1007" i="5"/>
  <c r="K1007" i="5" s="1"/>
  <c r="A1008" i="5"/>
  <c r="K1008" i="5" s="1"/>
  <c r="A1009" i="5"/>
  <c r="K1009" i="5" s="1"/>
  <c r="A1010" i="5"/>
  <c r="K1010" i="5" s="1"/>
  <c r="A1011" i="5"/>
  <c r="K1011" i="5" s="1"/>
  <c r="A1012" i="5"/>
  <c r="K1012" i="5" s="1"/>
  <c r="A1013" i="5"/>
  <c r="K1013" i="5" s="1"/>
  <c r="A1014" i="5"/>
  <c r="K1014" i="5" s="1"/>
  <c r="A1015" i="5"/>
  <c r="K1015" i="5" s="1"/>
  <c r="A1016" i="5"/>
  <c r="K1016" i="5" s="1"/>
  <c r="A1017" i="5"/>
  <c r="K1017" i="5" s="1"/>
  <c r="A1018" i="5"/>
  <c r="K1018" i="5" s="1"/>
  <c r="A1019" i="5"/>
  <c r="K1019" i="5" s="1"/>
  <c r="A1020" i="5"/>
  <c r="K1020" i="5" s="1"/>
  <c r="A1021" i="5"/>
  <c r="K1021" i="5" s="1"/>
  <c r="A1022" i="5"/>
  <c r="K1022" i="5" s="1"/>
  <c r="A1023" i="5"/>
  <c r="K1023" i="5" s="1"/>
  <c r="A1024" i="5"/>
  <c r="K1024" i="5" s="1"/>
  <c r="A1025" i="5"/>
  <c r="K1025" i="5" s="1"/>
  <c r="A1026" i="5"/>
  <c r="K1026" i="5" s="1"/>
  <c r="A1027" i="5"/>
  <c r="K1027" i="5" s="1"/>
  <c r="A1028" i="5"/>
  <c r="K1028" i="5" s="1"/>
  <c r="A1029" i="5"/>
  <c r="K1029" i="5" s="1"/>
  <c r="A1030" i="5"/>
  <c r="K1030" i="5" s="1"/>
  <c r="A1031" i="5"/>
  <c r="K1031" i="5" s="1"/>
  <c r="A1032" i="5"/>
  <c r="K1032" i="5" s="1"/>
  <c r="A1033" i="5"/>
  <c r="K1033" i="5" s="1"/>
  <c r="A1034" i="5"/>
  <c r="K1034" i="5" s="1"/>
  <c r="A1035" i="5"/>
  <c r="K1035" i="5" s="1"/>
  <c r="A1036" i="5"/>
  <c r="K1036" i="5" s="1"/>
  <c r="A1037" i="5"/>
  <c r="K1037" i="5" s="1"/>
  <c r="A1038" i="5"/>
  <c r="K1038" i="5" s="1"/>
  <c r="A1039" i="5"/>
  <c r="K1039" i="5" s="1"/>
  <c r="A1040" i="5"/>
  <c r="K1040" i="5" s="1"/>
  <c r="A1041" i="5"/>
  <c r="K1041" i="5" s="1"/>
  <c r="A1042" i="5"/>
  <c r="K1042" i="5" s="1"/>
  <c r="A1043" i="5"/>
  <c r="K1043" i="5" s="1"/>
  <c r="A1044" i="5"/>
  <c r="K1044" i="5" s="1"/>
  <c r="A1045" i="5"/>
  <c r="K1045" i="5" s="1"/>
  <c r="A1046" i="5"/>
  <c r="K1046" i="5" s="1"/>
  <c r="A1047" i="5"/>
  <c r="K1047" i="5" s="1"/>
  <c r="A1048" i="5"/>
  <c r="K1048" i="5" s="1"/>
  <c r="A1049" i="5"/>
  <c r="K1049" i="5" s="1"/>
  <c r="A1050" i="5"/>
  <c r="K1050" i="5" s="1"/>
  <c r="A1051" i="5"/>
  <c r="K1051" i="5" s="1"/>
  <c r="A1052" i="5"/>
  <c r="K1052" i="5" s="1"/>
  <c r="A1053" i="5"/>
  <c r="K1053" i="5" s="1"/>
  <c r="A1054" i="5"/>
  <c r="K1054" i="5" s="1"/>
  <c r="A1055" i="5"/>
  <c r="K1055" i="5" s="1"/>
  <c r="A1056" i="5"/>
  <c r="K1056" i="5" s="1"/>
  <c r="A1057" i="5"/>
  <c r="K1057" i="5" s="1"/>
  <c r="A1058" i="5"/>
  <c r="K1058" i="5" s="1"/>
  <c r="A1059" i="5"/>
  <c r="K1059" i="5" s="1"/>
  <c r="A1060" i="5"/>
  <c r="K1060" i="5" s="1"/>
  <c r="A1061" i="5"/>
  <c r="K1061" i="5" s="1"/>
  <c r="A1062" i="5"/>
  <c r="K1062" i="5" s="1"/>
  <c r="A1063" i="5"/>
  <c r="K1063" i="5" s="1"/>
  <c r="A1064" i="5"/>
  <c r="K1064" i="5" s="1"/>
  <c r="A1065" i="5"/>
  <c r="K1065" i="5" s="1"/>
  <c r="A1066" i="5"/>
  <c r="K1066" i="5" s="1"/>
  <c r="A1067" i="5"/>
  <c r="K1067" i="5" s="1"/>
  <c r="A1068" i="5"/>
  <c r="K1068" i="5" s="1"/>
  <c r="A1069" i="5"/>
  <c r="K1069" i="5" s="1"/>
  <c r="A1070" i="5"/>
  <c r="K1070" i="5" s="1"/>
  <c r="A1071" i="5"/>
  <c r="K1071" i="5" s="1"/>
  <c r="A1072" i="5"/>
  <c r="K1072" i="5" s="1"/>
  <c r="A1073" i="5"/>
  <c r="K1073" i="5" s="1"/>
  <c r="A1074" i="5"/>
  <c r="K1074" i="5" s="1"/>
  <c r="A1075" i="5"/>
  <c r="K1075" i="5" s="1"/>
  <c r="A1076" i="5"/>
  <c r="K1076" i="5" s="1"/>
  <c r="A1077" i="5"/>
  <c r="K1077" i="5" s="1"/>
  <c r="A1078" i="5"/>
  <c r="K1078" i="5" s="1"/>
  <c r="A1079" i="5"/>
  <c r="K1079" i="5" s="1"/>
  <c r="A1080" i="5"/>
  <c r="K1080" i="5" s="1"/>
  <c r="A1081" i="5"/>
  <c r="K1081" i="5" s="1"/>
  <c r="A1082" i="5"/>
  <c r="K1082" i="5" s="1"/>
  <c r="A1083" i="5"/>
  <c r="K1083" i="5" s="1"/>
  <c r="A1084" i="5"/>
  <c r="K1084" i="5" s="1"/>
  <c r="A1085" i="5"/>
  <c r="K1085" i="5" s="1"/>
  <c r="A1086" i="5"/>
  <c r="K1086" i="5" s="1"/>
  <c r="A1087" i="5"/>
  <c r="K1087" i="5" s="1"/>
  <c r="A1088" i="5"/>
  <c r="K1088" i="5" s="1"/>
  <c r="A1089" i="5"/>
  <c r="K1089" i="5" s="1"/>
  <c r="A1090" i="5"/>
  <c r="K1090" i="5" s="1"/>
  <c r="A1091" i="5"/>
  <c r="K1091" i="5" s="1"/>
  <c r="A1092" i="5"/>
  <c r="K1092" i="5" s="1"/>
  <c r="A1093" i="5"/>
  <c r="K1093" i="5" s="1"/>
  <c r="A1094" i="5"/>
  <c r="K1094" i="5" s="1"/>
  <c r="A1095" i="5"/>
  <c r="K1095" i="5" s="1"/>
  <c r="A1096" i="5"/>
  <c r="K1096" i="5" s="1"/>
  <c r="A1097" i="5"/>
  <c r="K1097" i="5" s="1"/>
  <c r="A1098" i="5"/>
  <c r="K1098" i="5" s="1"/>
  <c r="A1099" i="5"/>
  <c r="K1099" i="5" s="1"/>
  <c r="A1100" i="5"/>
  <c r="K1100" i="5" s="1"/>
  <c r="A1101" i="5"/>
  <c r="K1101" i="5" s="1"/>
  <c r="A1102" i="5"/>
  <c r="K1102" i="5" s="1"/>
  <c r="A1103" i="5"/>
  <c r="K1103" i="5" s="1"/>
  <c r="A1104" i="5"/>
  <c r="K1104" i="5" s="1"/>
  <c r="A1105" i="5"/>
  <c r="K1105" i="5" s="1"/>
  <c r="A1106" i="5"/>
  <c r="K1106" i="5" s="1"/>
  <c r="A1107" i="5"/>
  <c r="K1107" i="5" s="1"/>
  <c r="A1108" i="5"/>
  <c r="K1108" i="5" s="1"/>
  <c r="A1109" i="5"/>
  <c r="K1109" i="5" s="1"/>
  <c r="A1110" i="5"/>
  <c r="K1110" i="5" s="1"/>
  <c r="A1111" i="5"/>
  <c r="K1111" i="5" s="1"/>
  <c r="A1112" i="5"/>
  <c r="K1112" i="5" s="1"/>
  <c r="A1113" i="5"/>
  <c r="K1113" i="5" s="1"/>
  <c r="A1114" i="5"/>
  <c r="K1114" i="5" s="1"/>
  <c r="A1115" i="5"/>
  <c r="K1115" i="5" s="1"/>
  <c r="A1116" i="5"/>
  <c r="K1116" i="5" s="1"/>
  <c r="A1117" i="5"/>
  <c r="K1117" i="5" s="1"/>
  <c r="A1118" i="5"/>
  <c r="K1118" i="5" s="1"/>
  <c r="A1119" i="5"/>
  <c r="K1119" i="5" s="1"/>
  <c r="A1120" i="5"/>
  <c r="K1120" i="5" s="1"/>
  <c r="A1121" i="5"/>
  <c r="K1121" i="5" s="1"/>
  <c r="A1122" i="5"/>
  <c r="K1122" i="5" s="1"/>
  <c r="A1123" i="5"/>
  <c r="K1123" i="5" s="1"/>
  <c r="A1124" i="5"/>
  <c r="K1124" i="5" s="1"/>
  <c r="A1125" i="5"/>
  <c r="K1125" i="5" s="1"/>
  <c r="A1126" i="5"/>
  <c r="K1126" i="5" s="1"/>
  <c r="A1127" i="5"/>
  <c r="K1127" i="5" s="1"/>
  <c r="A1128" i="5"/>
  <c r="K1128" i="5" s="1"/>
  <c r="A1129" i="5"/>
  <c r="K1129" i="5" s="1"/>
  <c r="A1130" i="5"/>
  <c r="K1130" i="5" s="1"/>
  <c r="A1131" i="5"/>
  <c r="K1131" i="5" s="1"/>
  <c r="A1132" i="5"/>
  <c r="K1132" i="5" s="1"/>
  <c r="A1133" i="5"/>
  <c r="K1133" i="5" s="1"/>
  <c r="A1134" i="5"/>
  <c r="K1134" i="5" s="1"/>
  <c r="A1135" i="5"/>
  <c r="K1135" i="5" s="1"/>
  <c r="A1136" i="5"/>
  <c r="K1136" i="5" s="1"/>
  <c r="A1137" i="5"/>
  <c r="K1137" i="5" s="1"/>
  <c r="A1138" i="5"/>
  <c r="K1138" i="5" s="1"/>
  <c r="A1139" i="5"/>
  <c r="K1139" i="5" s="1"/>
  <c r="A1140" i="5"/>
  <c r="K1140" i="5" s="1"/>
  <c r="A1141" i="5"/>
  <c r="K1141" i="5" s="1"/>
  <c r="A1142" i="5"/>
  <c r="K1142" i="5" s="1"/>
  <c r="A1143" i="5"/>
  <c r="K1143" i="5" s="1"/>
  <c r="A1144" i="5"/>
  <c r="K1144" i="5" s="1"/>
  <c r="A1145" i="5"/>
  <c r="K1145" i="5" s="1"/>
  <c r="A1146" i="5"/>
  <c r="K1146" i="5" s="1"/>
  <c r="A1147" i="5"/>
  <c r="K1147" i="5" s="1"/>
  <c r="A1148" i="5"/>
  <c r="K1148" i="5" s="1"/>
  <c r="A1149" i="5"/>
  <c r="K1149" i="5" s="1"/>
  <c r="A1150" i="5"/>
  <c r="K1150" i="5" s="1"/>
  <c r="A1151" i="5"/>
  <c r="K1151" i="5" s="1"/>
  <c r="A1152" i="5"/>
  <c r="K1152" i="5" s="1"/>
  <c r="A1153" i="5"/>
  <c r="K1153" i="5" s="1"/>
  <c r="A1154" i="5"/>
  <c r="K1154" i="5" s="1"/>
  <c r="A1155" i="5"/>
  <c r="K1155" i="5" s="1"/>
  <c r="A1156" i="5"/>
  <c r="K1156" i="5" s="1"/>
  <c r="A1157" i="5"/>
  <c r="K1157" i="5" s="1"/>
  <c r="A1158" i="5"/>
  <c r="K1158" i="5" s="1"/>
  <c r="A1159" i="5"/>
  <c r="K1159" i="5" s="1"/>
  <c r="A1160" i="5"/>
  <c r="K1160" i="5" s="1"/>
  <c r="A1161" i="5"/>
  <c r="K1161" i="5" s="1"/>
  <c r="A1162" i="5"/>
  <c r="K1162" i="5" s="1"/>
  <c r="A1163" i="5"/>
  <c r="K1163" i="5" s="1"/>
  <c r="A1164" i="5"/>
  <c r="K1164" i="5" s="1"/>
  <c r="A1165" i="5"/>
  <c r="K1165" i="5" s="1"/>
  <c r="A1166" i="5"/>
  <c r="K1166" i="5" s="1"/>
  <c r="A1167" i="5"/>
  <c r="K1167" i="5" s="1"/>
  <c r="A1168" i="5"/>
  <c r="K1168" i="5" s="1"/>
  <c r="A1169" i="5"/>
  <c r="K1169" i="5" s="1"/>
  <c r="A1170" i="5"/>
  <c r="K1170" i="5" s="1"/>
  <c r="A1171" i="5"/>
  <c r="K1171" i="5" s="1"/>
  <c r="A1172" i="5"/>
  <c r="K1172" i="5" s="1"/>
  <c r="A1173" i="5"/>
  <c r="K1173" i="5" s="1"/>
  <c r="A1174" i="5"/>
  <c r="K1174" i="5" s="1"/>
  <c r="A1175" i="5"/>
  <c r="K1175" i="5" s="1"/>
  <c r="A1176" i="5"/>
  <c r="K1176" i="5" s="1"/>
  <c r="A1177" i="5"/>
  <c r="K1177" i="5" s="1"/>
  <c r="A1178" i="5"/>
  <c r="K1178" i="5" s="1"/>
  <c r="A1179" i="5"/>
  <c r="K1179" i="5" s="1"/>
  <c r="A1180" i="5"/>
  <c r="K1180" i="5" s="1"/>
  <c r="A1181" i="5"/>
  <c r="K1181" i="5" s="1"/>
  <c r="A1182" i="5"/>
  <c r="K1182" i="5" s="1"/>
  <c r="A1183" i="5"/>
  <c r="K1183" i="5" s="1"/>
  <c r="A1184" i="5"/>
  <c r="K1184" i="5" s="1"/>
  <c r="A1185" i="5"/>
  <c r="K1185" i="5" s="1"/>
  <c r="A1186" i="5"/>
  <c r="K1186" i="5" s="1"/>
  <c r="A1187" i="5"/>
  <c r="K1187" i="5" s="1"/>
  <c r="A1188" i="5"/>
  <c r="K1188" i="5" s="1"/>
  <c r="A1189" i="5"/>
  <c r="K1189" i="5" s="1"/>
  <c r="A1190" i="5"/>
  <c r="K1190" i="5" s="1"/>
  <c r="A1191" i="5"/>
  <c r="K1191" i="5" s="1"/>
  <c r="A1192" i="5"/>
  <c r="K1192" i="5" s="1"/>
  <c r="A1193" i="5"/>
  <c r="K1193" i="5" s="1"/>
  <c r="A1194" i="5"/>
  <c r="K1194" i="5" s="1"/>
  <c r="A1195" i="5"/>
  <c r="K1195" i="5" s="1"/>
  <c r="A1196" i="5"/>
  <c r="K1196" i="5" s="1"/>
  <c r="A1197" i="5"/>
  <c r="K1197" i="5" s="1"/>
  <c r="A1198" i="5"/>
  <c r="K1198" i="5" s="1"/>
  <c r="A1199" i="5"/>
  <c r="K1199" i="5" s="1"/>
  <c r="A619" i="5"/>
  <c r="K619" i="5" s="1"/>
  <c r="A620" i="5"/>
  <c r="K620" i="5" s="1"/>
  <c r="A621" i="5"/>
  <c r="K621" i="5" s="1"/>
  <c r="A622" i="5"/>
  <c r="K622" i="5" s="1"/>
  <c r="A623" i="5"/>
  <c r="K623" i="5" s="1"/>
  <c r="A624" i="5"/>
  <c r="K624" i="5" s="1"/>
  <c r="A625" i="5"/>
  <c r="K625" i="5" s="1"/>
  <c r="A626" i="5"/>
  <c r="K626" i="5" s="1"/>
  <c r="A627" i="5"/>
  <c r="K627" i="5" s="1"/>
  <c r="A628" i="5"/>
  <c r="K628" i="5" s="1"/>
  <c r="A629" i="5"/>
  <c r="K629" i="5" s="1"/>
  <c r="A630" i="5"/>
  <c r="K630" i="5" s="1"/>
  <c r="A631" i="5"/>
  <c r="K631" i="5" s="1"/>
  <c r="A632" i="5"/>
  <c r="K632" i="5" s="1"/>
  <c r="A633" i="5"/>
  <c r="K633" i="5" s="1"/>
  <c r="A634" i="5"/>
  <c r="K634" i="5" s="1"/>
  <c r="A635" i="5"/>
  <c r="K635" i="5" s="1"/>
  <c r="A636" i="5"/>
  <c r="K636" i="5" s="1"/>
  <c r="A637" i="5"/>
  <c r="K637" i="5" s="1"/>
  <c r="A638" i="5"/>
  <c r="K638" i="5" s="1"/>
  <c r="A639" i="5"/>
  <c r="K639" i="5" s="1"/>
  <c r="A640" i="5"/>
  <c r="K640" i="5" s="1"/>
  <c r="A641" i="5"/>
  <c r="K641" i="5" s="1"/>
  <c r="A642" i="5"/>
  <c r="K642" i="5" s="1"/>
  <c r="A643" i="5"/>
  <c r="K643" i="5" s="1"/>
  <c r="A644" i="5"/>
  <c r="K644" i="5" s="1"/>
  <c r="A645" i="5"/>
  <c r="K645" i="5" s="1"/>
  <c r="A646" i="5"/>
  <c r="K646" i="5" s="1"/>
  <c r="A647" i="5"/>
  <c r="K647" i="5" s="1"/>
  <c r="A648" i="5"/>
  <c r="K648" i="5" s="1"/>
  <c r="A649" i="5"/>
  <c r="K649" i="5" s="1"/>
  <c r="A650" i="5"/>
  <c r="K650" i="5" s="1"/>
  <c r="A651" i="5"/>
  <c r="K651" i="5" s="1"/>
  <c r="A652" i="5"/>
  <c r="K652" i="5" s="1"/>
  <c r="A653" i="5"/>
  <c r="K653" i="5" s="1"/>
  <c r="A654" i="5"/>
  <c r="K654" i="5" s="1"/>
  <c r="A655" i="5"/>
  <c r="K655" i="5" s="1"/>
  <c r="A656" i="5"/>
  <c r="K656" i="5" s="1"/>
  <c r="A657" i="5"/>
  <c r="K657" i="5" s="1"/>
  <c r="A658" i="5"/>
  <c r="K658" i="5" s="1"/>
  <c r="A659" i="5"/>
  <c r="K659" i="5" s="1"/>
  <c r="A660" i="5"/>
  <c r="K660" i="5" s="1"/>
  <c r="A661" i="5"/>
  <c r="K661" i="5" s="1"/>
  <c r="A662" i="5"/>
  <c r="K662" i="5" s="1"/>
  <c r="A663" i="5"/>
  <c r="K663" i="5" s="1"/>
  <c r="A664" i="5"/>
  <c r="K664" i="5" s="1"/>
  <c r="A665" i="5"/>
  <c r="K665" i="5" s="1"/>
  <c r="A666" i="5"/>
  <c r="K666" i="5" s="1"/>
  <c r="A667" i="5"/>
  <c r="K667" i="5" s="1"/>
  <c r="A668" i="5"/>
  <c r="K668" i="5" s="1"/>
  <c r="A669" i="5"/>
  <c r="K669" i="5" s="1"/>
  <c r="A670" i="5"/>
  <c r="K670" i="5" s="1"/>
  <c r="A671" i="5"/>
  <c r="K671" i="5" s="1"/>
  <c r="A672" i="5"/>
  <c r="K672" i="5" s="1"/>
  <c r="A673" i="5"/>
  <c r="K673" i="5" s="1"/>
  <c r="A674" i="5"/>
  <c r="K674" i="5" s="1"/>
  <c r="A675" i="5"/>
  <c r="K675" i="5" s="1"/>
  <c r="A676" i="5"/>
  <c r="K676" i="5" s="1"/>
  <c r="A677" i="5"/>
  <c r="K677" i="5" s="1"/>
  <c r="A678" i="5"/>
  <c r="K678" i="5" s="1"/>
  <c r="A679" i="5"/>
  <c r="K679" i="5" s="1"/>
  <c r="A680" i="5"/>
  <c r="K680" i="5" s="1"/>
  <c r="A681" i="5"/>
  <c r="K681" i="5" s="1"/>
  <c r="A682" i="5"/>
  <c r="K682" i="5" s="1"/>
  <c r="A683" i="5"/>
  <c r="K683" i="5" s="1"/>
  <c r="A684" i="5"/>
  <c r="K684" i="5" s="1"/>
  <c r="A685" i="5"/>
  <c r="K685" i="5" s="1"/>
  <c r="A686" i="5"/>
  <c r="K686" i="5" s="1"/>
  <c r="A687" i="5"/>
  <c r="K687" i="5" s="1"/>
  <c r="A688" i="5"/>
  <c r="K688" i="5" s="1"/>
  <c r="A689" i="5"/>
  <c r="K689" i="5" s="1"/>
  <c r="A690" i="5"/>
  <c r="K690" i="5" s="1"/>
  <c r="A691" i="5"/>
  <c r="K691" i="5" s="1"/>
  <c r="A692" i="5"/>
  <c r="K692" i="5" s="1"/>
  <c r="A693" i="5"/>
  <c r="K693" i="5" s="1"/>
  <c r="A694" i="5"/>
  <c r="K694" i="5" s="1"/>
  <c r="A695" i="5"/>
  <c r="K695" i="5" s="1"/>
  <c r="A696" i="5"/>
  <c r="K696" i="5" s="1"/>
  <c r="A697" i="5"/>
  <c r="K697" i="5" s="1"/>
  <c r="A698" i="5"/>
  <c r="K698" i="5" s="1"/>
  <c r="A699" i="5"/>
  <c r="K699" i="5" s="1"/>
  <c r="A700" i="5"/>
  <c r="K700" i="5" s="1"/>
  <c r="A701" i="5"/>
  <c r="K701" i="5" s="1"/>
  <c r="A702" i="5"/>
  <c r="K702" i="5" s="1"/>
  <c r="A703" i="5"/>
  <c r="K703" i="5" s="1"/>
  <c r="A704" i="5"/>
  <c r="K704" i="5" s="1"/>
  <c r="A705" i="5"/>
  <c r="K705" i="5" s="1"/>
  <c r="A706" i="5"/>
  <c r="K706" i="5" s="1"/>
  <c r="A707" i="5"/>
  <c r="K707" i="5" s="1"/>
  <c r="A708" i="5"/>
  <c r="K708" i="5" s="1"/>
  <c r="A709" i="5"/>
  <c r="K709" i="5" s="1"/>
  <c r="A710" i="5"/>
  <c r="K710" i="5" s="1"/>
  <c r="A711" i="5"/>
  <c r="K711" i="5" s="1"/>
  <c r="A712" i="5"/>
  <c r="K712" i="5" s="1"/>
  <c r="A713" i="5"/>
  <c r="K713" i="5" s="1"/>
  <c r="A714" i="5"/>
  <c r="K714" i="5" s="1"/>
  <c r="A715" i="5"/>
  <c r="K715" i="5" s="1"/>
  <c r="A716" i="5"/>
  <c r="K716" i="5" s="1"/>
  <c r="A717" i="5"/>
  <c r="K717" i="5" s="1"/>
  <c r="A718" i="5"/>
  <c r="K718" i="5" s="1"/>
  <c r="A719" i="5"/>
  <c r="K719" i="5" s="1"/>
  <c r="A720" i="5"/>
  <c r="K720" i="5" s="1"/>
  <c r="A721" i="5"/>
  <c r="K721" i="5" s="1"/>
  <c r="A722" i="5"/>
  <c r="K722" i="5" s="1"/>
  <c r="A723" i="5"/>
  <c r="K723" i="5" s="1"/>
  <c r="A724" i="5"/>
  <c r="K724" i="5" s="1"/>
  <c r="A725" i="5"/>
  <c r="K725" i="5" s="1"/>
  <c r="A726" i="5"/>
  <c r="K726" i="5" s="1"/>
  <c r="A727" i="5"/>
  <c r="K727" i="5" s="1"/>
  <c r="A728" i="5"/>
  <c r="K728" i="5" s="1"/>
  <c r="A729" i="5"/>
  <c r="K729" i="5" s="1"/>
  <c r="A730" i="5"/>
  <c r="K730" i="5" s="1"/>
  <c r="A731" i="5"/>
  <c r="K731" i="5" s="1"/>
  <c r="A732" i="5"/>
  <c r="K732" i="5" s="1"/>
  <c r="A733" i="5"/>
  <c r="K733" i="5" s="1"/>
  <c r="A734" i="5"/>
  <c r="K734" i="5" s="1"/>
  <c r="A735" i="5"/>
  <c r="K735" i="5" s="1"/>
  <c r="A736" i="5"/>
  <c r="K736" i="5" s="1"/>
  <c r="A737" i="5"/>
  <c r="K737" i="5" s="1"/>
  <c r="A738" i="5"/>
  <c r="K738" i="5" s="1"/>
  <c r="A739" i="5"/>
  <c r="K739" i="5" s="1"/>
  <c r="A740" i="5"/>
  <c r="K740" i="5" s="1"/>
  <c r="A741" i="5"/>
  <c r="K741" i="5" s="1"/>
  <c r="A742" i="5"/>
  <c r="K742" i="5" s="1"/>
  <c r="A743" i="5"/>
  <c r="K743" i="5" s="1"/>
  <c r="A744" i="5"/>
  <c r="K744" i="5" s="1"/>
  <c r="A745" i="5"/>
  <c r="K745" i="5" s="1"/>
  <c r="A746" i="5"/>
  <c r="K746" i="5" s="1"/>
  <c r="A747" i="5"/>
  <c r="K747" i="5" s="1"/>
  <c r="A748" i="5"/>
  <c r="K748" i="5" s="1"/>
  <c r="A749" i="5"/>
  <c r="K749" i="5" s="1"/>
  <c r="A750" i="5"/>
  <c r="K750" i="5" s="1"/>
  <c r="A751" i="5"/>
  <c r="K751" i="5" s="1"/>
  <c r="A752" i="5"/>
  <c r="K752" i="5" s="1"/>
  <c r="A753" i="5"/>
  <c r="K753" i="5" s="1"/>
  <c r="A754" i="5"/>
  <c r="K754" i="5" s="1"/>
  <c r="A755" i="5"/>
  <c r="K755" i="5" s="1"/>
  <c r="A756" i="5"/>
  <c r="K756" i="5" s="1"/>
  <c r="A757" i="5"/>
  <c r="K757" i="5" s="1"/>
  <c r="A758" i="5"/>
  <c r="K758" i="5" s="1"/>
  <c r="A759" i="5"/>
  <c r="K759" i="5" s="1"/>
  <c r="A760" i="5"/>
  <c r="K760" i="5" s="1"/>
  <c r="A761" i="5"/>
  <c r="K761" i="5" s="1"/>
  <c r="A762" i="5"/>
  <c r="K762" i="5" s="1"/>
  <c r="A763" i="5"/>
  <c r="K763" i="5" s="1"/>
  <c r="A764" i="5"/>
  <c r="K764" i="5" s="1"/>
  <c r="A765" i="5"/>
  <c r="K765" i="5" s="1"/>
  <c r="A766" i="5"/>
  <c r="K766" i="5" s="1"/>
  <c r="A767" i="5"/>
  <c r="K767" i="5" s="1"/>
  <c r="A768" i="5"/>
  <c r="K768" i="5" s="1"/>
  <c r="A769" i="5"/>
  <c r="K769" i="5" s="1"/>
  <c r="A770" i="5"/>
  <c r="K770" i="5" s="1"/>
  <c r="A771" i="5"/>
  <c r="K771" i="5" s="1"/>
  <c r="A772" i="5"/>
  <c r="K772" i="5" s="1"/>
  <c r="A773" i="5"/>
  <c r="K773" i="5" s="1"/>
  <c r="A774" i="5"/>
  <c r="K774" i="5" s="1"/>
  <c r="A775" i="5"/>
  <c r="K775" i="5" s="1"/>
  <c r="A776" i="5"/>
  <c r="K776" i="5" s="1"/>
  <c r="A777" i="5"/>
  <c r="K777" i="5" s="1"/>
  <c r="A778" i="5"/>
  <c r="K778" i="5" s="1"/>
  <c r="A779" i="5"/>
  <c r="K779" i="5" s="1"/>
  <c r="A780" i="5"/>
  <c r="K780" i="5" s="1"/>
  <c r="A781" i="5"/>
  <c r="K781" i="5" s="1"/>
  <c r="A782" i="5"/>
  <c r="K782" i="5" s="1"/>
  <c r="A783" i="5"/>
  <c r="K783" i="5" s="1"/>
  <c r="A784" i="5"/>
  <c r="K784" i="5" s="1"/>
  <c r="A785" i="5"/>
  <c r="K785" i="5" s="1"/>
  <c r="A786" i="5"/>
  <c r="K786" i="5" s="1"/>
  <c r="A787" i="5"/>
  <c r="K787" i="5" s="1"/>
  <c r="A788" i="5"/>
  <c r="K788" i="5" s="1"/>
  <c r="A789" i="5"/>
  <c r="K789" i="5" s="1"/>
  <c r="A790" i="5"/>
  <c r="K790" i="5" s="1"/>
  <c r="A791" i="5"/>
  <c r="K791" i="5" s="1"/>
  <c r="A792" i="5"/>
  <c r="K792" i="5" s="1"/>
  <c r="A793" i="5"/>
  <c r="K793" i="5" s="1"/>
  <c r="A794" i="5"/>
  <c r="K794" i="5" s="1"/>
  <c r="A795" i="5"/>
  <c r="K795" i="5" s="1"/>
  <c r="A796" i="5"/>
  <c r="K796" i="5" s="1"/>
  <c r="A797" i="5"/>
  <c r="K797" i="5" s="1"/>
  <c r="A798" i="5"/>
  <c r="K798" i="5" s="1"/>
  <c r="A799" i="5"/>
  <c r="K799" i="5" s="1"/>
  <c r="A800" i="5"/>
  <c r="K800" i="5" s="1"/>
  <c r="A801" i="5"/>
  <c r="K801" i="5" s="1"/>
  <c r="A802" i="5"/>
  <c r="K802" i="5" s="1"/>
  <c r="A803" i="5"/>
  <c r="K803" i="5" s="1"/>
  <c r="A804" i="5"/>
  <c r="K804" i="5" s="1"/>
  <c r="A805" i="5"/>
  <c r="K805" i="5" s="1"/>
  <c r="A806" i="5"/>
  <c r="K806" i="5" s="1"/>
  <c r="A807" i="5"/>
  <c r="K807" i="5" s="1"/>
  <c r="A808" i="5"/>
  <c r="K808" i="5" s="1"/>
  <c r="A809" i="5"/>
  <c r="K809" i="5" s="1"/>
  <c r="A810" i="5"/>
  <c r="K810" i="5" s="1"/>
  <c r="A811" i="5"/>
  <c r="K811" i="5" s="1"/>
  <c r="A812" i="5"/>
  <c r="K812" i="5" s="1"/>
  <c r="A813" i="5"/>
  <c r="K813" i="5" s="1"/>
  <c r="A814" i="5"/>
  <c r="K814" i="5" s="1"/>
  <c r="A815" i="5"/>
  <c r="K815" i="5" s="1"/>
  <c r="A816" i="5"/>
  <c r="K816" i="5" s="1"/>
  <c r="A817" i="5"/>
  <c r="K817" i="5" s="1"/>
  <c r="A818" i="5"/>
  <c r="K818" i="5" s="1"/>
  <c r="A819" i="5"/>
  <c r="K819" i="5" s="1"/>
  <c r="A820" i="5"/>
  <c r="K820" i="5" s="1"/>
  <c r="A821" i="5"/>
  <c r="K821" i="5" s="1"/>
  <c r="A822" i="5"/>
  <c r="K822" i="5" s="1"/>
  <c r="A823" i="5"/>
  <c r="K823" i="5" s="1"/>
  <c r="A824" i="5"/>
  <c r="K824" i="5" s="1"/>
  <c r="A825" i="5"/>
  <c r="K825" i="5" s="1"/>
  <c r="A826" i="5"/>
  <c r="K826" i="5" s="1"/>
  <c r="A827" i="5"/>
  <c r="K827" i="5" s="1"/>
  <c r="A828" i="5"/>
  <c r="K828" i="5" s="1"/>
  <c r="A829" i="5"/>
  <c r="K829" i="5" s="1"/>
  <c r="A830" i="5"/>
  <c r="K830" i="5" s="1"/>
  <c r="A831" i="5"/>
  <c r="K831" i="5" s="1"/>
  <c r="A832" i="5"/>
  <c r="K832" i="5" s="1"/>
  <c r="A833" i="5"/>
  <c r="K833" i="5" s="1"/>
  <c r="A834" i="5"/>
  <c r="K834" i="5" s="1"/>
  <c r="A835" i="5"/>
  <c r="K835" i="5" s="1"/>
  <c r="A836" i="5"/>
  <c r="K836" i="5" s="1"/>
  <c r="A837" i="5"/>
  <c r="K837" i="5" s="1"/>
  <c r="A838" i="5"/>
  <c r="K838" i="5" s="1"/>
  <c r="A839" i="5"/>
  <c r="K839" i="5" s="1"/>
  <c r="A840" i="5"/>
  <c r="K840" i="5" s="1"/>
  <c r="A841" i="5"/>
  <c r="K841" i="5" s="1"/>
  <c r="A842" i="5"/>
  <c r="K842" i="5" s="1"/>
  <c r="A843" i="5"/>
  <c r="K843" i="5" s="1"/>
  <c r="A844" i="5"/>
  <c r="K844" i="5" s="1"/>
  <c r="A845" i="5"/>
  <c r="K845" i="5" s="1"/>
  <c r="A846" i="5"/>
  <c r="K846" i="5" s="1"/>
  <c r="A847" i="5"/>
  <c r="K847" i="5" s="1"/>
  <c r="A848" i="5"/>
  <c r="K848" i="5" s="1"/>
  <c r="A849" i="5"/>
  <c r="K849" i="5" s="1"/>
  <c r="A850" i="5"/>
  <c r="K850" i="5" s="1"/>
  <c r="A851" i="5"/>
  <c r="K851" i="5" s="1"/>
  <c r="A852" i="5"/>
  <c r="K852" i="5" s="1"/>
  <c r="A853" i="5"/>
  <c r="K853" i="5" s="1"/>
  <c r="A854" i="5"/>
  <c r="K854" i="5" s="1"/>
  <c r="A855" i="5"/>
  <c r="K855" i="5" s="1"/>
  <c r="A856" i="5"/>
  <c r="K856" i="5" s="1"/>
  <c r="A857" i="5"/>
  <c r="K857" i="5" s="1"/>
  <c r="A858" i="5"/>
  <c r="K858" i="5" s="1"/>
  <c r="A859" i="5"/>
  <c r="K859" i="5" s="1"/>
  <c r="A860" i="5"/>
  <c r="K860" i="5" s="1"/>
  <c r="A861" i="5"/>
  <c r="K861" i="5" s="1"/>
  <c r="A862" i="5"/>
  <c r="K862" i="5" s="1"/>
  <c r="A863" i="5"/>
  <c r="K863" i="5" s="1"/>
  <c r="A864" i="5"/>
  <c r="K864" i="5" s="1"/>
  <c r="A865" i="5"/>
  <c r="K865" i="5" s="1"/>
  <c r="A866" i="5"/>
  <c r="K866" i="5" s="1"/>
  <c r="A867" i="5"/>
  <c r="K867" i="5" s="1"/>
  <c r="A868" i="5"/>
  <c r="K868" i="5" s="1"/>
  <c r="A869" i="5"/>
  <c r="K869" i="5" s="1"/>
  <c r="A870" i="5"/>
  <c r="K870" i="5" s="1"/>
  <c r="A871" i="5"/>
  <c r="K871" i="5" s="1"/>
  <c r="A872" i="5"/>
  <c r="K872" i="5" s="1"/>
  <c r="A873" i="5"/>
  <c r="K873" i="5" s="1"/>
  <c r="A874" i="5"/>
  <c r="K874" i="5" s="1"/>
  <c r="A875" i="5"/>
  <c r="K875" i="5" s="1"/>
  <c r="A876" i="5"/>
  <c r="K876" i="5" s="1"/>
  <c r="A877" i="5"/>
  <c r="K877" i="5" s="1"/>
  <c r="A878" i="5"/>
  <c r="K878" i="5" s="1"/>
  <c r="A879" i="5"/>
  <c r="K879" i="5" s="1"/>
  <c r="A880" i="5"/>
  <c r="K880" i="5" s="1"/>
  <c r="A881" i="5"/>
  <c r="K881" i="5" s="1"/>
  <c r="A882" i="5"/>
  <c r="K882" i="5" s="1"/>
  <c r="A883" i="5"/>
  <c r="K883" i="5" s="1"/>
  <c r="A884" i="5"/>
  <c r="K884" i="5" s="1"/>
  <c r="A885" i="5"/>
  <c r="K885" i="5" s="1"/>
  <c r="A886" i="5"/>
  <c r="K886" i="5" s="1"/>
  <c r="A887" i="5"/>
  <c r="K887" i="5" s="1"/>
  <c r="A888" i="5"/>
  <c r="K888" i="5" s="1"/>
  <c r="A889" i="5"/>
  <c r="K889" i="5" s="1"/>
  <c r="A890" i="5"/>
  <c r="K890" i="5" s="1"/>
  <c r="A891" i="5"/>
  <c r="K891" i="5" s="1"/>
  <c r="A892" i="5"/>
  <c r="K892" i="5" s="1"/>
  <c r="A893" i="5"/>
  <c r="K893" i="5" s="1"/>
  <c r="A894" i="5"/>
  <c r="K894" i="5" s="1"/>
  <c r="A895" i="5"/>
  <c r="K895" i="5" s="1"/>
  <c r="A896" i="5"/>
  <c r="K896" i="5" s="1"/>
  <c r="A897" i="5"/>
  <c r="K897" i="5" s="1"/>
  <c r="A898" i="5"/>
  <c r="K898" i="5" s="1"/>
  <c r="A899" i="5"/>
  <c r="K899" i="5" s="1"/>
  <c r="A900" i="5"/>
  <c r="K900" i="5" s="1"/>
  <c r="A901" i="5"/>
  <c r="K901" i="5" s="1"/>
  <c r="A902" i="5"/>
  <c r="K902" i="5" s="1"/>
  <c r="A903" i="5"/>
  <c r="K903" i="5" s="1"/>
  <c r="A904" i="5"/>
  <c r="K904" i="5" s="1"/>
  <c r="A905" i="5"/>
  <c r="K905" i="5" s="1"/>
  <c r="A906" i="5"/>
  <c r="K906" i="5" s="1"/>
  <c r="A907" i="5"/>
  <c r="K907" i="5" s="1"/>
  <c r="A908" i="5"/>
  <c r="K908" i="5" s="1"/>
  <c r="A909" i="5"/>
  <c r="K909" i="5" s="1"/>
  <c r="A910" i="5"/>
  <c r="K910" i="5" s="1"/>
  <c r="A911" i="5"/>
  <c r="K911" i="5" s="1"/>
  <c r="A912" i="5"/>
  <c r="K912" i="5" s="1"/>
  <c r="A913" i="5"/>
  <c r="K913" i="5" s="1"/>
  <c r="A914" i="5"/>
  <c r="K914" i="5" s="1"/>
  <c r="A915" i="5"/>
  <c r="K915" i="5" s="1"/>
  <c r="A916" i="5"/>
  <c r="K916" i="5" s="1"/>
  <c r="A917" i="5"/>
  <c r="K917" i="5" s="1"/>
  <c r="A918" i="5"/>
  <c r="K918" i="5" s="1"/>
  <c r="A919" i="5"/>
  <c r="K919" i="5" s="1"/>
  <c r="A920" i="5"/>
  <c r="K920" i="5" s="1"/>
  <c r="A409" i="5"/>
  <c r="K409" i="5" s="1"/>
  <c r="A410" i="5"/>
  <c r="K410" i="5" s="1"/>
  <c r="A411" i="5"/>
  <c r="K411" i="5" s="1"/>
  <c r="A412" i="5"/>
  <c r="K412" i="5" s="1"/>
  <c r="A413" i="5"/>
  <c r="K413" i="5" s="1"/>
  <c r="A414" i="5"/>
  <c r="K414" i="5" s="1"/>
  <c r="A415" i="5"/>
  <c r="K415" i="5" s="1"/>
  <c r="A416" i="5"/>
  <c r="K416" i="5" s="1"/>
  <c r="A417" i="5"/>
  <c r="K417" i="5" s="1"/>
  <c r="A418" i="5"/>
  <c r="K418" i="5" s="1"/>
  <c r="A419" i="5"/>
  <c r="K419" i="5" s="1"/>
  <c r="A420" i="5"/>
  <c r="K420" i="5" s="1"/>
  <c r="A421" i="5"/>
  <c r="K421" i="5" s="1"/>
  <c r="A422" i="5"/>
  <c r="K422" i="5" s="1"/>
  <c r="A423" i="5"/>
  <c r="K423" i="5" s="1"/>
  <c r="A424" i="5"/>
  <c r="K424" i="5" s="1"/>
  <c r="A425" i="5"/>
  <c r="K425" i="5" s="1"/>
  <c r="A426" i="5"/>
  <c r="K426" i="5" s="1"/>
  <c r="A427" i="5"/>
  <c r="K427" i="5" s="1"/>
  <c r="A428" i="5"/>
  <c r="K428" i="5" s="1"/>
  <c r="A429" i="5"/>
  <c r="K429" i="5" s="1"/>
  <c r="A430" i="5"/>
  <c r="K430" i="5" s="1"/>
  <c r="A431" i="5"/>
  <c r="K431" i="5" s="1"/>
  <c r="A432" i="5"/>
  <c r="K432" i="5" s="1"/>
  <c r="A433" i="5"/>
  <c r="K433" i="5" s="1"/>
  <c r="A434" i="5"/>
  <c r="K434" i="5" s="1"/>
  <c r="A435" i="5"/>
  <c r="K435" i="5" s="1"/>
  <c r="A436" i="5"/>
  <c r="K436" i="5" s="1"/>
  <c r="A437" i="5"/>
  <c r="K437" i="5" s="1"/>
  <c r="A438" i="5"/>
  <c r="K438" i="5" s="1"/>
  <c r="A439" i="5"/>
  <c r="K439" i="5" s="1"/>
  <c r="A440" i="5"/>
  <c r="K440" i="5" s="1"/>
  <c r="A441" i="5"/>
  <c r="K441" i="5" s="1"/>
  <c r="A442" i="5"/>
  <c r="K442" i="5" s="1"/>
  <c r="A443" i="5"/>
  <c r="K443" i="5" s="1"/>
  <c r="A444" i="5"/>
  <c r="K444" i="5" s="1"/>
  <c r="A445" i="5"/>
  <c r="K445" i="5" s="1"/>
  <c r="A446" i="5"/>
  <c r="K446" i="5" s="1"/>
  <c r="A447" i="5"/>
  <c r="K447" i="5" s="1"/>
  <c r="A448" i="5"/>
  <c r="K448" i="5" s="1"/>
  <c r="A449" i="5"/>
  <c r="K449" i="5" s="1"/>
  <c r="A450" i="5"/>
  <c r="K450" i="5" s="1"/>
  <c r="A451" i="5"/>
  <c r="K451" i="5" s="1"/>
  <c r="A452" i="5"/>
  <c r="K452" i="5" s="1"/>
  <c r="A453" i="5"/>
  <c r="K453" i="5" s="1"/>
  <c r="A454" i="5"/>
  <c r="K454" i="5" s="1"/>
  <c r="A455" i="5"/>
  <c r="K455" i="5" s="1"/>
  <c r="A456" i="5"/>
  <c r="K456" i="5" s="1"/>
  <c r="A457" i="5"/>
  <c r="K457" i="5" s="1"/>
  <c r="A458" i="5"/>
  <c r="K458" i="5" s="1"/>
  <c r="A459" i="5"/>
  <c r="K459" i="5" s="1"/>
  <c r="A460" i="5"/>
  <c r="K460" i="5" s="1"/>
  <c r="A461" i="5"/>
  <c r="K461" i="5" s="1"/>
  <c r="A462" i="5"/>
  <c r="K462" i="5" s="1"/>
  <c r="A463" i="5"/>
  <c r="K463" i="5" s="1"/>
  <c r="A464" i="5"/>
  <c r="K464" i="5" s="1"/>
  <c r="A465" i="5"/>
  <c r="K465" i="5" s="1"/>
  <c r="A466" i="5"/>
  <c r="K466" i="5" s="1"/>
  <c r="A467" i="5"/>
  <c r="K467" i="5" s="1"/>
  <c r="A468" i="5"/>
  <c r="K468" i="5" s="1"/>
  <c r="A469" i="5"/>
  <c r="K469" i="5" s="1"/>
  <c r="A470" i="5"/>
  <c r="K470" i="5" s="1"/>
  <c r="A471" i="5"/>
  <c r="K471" i="5" s="1"/>
  <c r="A472" i="5"/>
  <c r="K472" i="5" s="1"/>
  <c r="A473" i="5"/>
  <c r="K473" i="5" s="1"/>
  <c r="A474" i="5"/>
  <c r="K474" i="5" s="1"/>
  <c r="A475" i="5"/>
  <c r="K475" i="5" s="1"/>
  <c r="A476" i="5"/>
  <c r="K476" i="5" s="1"/>
  <c r="A477" i="5"/>
  <c r="K477" i="5" s="1"/>
  <c r="A478" i="5"/>
  <c r="K478" i="5" s="1"/>
  <c r="A479" i="5"/>
  <c r="K479" i="5" s="1"/>
  <c r="A480" i="5"/>
  <c r="K480" i="5" s="1"/>
  <c r="A481" i="5"/>
  <c r="K481" i="5" s="1"/>
  <c r="A482" i="5"/>
  <c r="K482" i="5" s="1"/>
  <c r="A483" i="5"/>
  <c r="K483" i="5" s="1"/>
  <c r="A484" i="5"/>
  <c r="K484" i="5" s="1"/>
  <c r="A485" i="5"/>
  <c r="K485" i="5" s="1"/>
  <c r="A486" i="5"/>
  <c r="K486" i="5" s="1"/>
  <c r="A487" i="5"/>
  <c r="K487" i="5" s="1"/>
  <c r="A488" i="5"/>
  <c r="K488" i="5" s="1"/>
  <c r="A489" i="5"/>
  <c r="K489" i="5" s="1"/>
  <c r="A490" i="5"/>
  <c r="K490" i="5" s="1"/>
  <c r="A491" i="5"/>
  <c r="K491" i="5" s="1"/>
  <c r="A492" i="5"/>
  <c r="K492" i="5" s="1"/>
  <c r="A493" i="5"/>
  <c r="K493" i="5" s="1"/>
  <c r="A494" i="5"/>
  <c r="K494" i="5" s="1"/>
  <c r="A495" i="5"/>
  <c r="K495" i="5" s="1"/>
  <c r="A496" i="5"/>
  <c r="K496" i="5" s="1"/>
  <c r="A497" i="5"/>
  <c r="K497" i="5" s="1"/>
  <c r="A498" i="5"/>
  <c r="K498" i="5" s="1"/>
  <c r="A499" i="5"/>
  <c r="K499" i="5" s="1"/>
  <c r="A500" i="5"/>
  <c r="K500" i="5" s="1"/>
  <c r="A501" i="5"/>
  <c r="K501" i="5" s="1"/>
  <c r="A502" i="5"/>
  <c r="K502" i="5" s="1"/>
  <c r="A503" i="5"/>
  <c r="K503" i="5" s="1"/>
  <c r="A504" i="5"/>
  <c r="K504" i="5" s="1"/>
  <c r="A505" i="5"/>
  <c r="K505" i="5" s="1"/>
  <c r="A506" i="5"/>
  <c r="K506" i="5" s="1"/>
  <c r="A507" i="5"/>
  <c r="K507" i="5" s="1"/>
  <c r="A508" i="5"/>
  <c r="K508" i="5" s="1"/>
  <c r="A509" i="5"/>
  <c r="K509" i="5" s="1"/>
  <c r="A510" i="5"/>
  <c r="K510" i="5" s="1"/>
  <c r="A511" i="5"/>
  <c r="K511" i="5" s="1"/>
  <c r="A512" i="5"/>
  <c r="K512" i="5" s="1"/>
  <c r="A513" i="5"/>
  <c r="K513" i="5" s="1"/>
  <c r="A514" i="5"/>
  <c r="K514" i="5" s="1"/>
  <c r="A515" i="5"/>
  <c r="K515" i="5" s="1"/>
  <c r="A516" i="5"/>
  <c r="K516" i="5" s="1"/>
  <c r="A517" i="5"/>
  <c r="K517" i="5" s="1"/>
  <c r="A518" i="5"/>
  <c r="K518" i="5" s="1"/>
  <c r="A519" i="5"/>
  <c r="K519" i="5" s="1"/>
  <c r="A520" i="5"/>
  <c r="K520" i="5" s="1"/>
  <c r="A521" i="5"/>
  <c r="K521" i="5" s="1"/>
  <c r="A522" i="5"/>
  <c r="K522" i="5" s="1"/>
  <c r="A523" i="5"/>
  <c r="K523" i="5" s="1"/>
  <c r="A524" i="5"/>
  <c r="K524" i="5" s="1"/>
  <c r="A525" i="5"/>
  <c r="K525" i="5" s="1"/>
  <c r="A526" i="5"/>
  <c r="K526" i="5" s="1"/>
  <c r="A527" i="5"/>
  <c r="K527" i="5" s="1"/>
  <c r="A528" i="5"/>
  <c r="K528" i="5" s="1"/>
  <c r="A529" i="5"/>
  <c r="K529" i="5" s="1"/>
  <c r="A530" i="5"/>
  <c r="K530" i="5" s="1"/>
  <c r="A531" i="5"/>
  <c r="K531" i="5" s="1"/>
  <c r="A532" i="5"/>
  <c r="K532" i="5" s="1"/>
  <c r="A533" i="5"/>
  <c r="K533" i="5" s="1"/>
  <c r="A534" i="5"/>
  <c r="K534" i="5" s="1"/>
  <c r="A535" i="5"/>
  <c r="K535" i="5" s="1"/>
  <c r="A536" i="5"/>
  <c r="K536" i="5" s="1"/>
  <c r="A537" i="5"/>
  <c r="K537" i="5" s="1"/>
  <c r="A538" i="5"/>
  <c r="K538" i="5" s="1"/>
  <c r="A539" i="5"/>
  <c r="K539" i="5" s="1"/>
  <c r="A540" i="5"/>
  <c r="K540" i="5" s="1"/>
  <c r="A541" i="5"/>
  <c r="K541" i="5" s="1"/>
  <c r="A542" i="5"/>
  <c r="K542" i="5" s="1"/>
  <c r="A543" i="5"/>
  <c r="K543" i="5" s="1"/>
  <c r="A544" i="5"/>
  <c r="K544" i="5" s="1"/>
  <c r="A545" i="5"/>
  <c r="K545" i="5" s="1"/>
  <c r="A546" i="5"/>
  <c r="K546" i="5" s="1"/>
  <c r="A547" i="5"/>
  <c r="K547" i="5" s="1"/>
  <c r="A548" i="5"/>
  <c r="K548" i="5" s="1"/>
  <c r="A549" i="5"/>
  <c r="K549" i="5" s="1"/>
  <c r="A550" i="5"/>
  <c r="K550" i="5" s="1"/>
  <c r="A551" i="5"/>
  <c r="K551" i="5" s="1"/>
  <c r="A552" i="5"/>
  <c r="K552" i="5" s="1"/>
  <c r="A553" i="5"/>
  <c r="K553" i="5" s="1"/>
  <c r="A554" i="5"/>
  <c r="K554" i="5" s="1"/>
  <c r="A555" i="5"/>
  <c r="K555" i="5" s="1"/>
  <c r="A556" i="5"/>
  <c r="K556" i="5" s="1"/>
  <c r="A557" i="5"/>
  <c r="K557" i="5" s="1"/>
  <c r="A558" i="5"/>
  <c r="K558" i="5" s="1"/>
  <c r="A559" i="5"/>
  <c r="K559" i="5" s="1"/>
  <c r="A560" i="5"/>
  <c r="K560" i="5" s="1"/>
  <c r="A561" i="5"/>
  <c r="K561" i="5" s="1"/>
  <c r="A562" i="5"/>
  <c r="K562" i="5" s="1"/>
  <c r="A563" i="5"/>
  <c r="K563" i="5" s="1"/>
  <c r="A564" i="5"/>
  <c r="K564" i="5" s="1"/>
  <c r="A565" i="5"/>
  <c r="K565" i="5" s="1"/>
  <c r="A566" i="5"/>
  <c r="K566" i="5" s="1"/>
  <c r="A567" i="5"/>
  <c r="K567" i="5" s="1"/>
  <c r="A568" i="5"/>
  <c r="K568" i="5" s="1"/>
  <c r="A569" i="5"/>
  <c r="K569" i="5" s="1"/>
  <c r="A570" i="5"/>
  <c r="K570" i="5" s="1"/>
  <c r="A571" i="5"/>
  <c r="K571" i="5" s="1"/>
  <c r="A572" i="5"/>
  <c r="K572" i="5" s="1"/>
  <c r="A573" i="5"/>
  <c r="K573" i="5" s="1"/>
  <c r="A574" i="5"/>
  <c r="K574" i="5" s="1"/>
  <c r="A575" i="5"/>
  <c r="K575" i="5" s="1"/>
  <c r="A576" i="5"/>
  <c r="K576" i="5" s="1"/>
  <c r="A577" i="5"/>
  <c r="K577" i="5" s="1"/>
  <c r="A578" i="5"/>
  <c r="K578" i="5" s="1"/>
  <c r="A579" i="5"/>
  <c r="K579" i="5" s="1"/>
  <c r="A580" i="5"/>
  <c r="K580" i="5" s="1"/>
  <c r="A581" i="5"/>
  <c r="K581" i="5" s="1"/>
  <c r="A582" i="5"/>
  <c r="K582" i="5" s="1"/>
  <c r="A583" i="5"/>
  <c r="K583" i="5" s="1"/>
  <c r="A584" i="5"/>
  <c r="K584" i="5" s="1"/>
  <c r="A585" i="5"/>
  <c r="K585" i="5" s="1"/>
  <c r="A586" i="5"/>
  <c r="K586" i="5" s="1"/>
  <c r="A587" i="5"/>
  <c r="K587" i="5" s="1"/>
  <c r="A588" i="5"/>
  <c r="K588" i="5" s="1"/>
  <c r="A589" i="5"/>
  <c r="K589" i="5" s="1"/>
  <c r="A590" i="5"/>
  <c r="K590" i="5" s="1"/>
  <c r="A591" i="5"/>
  <c r="K591" i="5" s="1"/>
  <c r="A592" i="5"/>
  <c r="K592" i="5" s="1"/>
  <c r="A593" i="5"/>
  <c r="K593" i="5" s="1"/>
  <c r="A594" i="5"/>
  <c r="K594" i="5" s="1"/>
  <c r="A595" i="5"/>
  <c r="K595" i="5" s="1"/>
  <c r="A596" i="5"/>
  <c r="K596" i="5" s="1"/>
  <c r="A597" i="5"/>
  <c r="K597" i="5" s="1"/>
  <c r="A598" i="5"/>
  <c r="K598" i="5" s="1"/>
  <c r="A599" i="5"/>
  <c r="K599" i="5" s="1"/>
  <c r="A600" i="5"/>
  <c r="K600" i="5" s="1"/>
  <c r="A601" i="5"/>
  <c r="K601" i="5" s="1"/>
  <c r="A602" i="5"/>
  <c r="K602" i="5" s="1"/>
  <c r="A603" i="5"/>
  <c r="K603" i="5" s="1"/>
  <c r="A604" i="5"/>
  <c r="K604" i="5" s="1"/>
  <c r="A605" i="5"/>
  <c r="K605" i="5" s="1"/>
  <c r="A606" i="5"/>
  <c r="K606" i="5" s="1"/>
  <c r="A607" i="5"/>
  <c r="K607" i="5" s="1"/>
  <c r="A608" i="5"/>
  <c r="K608" i="5" s="1"/>
  <c r="A609" i="5"/>
  <c r="K609" i="5" s="1"/>
  <c r="A610" i="5"/>
  <c r="K610" i="5" s="1"/>
  <c r="A611" i="5"/>
  <c r="K611" i="5" s="1"/>
  <c r="A612" i="5"/>
  <c r="K612" i="5" s="1"/>
  <c r="A613" i="5"/>
  <c r="K613" i="5" s="1"/>
  <c r="A614" i="5"/>
  <c r="K614" i="5" s="1"/>
  <c r="A615" i="5"/>
  <c r="K615" i="5" s="1"/>
  <c r="A616" i="5"/>
  <c r="K616" i="5" s="1"/>
  <c r="A617" i="5"/>
  <c r="K617" i="5" s="1"/>
  <c r="A618" i="5"/>
  <c r="K618" i="5" s="1"/>
  <c r="A388" i="5"/>
  <c r="K388" i="5" s="1"/>
  <c r="A389" i="5"/>
  <c r="K389" i="5" s="1"/>
  <c r="A390" i="5"/>
  <c r="K390" i="5" s="1"/>
  <c r="A391" i="5"/>
  <c r="K391" i="5" s="1"/>
  <c r="A392" i="5"/>
  <c r="K392" i="5" s="1"/>
  <c r="A393" i="5"/>
  <c r="K393" i="5" s="1"/>
  <c r="A394" i="5"/>
  <c r="K394" i="5" s="1"/>
  <c r="A395" i="5"/>
  <c r="K395" i="5" s="1"/>
  <c r="A396" i="5"/>
  <c r="K396" i="5" s="1"/>
  <c r="A397" i="5"/>
  <c r="K397" i="5" s="1"/>
  <c r="A398" i="5"/>
  <c r="K398" i="5" s="1"/>
  <c r="A399" i="5"/>
  <c r="K399" i="5" s="1"/>
  <c r="A400" i="5"/>
  <c r="K400" i="5" s="1"/>
  <c r="A401" i="5"/>
  <c r="K401" i="5" s="1"/>
  <c r="A402" i="5"/>
  <c r="K402" i="5" s="1"/>
  <c r="A403" i="5"/>
  <c r="K403" i="5" s="1"/>
  <c r="A404" i="5"/>
  <c r="K404" i="5" s="1"/>
  <c r="A405" i="5"/>
  <c r="K405" i="5" s="1"/>
  <c r="A406" i="5"/>
  <c r="K406" i="5" s="1"/>
  <c r="A407" i="5"/>
  <c r="K407" i="5" s="1"/>
  <c r="A408" i="5"/>
  <c r="K408" i="5" s="1"/>
  <c r="A356" i="5"/>
  <c r="K356" i="5" s="1"/>
  <c r="A357" i="5"/>
  <c r="K357" i="5" s="1"/>
  <c r="A358" i="5"/>
  <c r="K358" i="5" s="1"/>
  <c r="A359" i="5"/>
  <c r="K359" i="5" s="1"/>
  <c r="A360" i="5"/>
  <c r="K360" i="5" s="1"/>
  <c r="A361" i="5"/>
  <c r="K361" i="5" s="1"/>
  <c r="A362" i="5"/>
  <c r="K362" i="5" s="1"/>
  <c r="A363" i="5"/>
  <c r="K363" i="5" s="1"/>
  <c r="A364" i="5"/>
  <c r="K364" i="5" s="1"/>
  <c r="A365" i="5"/>
  <c r="K365" i="5" s="1"/>
  <c r="A366" i="5"/>
  <c r="K366" i="5" s="1"/>
  <c r="A367" i="5"/>
  <c r="K367" i="5" s="1"/>
  <c r="A368" i="5"/>
  <c r="K368" i="5" s="1"/>
  <c r="A369" i="5"/>
  <c r="K369" i="5" s="1"/>
  <c r="A370" i="5"/>
  <c r="K370" i="5" s="1"/>
  <c r="A371" i="5"/>
  <c r="K371" i="5" s="1"/>
  <c r="A372" i="5"/>
  <c r="K372" i="5" s="1"/>
  <c r="A373" i="5"/>
  <c r="K373" i="5" s="1"/>
  <c r="A374" i="5"/>
  <c r="K374" i="5" s="1"/>
  <c r="A375" i="5"/>
  <c r="K375" i="5" s="1"/>
  <c r="A376" i="5"/>
  <c r="K376" i="5" s="1"/>
  <c r="A377" i="5"/>
  <c r="K377" i="5" s="1"/>
  <c r="A378" i="5"/>
  <c r="K378" i="5" s="1"/>
  <c r="A379" i="5"/>
  <c r="K379" i="5" s="1"/>
  <c r="A380" i="5"/>
  <c r="K380" i="5" s="1"/>
  <c r="A381" i="5"/>
  <c r="K381" i="5" s="1"/>
  <c r="A382" i="5"/>
  <c r="K382" i="5" s="1"/>
  <c r="A383" i="5"/>
  <c r="K383" i="5" s="1"/>
  <c r="A384" i="5"/>
  <c r="K384" i="5" s="1"/>
  <c r="A385" i="5"/>
  <c r="K385" i="5" s="1"/>
  <c r="A386" i="5"/>
  <c r="K386" i="5" s="1"/>
  <c r="A387" i="5"/>
  <c r="K387" i="5" s="1"/>
  <c r="K6" i="5"/>
  <c r="K7" i="5"/>
  <c r="K8" i="5"/>
  <c r="K9" i="5"/>
  <c r="K10" i="5"/>
  <c r="K11" i="5"/>
  <c r="K12" i="5"/>
  <c r="K13" i="5"/>
  <c r="K14" i="5"/>
  <c r="K15" i="5"/>
  <c r="A16" i="5"/>
  <c r="K16" i="5" s="1"/>
  <c r="A17" i="5"/>
  <c r="K17" i="5" s="1"/>
  <c r="A18" i="5"/>
  <c r="K18" i="5" s="1"/>
  <c r="A19" i="5"/>
  <c r="K19" i="5" s="1"/>
  <c r="A20" i="5"/>
  <c r="K20" i="5" s="1"/>
  <c r="A21" i="5"/>
  <c r="K21" i="5" s="1"/>
  <c r="A22" i="5"/>
  <c r="K22" i="5" s="1"/>
  <c r="A23" i="5"/>
  <c r="K23" i="5" s="1"/>
  <c r="A24" i="5"/>
  <c r="K24" i="5" s="1"/>
  <c r="A25" i="5"/>
  <c r="K25" i="5" s="1"/>
  <c r="A26" i="5"/>
  <c r="K26" i="5" s="1"/>
  <c r="A27" i="5"/>
  <c r="K27" i="5" s="1"/>
  <c r="A28" i="5"/>
  <c r="K28" i="5" s="1"/>
  <c r="A29" i="5"/>
  <c r="K29" i="5" s="1"/>
  <c r="A30" i="5"/>
  <c r="K30" i="5" s="1"/>
  <c r="A31" i="5"/>
  <c r="K31" i="5" s="1"/>
  <c r="A32" i="5"/>
  <c r="K32" i="5" s="1"/>
  <c r="A33" i="5"/>
  <c r="K33" i="5" s="1"/>
  <c r="A34" i="5"/>
  <c r="K34" i="5" s="1"/>
  <c r="A35" i="5"/>
  <c r="K35" i="5" s="1"/>
  <c r="A36" i="5"/>
  <c r="K36" i="5" s="1"/>
  <c r="A37" i="5"/>
  <c r="K37" i="5" s="1"/>
  <c r="A38" i="5"/>
  <c r="K38" i="5" s="1"/>
  <c r="A39" i="5"/>
  <c r="K39" i="5" s="1"/>
  <c r="A40" i="5"/>
  <c r="K40" i="5" s="1"/>
  <c r="A41" i="5"/>
  <c r="K41" i="5" s="1"/>
  <c r="A42" i="5"/>
  <c r="K42" i="5" s="1"/>
  <c r="A43" i="5"/>
  <c r="K43" i="5" s="1"/>
  <c r="A44" i="5"/>
  <c r="K44" i="5" s="1"/>
  <c r="A45" i="5"/>
  <c r="K45" i="5" s="1"/>
  <c r="A46" i="5"/>
  <c r="K46" i="5" s="1"/>
  <c r="A47" i="5"/>
  <c r="K47" i="5" s="1"/>
  <c r="A48" i="5"/>
  <c r="K48" i="5" s="1"/>
  <c r="A49" i="5"/>
  <c r="K49" i="5" s="1"/>
  <c r="A50" i="5"/>
  <c r="K50" i="5" s="1"/>
  <c r="A51" i="5"/>
  <c r="K51" i="5" s="1"/>
  <c r="A52" i="5"/>
  <c r="K52" i="5" s="1"/>
  <c r="A53" i="5"/>
  <c r="K53" i="5" s="1"/>
  <c r="A54" i="5"/>
  <c r="K54" i="5" s="1"/>
  <c r="A55" i="5"/>
  <c r="K55" i="5" s="1"/>
  <c r="A56" i="5"/>
  <c r="K56" i="5" s="1"/>
  <c r="A57" i="5"/>
  <c r="K57" i="5" s="1"/>
  <c r="A58" i="5"/>
  <c r="K58" i="5" s="1"/>
  <c r="A59" i="5"/>
  <c r="K59" i="5" s="1"/>
  <c r="A60" i="5"/>
  <c r="K60" i="5" s="1"/>
  <c r="A61" i="5"/>
  <c r="K61" i="5" s="1"/>
  <c r="A62" i="5"/>
  <c r="K62" i="5" s="1"/>
  <c r="A63" i="5"/>
  <c r="K63" i="5" s="1"/>
  <c r="A64" i="5"/>
  <c r="K64" i="5" s="1"/>
  <c r="A65" i="5"/>
  <c r="K65" i="5" s="1"/>
  <c r="A66" i="5"/>
  <c r="K66" i="5" s="1"/>
  <c r="A67" i="5"/>
  <c r="K67" i="5" s="1"/>
  <c r="A68" i="5"/>
  <c r="K68" i="5" s="1"/>
  <c r="A69" i="5"/>
  <c r="K69" i="5" s="1"/>
  <c r="A70" i="5"/>
  <c r="K70" i="5" s="1"/>
  <c r="A71" i="5"/>
  <c r="K71" i="5" s="1"/>
  <c r="A72" i="5"/>
  <c r="K72" i="5" s="1"/>
  <c r="A73" i="5"/>
  <c r="K73" i="5" s="1"/>
  <c r="A74" i="5"/>
  <c r="K74" i="5" s="1"/>
  <c r="A75" i="5"/>
  <c r="K75" i="5" s="1"/>
  <c r="A76" i="5"/>
  <c r="K76" i="5" s="1"/>
  <c r="A77" i="5"/>
  <c r="K77" i="5" s="1"/>
  <c r="A78" i="5"/>
  <c r="K78" i="5" s="1"/>
  <c r="A79" i="5"/>
  <c r="K79" i="5" s="1"/>
  <c r="A80" i="5"/>
  <c r="K80" i="5" s="1"/>
  <c r="A81" i="5"/>
  <c r="K81" i="5" s="1"/>
  <c r="A82" i="5"/>
  <c r="K82" i="5" s="1"/>
  <c r="A83" i="5"/>
  <c r="K83" i="5" s="1"/>
  <c r="A84" i="5"/>
  <c r="K84" i="5" s="1"/>
  <c r="A85" i="5"/>
  <c r="K85" i="5" s="1"/>
  <c r="A86" i="5"/>
  <c r="K86" i="5" s="1"/>
  <c r="A87" i="5"/>
  <c r="K87" i="5" s="1"/>
  <c r="A88" i="5"/>
  <c r="K88" i="5" s="1"/>
  <c r="A89" i="5"/>
  <c r="K89" i="5" s="1"/>
  <c r="A90" i="5"/>
  <c r="K90" i="5" s="1"/>
  <c r="A91" i="5"/>
  <c r="K91" i="5" s="1"/>
  <c r="A92" i="5"/>
  <c r="K92" i="5" s="1"/>
  <c r="A93" i="5"/>
  <c r="K93" i="5" s="1"/>
  <c r="A94" i="5"/>
  <c r="K94" i="5" s="1"/>
  <c r="A95" i="5"/>
  <c r="K95" i="5" s="1"/>
  <c r="A96" i="5"/>
  <c r="K96" i="5" s="1"/>
  <c r="A97" i="5"/>
  <c r="K97" i="5" s="1"/>
  <c r="A98" i="5"/>
  <c r="K98" i="5" s="1"/>
  <c r="A99" i="5"/>
  <c r="K99" i="5" s="1"/>
  <c r="A100" i="5"/>
  <c r="K100" i="5" s="1"/>
  <c r="A101" i="5"/>
  <c r="K101" i="5" s="1"/>
  <c r="A102" i="5"/>
  <c r="K102" i="5" s="1"/>
  <c r="A103" i="5"/>
  <c r="K103" i="5" s="1"/>
  <c r="A104" i="5"/>
  <c r="K104" i="5" s="1"/>
  <c r="A105" i="5"/>
  <c r="K105" i="5" s="1"/>
  <c r="A106" i="5"/>
  <c r="K106" i="5" s="1"/>
  <c r="A107" i="5"/>
  <c r="K107" i="5" s="1"/>
  <c r="A108" i="5"/>
  <c r="K108" i="5" s="1"/>
  <c r="A109" i="5"/>
  <c r="K109" i="5" s="1"/>
  <c r="A110" i="5"/>
  <c r="K110" i="5" s="1"/>
  <c r="A111" i="5"/>
  <c r="K111" i="5" s="1"/>
  <c r="A112" i="5"/>
  <c r="K112" i="5" s="1"/>
  <c r="A113" i="5"/>
  <c r="K113" i="5" s="1"/>
  <c r="A114" i="5"/>
  <c r="K114" i="5" s="1"/>
  <c r="A115" i="5"/>
  <c r="K115" i="5" s="1"/>
  <c r="A116" i="5"/>
  <c r="K116" i="5" s="1"/>
  <c r="A117" i="5"/>
  <c r="K117" i="5" s="1"/>
  <c r="A118" i="5"/>
  <c r="K118" i="5" s="1"/>
  <c r="A119" i="5"/>
  <c r="K119" i="5" s="1"/>
  <c r="A120" i="5"/>
  <c r="K120" i="5" s="1"/>
  <c r="A121" i="5"/>
  <c r="K121" i="5" s="1"/>
  <c r="A122" i="5"/>
  <c r="K122" i="5" s="1"/>
  <c r="A123" i="5"/>
  <c r="K123" i="5" s="1"/>
  <c r="A124" i="5"/>
  <c r="K124" i="5" s="1"/>
  <c r="A125" i="5"/>
  <c r="K125" i="5" s="1"/>
  <c r="A126" i="5"/>
  <c r="K126" i="5" s="1"/>
  <c r="A127" i="5"/>
  <c r="K127" i="5" s="1"/>
  <c r="A128" i="5"/>
  <c r="K128" i="5" s="1"/>
  <c r="A129" i="5"/>
  <c r="K129" i="5" s="1"/>
  <c r="A130" i="5"/>
  <c r="K130" i="5" s="1"/>
  <c r="A131" i="5"/>
  <c r="K131" i="5" s="1"/>
  <c r="A132" i="5"/>
  <c r="K132" i="5" s="1"/>
  <c r="A133" i="5"/>
  <c r="K133" i="5" s="1"/>
  <c r="A134" i="5"/>
  <c r="K134" i="5" s="1"/>
  <c r="A135" i="5"/>
  <c r="K135" i="5" s="1"/>
  <c r="A136" i="5"/>
  <c r="K136" i="5" s="1"/>
  <c r="A137" i="5"/>
  <c r="K137" i="5" s="1"/>
  <c r="A138" i="5"/>
  <c r="K138" i="5" s="1"/>
  <c r="A139" i="5"/>
  <c r="K139" i="5" s="1"/>
  <c r="A140" i="5"/>
  <c r="K140" i="5" s="1"/>
  <c r="A141" i="5"/>
  <c r="K141" i="5" s="1"/>
  <c r="A142" i="5"/>
  <c r="K142" i="5" s="1"/>
  <c r="A143" i="5"/>
  <c r="K143" i="5" s="1"/>
  <c r="A144" i="5"/>
  <c r="K144" i="5" s="1"/>
  <c r="A145" i="5"/>
  <c r="K145" i="5" s="1"/>
  <c r="A146" i="5"/>
  <c r="K146" i="5" s="1"/>
  <c r="A147" i="5"/>
  <c r="K147" i="5" s="1"/>
  <c r="A148" i="5"/>
  <c r="K148" i="5" s="1"/>
  <c r="A149" i="5"/>
  <c r="K149" i="5" s="1"/>
  <c r="A150" i="5"/>
  <c r="K150" i="5" s="1"/>
  <c r="A151" i="5"/>
  <c r="K151" i="5" s="1"/>
  <c r="A152" i="5"/>
  <c r="K152" i="5" s="1"/>
  <c r="A153" i="5"/>
  <c r="K153" i="5" s="1"/>
  <c r="A154" i="5"/>
  <c r="K154" i="5" s="1"/>
  <c r="A155" i="5"/>
  <c r="K155" i="5" s="1"/>
  <c r="A156" i="5"/>
  <c r="K156" i="5" s="1"/>
  <c r="A157" i="5"/>
  <c r="K157" i="5" s="1"/>
  <c r="A158" i="5"/>
  <c r="K158" i="5" s="1"/>
  <c r="A159" i="5"/>
  <c r="K159" i="5" s="1"/>
  <c r="A160" i="5"/>
  <c r="K160" i="5" s="1"/>
  <c r="A161" i="5"/>
  <c r="K161" i="5" s="1"/>
  <c r="A162" i="5"/>
  <c r="K162" i="5" s="1"/>
  <c r="A163" i="5"/>
  <c r="K163" i="5" s="1"/>
  <c r="A164" i="5"/>
  <c r="K164" i="5" s="1"/>
  <c r="A165" i="5"/>
  <c r="K165" i="5" s="1"/>
  <c r="A166" i="5"/>
  <c r="K166" i="5" s="1"/>
  <c r="A167" i="5"/>
  <c r="K167" i="5" s="1"/>
  <c r="A168" i="5"/>
  <c r="K168" i="5" s="1"/>
  <c r="A169" i="5"/>
  <c r="K169" i="5" s="1"/>
  <c r="A170" i="5"/>
  <c r="K170" i="5" s="1"/>
  <c r="A171" i="5"/>
  <c r="K171" i="5" s="1"/>
  <c r="A172" i="5"/>
  <c r="K172" i="5" s="1"/>
  <c r="A173" i="5"/>
  <c r="K173" i="5" s="1"/>
  <c r="A174" i="5"/>
  <c r="K174" i="5" s="1"/>
  <c r="A175" i="5"/>
  <c r="K175" i="5" s="1"/>
  <c r="A176" i="5"/>
  <c r="K176" i="5" s="1"/>
  <c r="A177" i="5"/>
  <c r="K177" i="5" s="1"/>
  <c r="A178" i="5"/>
  <c r="K178" i="5" s="1"/>
  <c r="A179" i="5"/>
  <c r="K179" i="5" s="1"/>
  <c r="A180" i="5"/>
  <c r="K180" i="5" s="1"/>
  <c r="A181" i="5"/>
  <c r="K181" i="5" s="1"/>
  <c r="A182" i="5"/>
  <c r="K182" i="5" s="1"/>
  <c r="A183" i="5"/>
  <c r="K183" i="5" s="1"/>
  <c r="A184" i="5"/>
  <c r="K184" i="5" s="1"/>
  <c r="A185" i="5"/>
  <c r="K185" i="5" s="1"/>
  <c r="A186" i="5"/>
  <c r="K186" i="5" s="1"/>
  <c r="A187" i="5"/>
  <c r="K187" i="5" s="1"/>
  <c r="A188" i="5"/>
  <c r="K188" i="5" s="1"/>
  <c r="A189" i="5"/>
  <c r="K189" i="5" s="1"/>
  <c r="A190" i="5"/>
  <c r="K190" i="5" s="1"/>
  <c r="A191" i="5"/>
  <c r="K191" i="5" s="1"/>
  <c r="A192" i="5"/>
  <c r="K192" i="5" s="1"/>
  <c r="A193" i="5"/>
  <c r="K193" i="5" s="1"/>
  <c r="A194" i="5"/>
  <c r="K194" i="5" s="1"/>
  <c r="A195" i="5"/>
  <c r="K195" i="5" s="1"/>
  <c r="A196" i="5"/>
  <c r="K196" i="5" s="1"/>
  <c r="A197" i="5"/>
  <c r="K197" i="5" s="1"/>
  <c r="A198" i="5"/>
  <c r="K198" i="5" s="1"/>
  <c r="A199" i="5"/>
  <c r="K199" i="5" s="1"/>
  <c r="A200" i="5"/>
  <c r="K200" i="5" s="1"/>
  <c r="A201" i="5"/>
  <c r="K201" i="5" s="1"/>
  <c r="A202" i="5"/>
  <c r="K202" i="5" s="1"/>
  <c r="A203" i="5"/>
  <c r="K203" i="5" s="1"/>
  <c r="A204" i="5"/>
  <c r="K204" i="5" s="1"/>
  <c r="A205" i="5"/>
  <c r="K205" i="5" s="1"/>
  <c r="A206" i="5"/>
  <c r="K206" i="5" s="1"/>
  <c r="A207" i="5"/>
  <c r="K207" i="5" s="1"/>
  <c r="A208" i="5"/>
  <c r="K208" i="5" s="1"/>
  <c r="A209" i="5"/>
  <c r="K209" i="5" s="1"/>
  <c r="A210" i="5"/>
  <c r="K210" i="5" s="1"/>
  <c r="A211" i="5"/>
  <c r="K211" i="5" s="1"/>
  <c r="A212" i="5"/>
  <c r="K212" i="5" s="1"/>
  <c r="A213" i="5"/>
  <c r="K213" i="5" s="1"/>
  <c r="A214" i="5"/>
  <c r="K214" i="5" s="1"/>
  <c r="A215" i="5"/>
  <c r="K215" i="5" s="1"/>
  <c r="A216" i="5"/>
  <c r="K216" i="5" s="1"/>
  <c r="A217" i="5"/>
  <c r="K217" i="5" s="1"/>
  <c r="A218" i="5"/>
  <c r="K218" i="5" s="1"/>
  <c r="A219" i="5"/>
  <c r="K219" i="5" s="1"/>
  <c r="A220" i="5"/>
  <c r="K220" i="5" s="1"/>
  <c r="A221" i="5"/>
  <c r="K221" i="5" s="1"/>
  <c r="A222" i="5"/>
  <c r="K222" i="5" s="1"/>
  <c r="A223" i="5"/>
  <c r="K223" i="5" s="1"/>
  <c r="A224" i="5"/>
  <c r="K224" i="5" s="1"/>
  <c r="A225" i="5"/>
  <c r="K225" i="5" s="1"/>
  <c r="A226" i="5"/>
  <c r="K226" i="5" s="1"/>
  <c r="A227" i="5"/>
  <c r="K227" i="5" s="1"/>
  <c r="A228" i="5"/>
  <c r="K228" i="5" s="1"/>
  <c r="A229" i="5"/>
  <c r="K229" i="5" s="1"/>
  <c r="A230" i="5"/>
  <c r="K230" i="5" s="1"/>
  <c r="A231" i="5"/>
  <c r="K231" i="5" s="1"/>
  <c r="A232" i="5"/>
  <c r="K232" i="5" s="1"/>
  <c r="A233" i="5"/>
  <c r="K233" i="5" s="1"/>
  <c r="A234" i="5"/>
  <c r="K234" i="5" s="1"/>
  <c r="A235" i="5"/>
  <c r="K235" i="5" s="1"/>
  <c r="A236" i="5"/>
  <c r="K236" i="5" s="1"/>
  <c r="A237" i="5"/>
  <c r="K237" i="5" s="1"/>
  <c r="A238" i="5"/>
  <c r="K238" i="5" s="1"/>
  <c r="A239" i="5"/>
  <c r="K239" i="5" s="1"/>
  <c r="A240" i="5"/>
  <c r="K240" i="5" s="1"/>
  <c r="A241" i="5"/>
  <c r="K241" i="5" s="1"/>
  <c r="A242" i="5"/>
  <c r="K242" i="5" s="1"/>
  <c r="A243" i="5"/>
  <c r="K243" i="5" s="1"/>
  <c r="A244" i="5"/>
  <c r="K244" i="5" s="1"/>
  <c r="A245" i="5"/>
  <c r="K245" i="5" s="1"/>
  <c r="A246" i="5"/>
  <c r="K246" i="5" s="1"/>
  <c r="A247" i="5"/>
  <c r="K247" i="5" s="1"/>
  <c r="A248" i="5"/>
  <c r="K248" i="5" s="1"/>
  <c r="A249" i="5"/>
  <c r="K249" i="5" s="1"/>
  <c r="A250" i="5"/>
  <c r="K250" i="5" s="1"/>
  <c r="A251" i="5"/>
  <c r="K251" i="5" s="1"/>
  <c r="A252" i="5"/>
  <c r="K252" i="5" s="1"/>
  <c r="A253" i="5"/>
  <c r="K253" i="5" s="1"/>
  <c r="A254" i="5"/>
  <c r="K254" i="5" s="1"/>
  <c r="A255" i="5"/>
  <c r="K255" i="5" s="1"/>
  <c r="A256" i="5"/>
  <c r="K256" i="5" s="1"/>
  <c r="A257" i="5"/>
  <c r="K257" i="5" s="1"/>
  <c r="A258" i="5"/>
  <c r="K258" i="5" s="1"/>
  <c r="A259" i="5"/>
  <c r="K259" i="5" s="1"/>
  <c r="A260" i="5"/>
  <c r="K260" i="5" s="1"/>
  <c r="A261" i="5"/>
  <c r="K261" i="5" s="1"/>
  <c r="A262" i="5"/>
  <c r="K262" i="5" s="1"/>
  <c r="A263" i="5"/>
  <c r="K263" i="5" s="1"/>
  <c r="A264" i="5"/>
  <c r="K264" i="5" s="1"/>
  <c r="A265" i="5"/>
  <c r="K265" i="5" s="1"/>
  <c r="A266" i="5"/>
  <c r="K266" i="5" s="1"/>
  <c r="A267" i="5"/>
  <c r="K267" i="5" s="1"/>
  <c r="A268" i="5"/>
  <c r="K268" i="5" s="1"/>
  <c r="A269" i="5"/>
  <c r="K269" i="5" s="1"/>
  <c r="A270" i="5"/>
  <c r="K270" i="5" s="1"/>
  <c r="A271" i="5"/>
  <c r="K271" i="5" s="1"/>
  <c r="A272" i="5"/>
  <c r="K272" i="5" s="1"/>
  <c r="A273" i="5"/>
  <c r="K273" i="5" s="1"/>
  <c r="A274" i="5"/>
  <c r="K274" i="5" s="1"/>
  <c r="A275" i="5"/>
  <c r="K275" i="5" s="1"/>
  <c r="A276" i="5"/>
  <c r="K276" i="5" s="1"/>
  <c r="A277" i="5"/>
  <c r="K277" i="5" s="1"/>
  <c r="A278" i="5"/>
  <c r="K278" i="5" s="1"/>
  <c r="A279" i="5"/>
  <c r="K279" i="5" s="1"/>
  <c r="A280" i="5"/>
  <c r="K280" i="5" s="1"/>
  <c r="A281" i="5"/>
  <c r="K281" i="5" s="1"/>
  <c r="A282" i="5"/>
  <c r="K282" i="5" s="1"/>
  <c r="A283" i="5"/>
  <c r="K283" i="5" s="1"/>
  <c r="A284" i="5"/>
  <c r="K284" i="5" s="1"/>
  <c r="A285" i="5"/>
  <c r="K285" i="5" s="1"/>
  <c r="A286" i="5"/>
  <c r="K286" i="5" s="1"/>
  <c r="A287" i="5"/>
  <c r="K287" i="5" s="1"/>
  <c r="A288" i="5"/>
  <c r="K288" i="5" s="1"/>
  <c r="A289" i="5"/>
  <c r="K289" i="5" s="1"/>
  <c r="A290" i="5"/>
  <c r="K290" i="5" s="1"/>
  <c r="A291" i="5"/>
  <c r="K291" i="5" s="1"/>
  <c r="A292" i="5"/>
  <c r="K292" i="5" s="1"/>
  <c r="A293" i="5"/>
  <c r="K293" i="5" s="1"/>
  <c r="A294" i="5"/>
  <c r="K294" i="5" s="1"/>
  <c r="A295" i="5"/>
  <c r="K295" i="5" s="1"/>
  <c r="A296" i="5"/>
  <c r="K296" i="5" s="1"/>
  <c r="A297" i="5"/>
  <c r="K297" i="5" s="1"/>
  <c r="A298" i="5"/>
  <c r="K298" i="5" s="1"/>
  <c r="A299" i="5"/>
  <c r="K299" i="5" s="1"/>
  <c r="A300" i="5"/>
  <c r="K300" i="5" s="1"/>
  <c r="A301" i="5"/>
  <c r="K301" i="5" s="1"/>
  <c r="A302" i="5"/>
  <c r="K302" i="5" s="1"/>
  <c r="A303" i="5"/>
  <c r="K303" i="5" s="1"/>
  <c r="A304" i="5"/>
  <c r="K304" i="5" s="1"/>
  <c r="A305" i="5"/>
  <c r="K305" i="5" s="1"/>
  <c r="A306" i="5"/>
  <c r="K306" i="5" s="1"/>
  <c r="A307" i="5"/>
  <c r="K307" i="5" s="1"/>
  <c r="A308" i="5"/>
  <c r="K308" i="5" s="1"/>
  <c r="A309" i="5"/>
  <c r="K309" i="5" s="1"/>
  <c r="A310" i="5"/>
  <c r="K310" i="5" s="1"/>
  <c r="A311" i="5"/>
  <c r="K311" i="5" s="1"/>
  <c r="A312" i="5"/>
  <c r="K312" i="5" s="1"/>
  <c r="A313" i="5"/>
  <c r="K313" i="5" s="1"/>
  <c r="A314" i="5"/>
  <c r="K314" i="5" s="1"/>
  <c r="A315" i="5"/>
  <c r="K315" i="5" s="1"/>
  <c r="A316" i="5"/>
  <c r="K316" i="5" s="1"/>
  <c r="A317" i="5"/>
  <c r="K317" i="5" s="1"/>
  <c r="A318" i="5"/>
  <c r="K318" i="5" s="1"/>
  <c r="A319" i="5"/>
  <c r="K319" i="5" s="1"/>
  <c r="A320" i="5"/>
  <c r="K320" i="5" s="1"/>
  <c r="A321" i="5"/>
  <c r="K321" i="5" s="1"/>
  <c r="A322" i="5"/>
  <c r="K322" i="5" s="1"/>
  <c r="A323" i="5"/>
  <c r="K323" i="5" s="1"/>
  <c r="A324" i="5"/>
  <c r="K324" i="5" s="1"/>
  <c r="A325" i="5"/>
  <c r="K325" i="5" s="1"/>
  <c r="A326" i="5"/>
  <c r="K326" i="5" s="1"/>
  <c r="A327" i="5"/>
  <c r="K327" i="5" s="1"/>
  <c r="A328" i="5"/>
  <c r="K328" i="5" s="1"/>
  <c r="A329" i="5"/>
  <c r="K329" i="5" s="1"/>
  <c r="A330" i="5"/>
  <c r="K330" i="5" s="1"/>
  <c r="A331" i="5"/>
  <c r="K331" i="5" s="1"/>
  <c r="A332" i="5"/>
  <c r="K332" i="5" s="1"/>
  <c r="A333" i="5"/>
  <c r="K333" i="5" s="1"/>
  <c r="A334" i="5"/>
  <c r="K334" i="5" s="1"/>
  <c r="A335" i="5"/>
  <c r="K335" i="5" s="1"/>
  <c r="A336" i="5"/>
  <c r="K336" i="5" s="1"/>
  <c r="A337" i="5"/>
  <c r="K337" i="5" s="1"/>
  <c r="A338" i="5"/>
  <c r="K338" i="5" s="1"/>
  <c r="A339" i="5"/>
  <c r="K339" i="5" s="1"/>
  <c r="A340" i="5"/>
  <c r="K340" i="5" s="1"/>
  <c r="A341" i="5"/>
  <c r="K341" i="5" s="1"/>
  <c r="A342" i="5"/>
  <c r="K342" i="5" s="1"/>
  <c r="A343" i="5"/>
  <c r="K343" i="5" s="1"/>
  <c r="A344" i="5"/>
  <c r="K344" i="5" s="1"/>
  <c r="A345" i="5"/>
  <c r="K345" i="5" s="1"/>
  <c r="A346" i="5"/>
  <c r="K346" i="5" s="1"/>
  <c r="A347" i="5"/>
  <c r="K347" i="5" s="1"/>
  <c r="A348" i="5"/>
  <c r="K348" i="5" s="1"/>
  <c r="A349" i="5"/>
  <c r="K349" i="5" s="1"/>
  <c r="A350" i="5"/>
  <c r="K350" i="5" s="1"/>
  <c r="A351" i="5"/>
  <c r="K351" i="5" s="1"/>
  <c r="A352" i="5"/>
  <c r="K352" i="5" s="1"/>
  <c r="A353" i="5"/>
  <c r="K353" i="5" s="1"/>
  <c r="A354" i="5"/>
  <c r="K354" i="5" s="1"/>
  <c r="A355" i="5"/>
  <c r="K355" i="5" s="1"/>
  <c r="AV5" i="5" l="1"/>
  <c r="AE5" i="5"/>
  <c r="AI7" i="5"/>
  <c r="AU7" i="5"/>
  <c r="AI1197" i="5"/>
  <c r="AU1197" i="5"/>
  <c r="AI1193" i="5"/>
  <c r="AU1193" i="5"/>
  <c r="AI1189" i="5"/>
  <c r="AU1189" i="5"/>
  <c r="AI1185" i="5"/>
  <c r="AU1185" i="5"/>
  <c r="AI1181" i="5"/>
  <c r="AU1181" i="5"/>
  <c r="AI1177" i="5"/>
  <c r="AU1177" i="5"/>
  <c r="AI1173" i="5"/>
  <c r="AU1173" i="5"/>
  <c r="AI1169" i="5"/>
  <c r="AU1169" i="5"/>
  <c r="AI1165" i="5"/>
  <c r="AU1165" i="5"/>
  <c r="AI1161" i="5"/>
  <c r="AU1161" i="5"/>
  <c r="AI1157" i="5"/>
  <c r="AU1157" i="5"/>
  <c r="AI1153" i="5"/>
  <c r="AU1153" i="5"/>
  <c r="AI1149" i="5"/>
  <c r="AU1149" i="5"/>
  <c r="AI1145" i="5"/>
  <c r="AU1145" i="5"/>
  <c r="AI1141" i="5"/>
  <c r="AU1141" i="5"/>
  <c r="AI1137" i="5"/>
  <c r="AU1137" i="5"/>
  <c r="AI1133" i="5"/>
  <c r="AU1133" i="5"/>
  <c r="AI1129" i="5"/>
  <c r="AU1129" i="5"/>
  <c r="AI1125" i="5"/>
  <c r="AU1125" i="5"/>
  <c r="AI1121" i="5"/>
  <c r="AU1121" i="5"/>
  <c r="AI1117" i="5"/>
  <c r="AU1117" i="5"/>
  <c r="AI1113" i="5"/>
  <c r="AU1113" i="5"/>
  <c r="AI1109" i="5"/>
  <c r="AU1109" i="5"/>
  <c r="AI1105" i="5"/>
  <c r="AU1105" i="5"/>
  <c r="AI1101" i="5"/>
  <c r="AU1101" i="5"/>
  <c r="AI1097" i="5"/>
  <c r="AU1097" i="5"/>
  <c r="AI1093" i="5"/>
  <c r="AU1093" i="5"/>
  <c r="AI1089" i="5"/>
  <c r="AU1089" i="5"/>
  <c r="AI1085" i="5"/>
  <c r="AU1085" i="5"/>
  <c r="AI1081" i="5"/>
  <c r="AU1081" i="5"/>
  <c r="AI1077" i="5"/>
  <c r="AU1077" i="5"/>
  <c r="AI1073" i="5"/>
  <c r="AU1073" i="5"/>
  <c r="AI1069" i="5"/>
  <c r="AU1069" i="5"/>
  <c r="AI1065" i="5"/>
  <c r="AU1065" i="5"/>
  <c r="AI1061" i="5"/>
  <c r="AU1061" i="5"/>
  <c r="AI1057" i="5"/>
  <c r="AU1057" i="5"/>
  <c r="AI1053" i="5"/>
  <c r="AU1053" i="5"/>
  <c r="AI1049" i="5"/>
  <c r="AU1049" i="5"/>
  <c r="AI1045" i="5"/>
  <c r="AU1045" i="5"/>
  <c r="AI1041" i="5"/>
  <c r="AU1041" i="5"/>
  <c r="AI1037" i="5"/>
  <c r="AU1037" i="5"/>
  <c r="AI1033" i="5"/>
  <c r="AU1033" i="5"/>
  <c r="AI1029" i="5"/>
  <c r="AU1029" i="5"/>
  <c r="AI1025" i="5"/>
  <c r="AU1025" i="5"/>
  <c r="AI1021" i="5"/>
  <c r="AU1021" i="5"/>
  <c r="AI1017" i="5"/>
  <c r="AU1017" i="5"/>
  <c r="AI1013" i="5"/>
  <c r="AU1013" i="5"/>
  <c r="AI1009" i="5"/>
  <c r="AU1009" i="5"/>
  <c r="AI1005" i="5"/>
  <c r="AU1005" i="5"/>
  <c r="AI1001" i="5"/>
  <c r="AU1001" i="5"/>
  <c r="AI997" i="5"/>
  <c r="AU997" i="5"/>
  <c r="AI993" i="5"/>
  <c r="AU993" i="5"/>
  <c r="AI989" i="5"/>
  <c r="AU989" i="5"/>
  <c r="AI985" i="5"/>
  <c r="AU985" i="5"/>
  <c r="AI981" i="5"/>
  <c r="AU981" i="5"/>
  <c r="AI977" i="5"/>
  <c r="AU977" i="5"/>
  <c r="AI973" i="5"/>
  <c r="AU973" i="5"/>
  <c r="AI969" i="5"/>
  <c r="AU969" i="5"/>
  <c r="AI965" i="5"/>
  <c r="AU965" i="5"/>
  <c r="AI961" i="5"/>
  <c r="AU961" i="5"/>
  <c r="AI957" i="5"/>
  <c r="AU957" i="5"/>
  <c r="AI953" i="5"/>
  <c r="AU953" i="5"/>
  <c r="AI949" i="5"/>
  <c r="AU949" i="5"/>
  <c r="AI945" i="5"/>
  <c r="AU945" i="5"/>
  <c r="AI941" i="5"/>
  <c r="AU941" i="5"/>
  <c r="AI937" i="5"/>
  <c r="AU937" i="5"/>
  <c r="AI933" i="5"/>
  <c r="AU933" i="5"/>
  <c r="AI929" i="5"/>
  <c r="AU929" i="5"/>
  <c r="AI925" i="5"/>
  <c r="AU925" i="5"/>
  <c r="AI921" i="5"/>
  <c r="AU921" i="5"/>
  <c r="AI917" i="5"/>
  <c r="AU917" i="5"/>
  <c r="AI913" i="5"/>
  <c r="AU913" i="5"/>
  <c r="AI909" i="5"/>
  <c r="AU909" i="5"/>
  <c r="AI905" i="5"/>
  <c r="AU905" i="5"/>
  <c r="AI901" i="5"/>
  <c r="AU901" i="5"/>
  <c r="AI897" i="5"/>
  <c r="AU897" i="5"/>
  <c r="AI893" i="5"/>
  <c r="AU893" i="5"/>
  <c r="AI889" i="5"/>
  <c r="AU889" i="5"/>
  <c r="AI885" i="5"/>
  <c r="AU885" i="5"/>
  <c r="AI881" i="5"/>
  <c r="AU881" i="5"/>
  <c r="AI877" i="5"/>
  <c r="AU877" i="5"/>
  <c r="AI873" i="5"/>
  <c r="AU873" i="5"/>
  <c r="AI869" i="5"/>
  <c r="AU869" i="5"/>
  <c r="AI865" i="5"/>
  <c r="AU865" i="5"/>
  <c r="AI861" i="5"/>
  <c r="AU861" i="5"/>
  <c r="AI857" i="5"/>
  <c r="AU857" i="5"/>
  <c r="AI853" i="5"/>
  <c r="AU853" i="5"/>
  <c r="AI849" i="5"/>
  <c r="AU849" i="5"/>
  <c r="AI845" i="5"/>
  <c r="AU845" i="5"/>
  <c r="AI841" i="5"/>
  <c r="AU841" i="5"/>
  <c r="AI837" i="5"/>
  <c r="AU837" i="5"/>
  <c r="AI833" i="5"/>
  <c r="AU833" i="5"/>
  <c r="AI829" i="5"/>
  <c r="AU829" i="5"/>
  <c r="AI825" i="5"/>
  <c r="AU825" i="5"/>
  <c r="AI821" i="5"/>
  <c r="AU821" i="5"/>
  <c r="AI817" i="5"/>
  <c r="AU817" i="5"/>
  <c r="AI813" i="5"/>
  <c r="AU813" i="5"/>
  <c r="AI809" i="5"/>
  <c r="AU809" i="5"/>
  <c r="AI805" i="5"/>
  <c r="AU805" i="5"/>
  <c r="AI801" i="5"/>
  <c r="AU801" i="5"/>
  <c r="AI797" i="5"/>
  <c r="AU797" i="5"/>
  <c r="AI793" i="5"/>
  <c r="AU793" i="5"/>
  <c r="AI789" i="5"/>
  <c r="AU789" i="5"/>
  <c r="AI785" i="5"/>
  <c r="AU785" i="5"/>
  <c r="AI781" i="5"/>
  <c r="AU781" i="5"/>
  <c r="AI777" i="5"/>
  <c r="AU777" i="5"/>
  <c r="AI773" i="5"/>
  <c r="AU773" i="5"/>
  <c r="AI769" i="5"/>
  <c r="AU769" i="5"/>
  <c r="AI765" i="5"/>
  <c r="AU765" i="5"/>
  <c r="AI761" i="5"/>
  <c r="AU761" i="5"/>
  <c r="AI757" i="5"/>
  <c r="AU757" i="5"/>
  <c r="AI753" i="5"/>
  <c r="AU753" i="5"/>
  <c r="AI749" i="5"/>
  <c r="AU749" i="5"/>
  <c r="AI745" i="5"/>
  <c r="AU745" i="5"/>
  <c r="AI741" i="5"/>
  <c r="AU741" i="5"/>
  <c r="AI737" i="5"/>
  <c r="AU737" i="5"/>
  <c r="AI733" i="5"/>
  <c r="AU733" i="5"/>
  <c r="AI729" i="5"/>
  <c r="AU729" i="5"/>
  <c r="AI725" i="5"/>
  <c r="AU725" i="5"/>
  <c r="AI721" i="5"/>
  <c r="AU721" i="5"/>
  <c r="AI717" i="5"/>
  <c r="AU717" i="5"/>
  <c r="AI713" i="5"/>
  <c r="AU713" i="5"/>
  <c r="AI709" i="5"/>
  <c r="AU709" i="5"/>
  <c r="AI705" i="5"/>
  <c r="AU705" i="5"/>
  <c r="AI701" i="5"/>
  <c r="AU701" i="5"/>
  <c r="AI697" i="5"/>
  <c r="AU697" i="5"/>
  <c r="AI693" i="5"/>
  <c r="AU693" i="5"/>
  <c r="AI689" i="5"/>
  <c r="AU689" i="5"/>
  <c r="AI685" i="5"/>
  <c r="AU685" i="5"/>
  <c r="AI681" i="5"/>
  <c r="AU681" i="5"/>
  <c r="AI677" i="5"/>
  <c r="AU677" i="5"/>
  <c r="AI673" i="5"/>
  <c r="AU673" i="5"/>
  <c r="AI669" i="5"/>
  <c r="AU669" i="5"/>
  <c r="AI665" i="5"/>
  <c r="AU665" i="5"/>
  <c r="AI661" i="5"/>
  <c r="AU661" i="5"/>
  <c r="AI657" i="5"/>
  <c r="AU657" i="5"/>
  <c r="AI653" i="5"/>
  <c r="AU653" i="5"/>
  <c r="AI649" i="5"/>
  <c r="AU649" i="5"/>
  <c r="AI645" i="5"/>
  <c r="AU645" i="5"/>
  <c r="AI641" i="5"/>
  <c r="AU641" i="5"/>
  <c r="AI637" i="5"/>
  <c r="AU637" i="5"/>
  <c r="AI633" i="5"/>
  <c r="AU633" i="5"/>
  <c r="AI629" i="5"/>
  <c r="AU629" i="5"/>
  <c r="AI625" i="5"/>
  <c r="AU625" i="5"/>
  <c r="AI621" i="5"/>
  <c r="AU621" i="5"/>
  <c r="AI617" i="5"/>
  <c r="AU617" i="5"/>
  <c r="AI613" i="5"/>
  <c r="AU613" i="5"/>
  <c r="AI609" i="5"/>
  <c r="AU609" i="5"/>
  <c r="AI605" i="5"/>
  <c r="AU605" i="5"/>
  <c r="AI601" i="5"/>
  <c r="AU601" i="5"/>
  <c r="AI597" i="5"/>
  <c r="AU597" i="5"/>
  <c r="AI593" i="5"/>
  <c r="AU593" i="5"/>
  <c r="AI589" i="5"/>
  <c r="AU589" i="5"/>
  <c r="AI585" i="5"/>
  <c r="AU585" i="5"/>
  <c r="AI581" i="5"/>
  <c r="AU581" i="5"/>
  <c r="AI577" i="5"/>
  <c r="AU577" i="5"/>
  <c r="AI573" i="5"/>
  <c r="AU573" i="5"/>
  <c r="AI569" i="5"/>
  <c r="AU569" i="5"/>
  <c r="AI565" i="5"/>
  <c r="AU565" i="5"/>
  <c r="AI561" i="5"/>
  <c r="AU561" i="5"/>
  <c r="AI557" i="5"/>
  <c r="AU557" i="5"/>
  <c r="AI553" i="5"/>
  <c r="AU553" i="5"/>
  <c r="AI549" i="5"/>
  <c r="AU549" i="5"/>
  <c r="AI545" i="5"/>
  <c r="AU545" i="5"/>
  <c r="AI541" i="5"/>
  <c r="AU541" i="5"/>
  <c r="AI537" i="5"/>
  <c r="AU537" i="5"/>
  <c r="AI533" i="5"/>
  <c r="AU533" i="5"/>
  <c r="AI529" i="5"/>
  <c r="AU529" i="5"/>
  <c r="AI525" i="5"/>
  <c r="AU525" i="5"/>
  <c r="AI521" i="5"/>
  <c r="AU521" i="5"/>
  <c r="AI517" i="5"/>
  <c r="AU517" i="5"/>
  <c r="AI513" i="5"/>
  <c r="AU513" i="5"/>
  <c r="AI509" i="5"/>
  <c r="AU509" i="5"/>
  <c r="AI505" i="5"/>
  <c r="AU505" i="5"/>
  <c r="AI501" i="5"/>
  <c r="AU501" i="5"/>
  <c r="AI497" i="5"/>
  <c r="AU497" i="5"/>
  <c r="AI493" i="5"/>
  <c r="AU493" i="5"/>
  <c r="AI489" i="5"/>
  <c r="AU489" i="5"/>
  <c r="AI485" i="5"/>
  <c r="AU485" i="5"/>
  <c r="AI481" i="5"/>
  <c r="AU481" i="5"/>
  <c r="AI477" i="5"/>
  <c r="AU477" i="5"/>
  <c r="AI473" i="5"/>
  <c r="AU473" i="5"/>
  <c r="AI469" i="5"/>
  <c r="AU469" i="5"/>
  <c r="AI465" i="5"/>
  <c r="AU465" i="5"/>
  <c r="AI461" i="5"/>
  <c r="AU461" i="5"/>
  <c r="AI457" i="5"/>
  <c r="AU457" i="5"/>
  <c r="AI453" i="5"/>
  <c r="AU453" i="5"/>
  <c r="AI449" i="5"/>
  <c r="AU449" i="5"/>
  <c r="AI445" i="5"/>
  <c r="AU445" i="5"/>
  <c r="AI441" i="5"/>
  <c r="AU441" i="5"/>
  <c r="AI437" i="5"/>
  <c r="AU437" i="5"/>
  <c r="AI433" i="5"/>
  <c r="AU433" i="5"/>
  <c r="AI429" i="5"/>
  <c r="AU429" i="5"/>
  <c r="AI425" i="5"/>
  <c r="AU425" i="5"/>
  <c r="AI421" i="5"/>
  <c r="AU421" i="5"/>
  <c r="AI417" i="5"/>
  <c r="AU417" i="5"/>
  <c r="AI413" i="5"/>
  <c r="AU413" i="5"/>
  <c r="AI409" i="5"/>
  <c r="AU409" i="5"/>
  <c r="AI405" i="5"/>
  <c r="AU405" i="5"/>
  <c r="AI401" i="5"/>
  <c r="AU401" i="5"/>
  <c r="AI397" i="5"/>
  <c r="AU397" i="5"/>
  <c r="AI393" i="5"/>
  <c r="AU393" i="5"/>
  <c r="AI389" i="5"/>
  <c r="AU389" i="5"/>
  <c r="AI385" i="5"/>
  <c r="AU385" i="5"/>
  <c r="AI381" i="5"/>
  <c r="AU381" i="5"/>
  <c r="AI377" i="5"/>
  <c r="AU377" i="5"/>
  <c r="AI373" i="5"/>
  <c r="AU373" i="5"/>
  <c r="AI369" i="5"/>
  <c r="AU369" i="5"/>
  <c r="AI365" i="5"/>
  <c r="AU365" i="5"/>
  <c r="AI361" i="5"/>
  <c r="AU361" i="5"/>
  <c r="AI357" i="5"/>
  <c r="AU357" i="5"/>
  <c r="AI353" i="5"/>
  <c r="AU353" i="5"/>
  <c r="AI349" i="5"/>
  <c r="AU349" i="5"/>
  <c r="AI345" i="5"/>
  <c r="AU345" i="5"/>
  <c r="AI341" i="5"/>
  <c r="AU341" i="5"/>
  <c r="AI337" i="5"/>
  <c r="AU337" i="5"/>
  <c r="AI333" i="5"/>
  <c r="AU333" i="5"/>
  <c r="AI329" i="5"/>
  <c r="AU329" i="5"/>
  <c r="AI325" i="5"/>
  <c r="AU325" i="5"/>
  <c r="AI321" i="5"/>
  <c r="AU321" i="5"/>
  <c r="AI317" i="5"/>
  <c r="AU317" i="5"/>
  <c r="AI313" i="5"/>
  <c r="AU313" i="5"/>
  <c r="AI309" i="5"/>
  <c r="AU309" i="5"/>
  <c r="AI305" i="5"/>
  <c r="AU305" i="5"/>
  <c r="AI301" i="5"/>
  <c r="AU301" i="5"/>
  <c r="AI297" i="5"/>
  <c r="AU297" i="5"/>
  <c r="AI293" i="5"/>
  <c r="AU293" i="5"/>
  <c r="AI289" i="5"/>
  <c r="AU289" i="5"/>
  <c r="AI285" i="5"/>
  <c r="AU285" i="5"/>
  <c r="AI281" i="5"/>
  <c r="AU281" i="5"/>
  <c r="AI277" i="5"/>
  <c r="AU277" i="5"/>
  <c r="AI273" i="5"/>
  <c r="AU273" i="5"/>
  <c r="AI269" i="5"/>
  <c r="AU269" i="5"/>
  <c r="AI265" i="5"/>
  <c r="AU265" i="5"/>
  <c r="AI261" i="5"/>
  <c r="AU261" i="5"/>
  <c r="AI257" i="5"/>
  <c r="AU257" i="5"/>
  <c r="AI253" i="5"/>
  <c r="AU253" i="5"/>
  <c r="AI249" i="5"/>
  <c r="AU249" i="5"/>
  <c r="AI245" i="5"/>
  <c r="AU245" i="5"/>
  <c r="AI241" i="5"/>
  <c r="AU241" i="5"/>
  <c r="AI237" i="5"/>
  <c r="AU237" i="5"/>
  <c r="AI233" i="5"/>
  <c r="AU233" i="5"/>
  <c r="AI229" i="5"/>
  <c r="AU229" i="5"/>
  <c r="AI225" i="5"/>
  <c r="AU225" i="5"/>
  <c r="AI221" i="5"/>
  <c r="AU221" i="5"/>
  <c r="AI217" i="5"/>
  <c r="AU217" i="5"/>
  <c r="AI213" i="5"/>
  <c r="AU213" i="5"/>
  <c r="AI209" i="5"/>
  <c r="AU209" i="5"/>
  <c r="AI205" i="5"/>
  <c r="AU205" i="5"/>
  <c r="AI201" i="5"/>
  <c r="AU201" i="5"/>
  <c r="AI197" i="5"/>
  <c r="AU197" i="5"/>
  <c r="AI193" i="5"/>
  <c r="AU193" i="5"/>
  <c r="AI189" i="5"/>
  <c r="AU189" i="5"/>
  <c r="AI185" i="5"/>
  <c r="AU185" i="5"/>
  <c r="AI181" i="5"/>
  <c r="AU181" i="5"/>
  <c r="AI177" i="5"/>
  <c r="AU177" i="5"/>
  <c r="AI173" i="5"/>
  <c r="AU173" i="5"/>
  <c r="AI169" i="5"/>
  <c r="AU169" i="5"/>
  <c r="AI165" i="5"/>
  <c r="AU165" i="5"/>
  <c r="AI161" i="5"/>
  <c r="AU161" i="5"/>
  <c r="AI157" i="5"/>
  <c r="AU157" i="5"/>
  <c r="AI153" i="5"/>
  <c r="AU153" i="5"/>
  <c r="AI149" i="5"/>
  <c r="AU149" i="5"/>
  <c r="AI145" i="5"/>
  <c r="AU145" i="5"/>
  <c r="AI141" i="5"/>
  <c r="AU141" i="5"/>
  <c r="AI137" i="5"/>
  <c r="AU137" i="5"/>
  <c r="AI133" i="5"/>
  <c r="AU133" i="5"/>
  <c r="AI129" i="5"/>
  <c r="AU129" i="5"/>
  <c r="AI125" i="5"/>
  <c r="AU125" i="5"/>
  <c r="AI121" i="5"/>
  <c r="AU121" i="5"/>
  <c r="AI117" i="5"/>
  <c r="AU117" i="5"/>
  <c r="AI113" i="5"/>
  <c r="AU113" i="5"/>
  <c r="AI109" i="5"/>
  <c r="AU109" i="5"/>
  <c r="AI105" i="5"/>
  <c r="AU105" i="5"/>
  <c r="AI101" i="5"/>
  <c r="AU101" i="5"/>
  <c r="AI97" i="5"/>
  <c r="AU97" i="5"/>
  <c r="AI93" i="5"/>
  <c r="AU93" i="5"/>
  <c r="AI89" i="5"/>
  <c r="AU89" i="5"/>
  <c r="AI85" i="5"/>
  <c r="AU85" i="5"/>
  <c r="AI81" i="5"/>
  <c r="AU81" i="5"/>
  <c r="AI77" i="5"/>
  <c r="AU77" i="5"/>
  <c r="AI73" i="5"/>
  <c r="AU73" i="5"/>
  <c r="AI69" i="5"/>
  <c r="AU69" i="5"/>
  <c r="AI65" i="5"/>
  <c r="AU65" i="5"/>
  <c r="AI61" i="5"/>
  <c r="AU61" i="5"/>
  <c r="AI57" i="5"/>
  <c r="AU57" i="5"/>
  <c r="AI53" i="5"/>
  <c r="AU53" i="5"/>
  <c r="AI49" i="5"/>
  <c r="AU49" i="5"/>
  <c r="AI45" i="5"/>
  <c r="AU45" i="5"/>
  <c r="AI41" i="5"/>
  <c r="AU41" i="5"/>
  <c r="AI37" i="5"/>
  <c r="AU37" i="5"/>
  <c r="AI33" i="5"/>
  <c r="AU33" i="5"/>
  <c r="AI29" i="5"/>
  <c r="AU29" i="5"/>
  <c r="AI25" i="5"/>
  <c r="AU25" i="5"/>
  <c r="AI21" i="5"/>
  <c r="AU21" i="5"/>
  <c r="AI17" i="5"/>
  <c r="AU17" i="5"/>
  <c r="AI13" i="5"/>
  <c r="AU13" i="5"/>
  <c r="AE1199" i="5"/>
  <c r="AV1199" i="5"/>
  <c r="AE1195" i="5"/>
  <c r="AV1195" i="5"/>
  <c r="AE1191" i="5"/>
  <c r="AV1191" i="5"/>
  <c r="AE1187" i="5"/>
  <c r="AV1187" i="5"/>
  <c r="AE1183" i="5"/>
  <c r="AV1183" i="5"/>
  <c r="AE1179" i="5"/>
  <c r="AV1179" i="5"/>
  <c r="AE1175" i="5"/>
  <c r="AV1175" i="5"/>
  <c r="AE1171" i="5"/>
  <c r="AV1171" i="5"/>
  <c r="AE1167" i="5"/>
  <c r="AV1167" i="5"/>
  <c r="AE1163" i="5"/>
  <c r="AV1163" i="5"/>
  <c r="AE1159" i="5"/>
  <c r="AV1159" i="5"/>
  <c r="AE1155" i="5"/>
  <c r="AV1155" i="5"/>
  <c r="AE1151" i="5"/>
  <c r="AV1151" i="5"/>
  <c r="AE1147" i="5"/>
  <c r="AV1147" i="5"/>
  <c r="AE1143" i="5"/>
  <c r="AV1143" i="5"/>
  <c r="AE1139" i="5"/>
  <c r="AV1139" i="5"/>
  <c r="AE1135" i="5"/>
  <c r="AV1135" i="5"/>
  <c r="AE1131" i="5"/>
  <c r="AV1131" i="5"/>
  <c r="AE1127" i="5"/>
  <c r="AV1127" i="5"/>
  <c r="AE1123" i="5"/>
  <c r="AV1123" i="5"/>
  <c r="AE1119" i="5"/>
  <c r="AV1119" i="5"/>
  <c r="AE1115" i="5"/>
  <c r="AV1115" i="5"/>
  <c r="AE1111" i="5"/>
  <c r="AV1111" i="5"/>
  <c r="AE1107" i="5"/>
  <c r="AV1107" i="5"/>
  <c r="AE1103" i="5"/>
  <c r="AV1103" i="5"/>
  <c r="AE1099" i="5"/>
  <c r="AV1099" i="5"/>
  <c r="AE1095" i="5"/>
  <c r="AV1095" i="5"/>
  <c r="AE1091" i="5"/>
  <c r="AV1091" i="5"/>
  <c r="AE1087" i="5"/>
  <c r="AV1087" i="5"/>
  <c r="AE1083" i="5"/>
  <c r="AV1083" i="5"/>
  <c r="AE1079" i="5"/>
  <c r="AV1079" i="5"/>
  <c r="AE1075" i="5"/>
  <c r="AV1075" i="5"/>
  <c r="AE1071" i="5"/>
  <c r="AV1071" i="5"/>
  <c r="AE1067" i="5"/>
  <c r="AV1067" i="5"/>
  <c r="AE1063" i="5"/>
  <c r="AV1063" i="5"/>
  <c r="AE1059" i="5"/>
  <c r="AV1059" i="5"/>
  <c r="AE1055" i="5"/>
  <c r="AV1055" i="5"/>
  <c r="AE1051" i="5"/>
  <c r="AV1051" i="5"/>
  <c r="AE1047" i="5"/>
  <c r="AV1047" i="5"/>
  <c r="AE1043" i="5"/>
  <c r="AV1043" i="5"/>
  <c r="AE1039" i="5"/>
  <c r="AV1039" i="5"/>
  <c r="AE1035" i="5"/>
  <c r="AV1035" i="5"/>
  <c r="AE1031" i="5"/>
  <c r="AV1031" i="5"/>
  <c r="AE1027" i="5"/>
  <c r="AV1027" i="5"/>
  <c r="AE1023" i="5"/>
  <c r="AV1023" i="5"/>
  <c r="AE1019" i="5"/>
  <c r="AV1019" i="5"/>
  <c r="AE1015" i="5"/>
  <c r="AV1015" i="5"/>
  <c r="AE1011" i="5"/>
  <c r="AV1011" i="5"/>
  <c r="AE1007" i="5"/>
  <c r="AV1007" i="5"/>
  <c r="AE1003" i="5"/>
  <c r="AV1003" i="5"/>
  <c r="AE999" i="5"/>
  <c r="AV999" i="5"/>
  <c r="AE995" i="5"/>
  <c r="AV995" i="5"/>
  <c r="AE991" i="5"/>
  <c r="AV991" i="5"/>
  <c r="AE987" i="5"/>
  <c r="AV987" i="5"/>
  <c r="AE983" i="5"/>
  <c r="AV983" i="5"/>
  <c r="AE979" i="5"/>
  <c r="AV979" i="5"/>
  <c r="AE975" i="5"/>
  <c r="AV975" i="5"/>
  <c r="AE971" i="5"/>
  <c r="AV971" i="5"/>
  <c r="AE967" i="5"/>
  <c r="AV967" i="5"/>
  <c r="AE963" i="5"/>
  <c r="AV963" i="5"/>
  <c r="AE959" i="5"/>
  <c r="AV959" i="5"/>
  <c r="AE955" i="5"/>
  <c r="AV955" i="5"/>
  <c r="AE951" i="5"/>
  <c r="AV951" i="5"/>
  <c r="AE947" i="5"/>
  <c r="AV947" i="5"/>
  <c r="AE943" i="5"/>
  <c r="AV943" i="5"/>
  <c r="AE939" i="5"/>
  <c r="AV939" i="5"/>
  <c r="AE935" i="5"/>
  <c r="AV935" i="5"/>
  <c r="AE931" i="5"/>
  <c r="AV931" i="5"/>
  <c r="AE927" i="5"/>
  <c r="AV927" i="5"/>
  <c r="AE923" i="5"/>
  <c r="AV923" i="5"/>
  <c r="AE919" i="5"/>
  <c r="AV919" i="5"/>
  <c r="AE915" i="5"/>
  <c r="AV915" i="5"/>
  <c r="AE911" i="5"/>
  <c r="AV911" i="5"/>
  <c r="AE907" i="5"/>
  <c r="AV907" i="5"/>
  <c r="AE903" i="5"/>
  <c r="AV903" i="5"/>
  <c r="AE899" i="5"/>
  <c r="AV899" i="5"/>
  <c r="AE895" i="5"/>
  <c r="AV895" i="5"/>
  <c r="AE891" i="5"/>
  <c r="AV891" i="5"/>
  <c r="AE887" i="5"/>
  <c r="AV887" i="5"/>
  <c r="AE883" i="5"/>
  <c r="AV883" i="5"/>
  <c r="AE879" i="5"/>
  <c r="AV879" i="5"/>
  <c r="AE875" i="5"/>
  <c r="AV875" i="5"/>
  <c r="AE871" i="5"/>
  <c r="AV871" i="5"/>
  <c r="AE867" i="5"/>
  <c r="AV867" i="5"/>
  <c r="AE863" i="5"/>
  <c r="AV863" i="5"/>
  <c r="AE859" i="5"/>
  <c r="AV859" i="5"/>
  <c r="AE855" i="5"/>
  <c r="AV855" i="5"/>
  <c r="AE851" i="5"/>
  <c r="AV851" i="5"/>
  <c r="AE847" i="5"/>
  <c r="AV847" i="5"/>
  <c r="AE843" i="5"/>
  <c r="AV843" i="5"/>
  <c r="AE839" i="5"/>
  <c r="AV839" i="5"/>
  <c r="AE835" i="5"/>
  <c r="AV835" i="5"/>
  <c r="AE831" i="5"/>
  <c r="AV831" i="5"/>
  <c r="AE827" i="5"/>
  <c r="AV827" i="5"/>
  <c r="AE823" i="5"/>
  <c r="AV823" i="5"/>
  <c r="AE819" i="5"/>
  <c r="AV819" i="5"/>
  <c r="AE815" i="5"/>
  <c r="AV815" i="5"/>
  <c r="AE811" i="5"/>
  <c r="AV811" i="5"/>
  <c r="AE807" i="5"/>
  <c r="AV807" i="5"/>
  <c r="AE803" i="5"/>
  <c r="AV803" i="5"/>
  <c r="AE799" i="5"/>
  <c r="AV799" i="5"/>
  <c r="AE795" i="5"/>
  <c r="AV795" i="5"/>
  <c r="AE791" i="5"/>
  <c r="AV791" i="5"/>
  <c r="AE787" i="5"/>
  <c r="AV787" i="5"/>
  <c r="AE783" i="5"/>
  <c r="AV783" i="5"/>
  <c r="AE779" i="5"/>
  <c r="AV779" i="5"/>
  <c r="AE775" i="5"/>
  <c r="AV775" i="5"/>
  <c r="AE771" i="5"/>
  <c r="AV771" i="5"/>
  <c r="AE767" i="5"/>
  <c r="AV767" i="5"/>
  <c r="AE763" i="5"/>
  <c r="AV763" i="5"/>
  <c r="AE759" i="5"/>
  <c r="AV759" i="5"/>
  <c r="AE755" i="5"/>
  <c r="AV755" i="5"/>
  <c r="AE751" i="5"/>
  <c r="AV751" i="5"/>
  <c r="AE747" i="5"/>
  <c r="AV747" i="5"/>
  <c r="AE743" i="5"/>
  <c r="AV743" i="5"/>
  <c r="AE739" i="5"/>
  <c r="AV739" i="5"/>
  <c r="AE735" i="5"/>
  <c r="AV735" i="5"/>
  <c r="AE731" i="5"/>
  <c r="AV731" i="5"/>
  <c r="AE727" i="5"/>
  <c r="AV727" i="5"/>
  <c r="AE723" i="5"/>
  <c r="AV723" i="5"/>
  <c r="AE719" i="5"/>
  <c r="AV719" i="5"/>
  <c r="AE715" i="5"/>
  <c r="AV715" i="5"/>
  <c r="AE711" i="5"/>
  <c r="AV711" i="5"/>
  <c r="AE707" i="5"/>
  <c r="AV707" i="5"/>
  <c r="AE703" i="5"/>
  <c r="AV703" i="5"/>
  <c r="AE699" i="5"/>
  <c r="AV699" i="5"/>
  <c r="AE695" i="5"/>
  <c r="AV695" i="5"/>
  <c r="AE691" i="5"/>
  <c r="AV691" i="5"/>
  <c r="AE687" i="5"/>
  <c r="AV687" i="5"/>
  <c r="AE683" i="5"/>
  <c r="AV683" i="5"/>
  <c r="AE679" i="5"/>
  <c r="AV679" i="5"/>
  <c r="AE675" i="5"/>
  <c r="AV675" i="5"/>
  <c r="AE671" i="5"/>
  <c r="AV671" i="5"/>
  <c r="AE667" i="5"/>
  <c r="AV667" i="5"/>
  <c r="AE663" i="5"/>
  <c r="AV663" i="5"/>
  <c r="AE659" i="5"/>
  <c r="AV659" i="5"/>
  <c r="AE655" i="5"/>
  <c r="AV655" i="5"/>
  <c r="AE651" i="5"/>
  <c r="AV651" i="5"/>
  <c r="AE647" i="5"/>
  <c r="AV647" i="5"/>
  <c r="AE643" i="5"/>
  <c r="AV643" i="5"/>
  <c r="AE639" i="5"/>
  <c r="AV639" i="5"/>
  <c r="AE635" i="5"/>
  <c r="AV635" i="5"/>
  <c r="AE631" i="5"/>
  <c r="AV631" i="5"/>
  <c r="AE627" i="5"/>
  <c r="AV627" i="5"/>
  <c r="AE623" i="5"/>
  <c r="AV623" i="5"/>
  <c r="AE619" i="5"/>
  <c r="AV619" i="5"/>
  <c r="AE615" i="5"/>
  <c r="AV615" i="5"/>
  <c r="AE611" i="5"/>
  <c r="AV611" i="5"/>
  <c r="AE607" i="5"/>
  <c r="AV607" i="5"/>
  <c r="AE603" i="5"/>
  <c r="AV603" i="5"/>
  <c r="AE599" i="5"/>
  <c r="AV599" i="5"/>
  <c r="AE595" i="5"/>
  <c r="AV595" i="5"/>
  <c r="AE591" i="5"/>
  <c r="AV591" i="5"/>
  <c r="AE587" i="5"/>
  <c r="AV587" i="5"/>
  <c r="AE583" i="5"/>
  <c r="AV583" i="5"/>
  <c r="AE579" i="5"/>
  <c r="AV579" i="5"/>
  <c r="AE575" i="5"/>
  <c r="AV575" i="5"/>
  <c r="AE571" i="5"/>
  <c r="AV571" i="5"/>
  <c r="AE567" i="5"/>
  <c r="AV567" i="5"/>
  <c r="AE563" i="5"/>
  <c r="AV563" i="5"/>
  <c r="AE559" i="5"/>
  <c r="AV559" i="5"/>
  <c r="AE555" i="5"/>
  <c r="AV555" i="5"/>
  <c r="AE551" i="5"/>
  <c r="AV551" i="5"/>
  <c r="AE547" i="5"/>
  <c r="AV547" i="5"/>
  <c r="AE543" i="5"/>
  <c r="AV543" i="5"/>
  <c r="AE539" i="5"/>
  <c r="AV539" i="5"/>
  <c r="AE535" i="5"/>
  <c r="AV535" i="5"/>
  <c r="AE531" i="5"/>
  <c r="AV531" i="5"/>
  <c r="AE527" i="5"/>
  <c r="AV527" i="5"/>
  <c r="AE523" i="5"/>
  <c r="AV523" i="5"/>
  <c r="AE519" i="5"/>
  <c r="AV519" i="5"/>
  <c r="AE515" i="5"/>
  <c r="AV515" i="5"/>
  <c r="AE511" i="5"/>
  <c r="AV511" i="5"/>
  <c r="AE507" i="5"/>
  <c r="AV507" i="5"/>
  <c r="AE503" i="5"/>
  <c r="AV503" i="5"/>
  <c r="AE499" i="5"/>
  <c r="AV499" i="5"/>
  <c r="AE495" i="5"/>
  <c r="AV495" i="5"/>
  <c r="AE491" i="5"/>
  <c r="AV491" i="5"/>
  <c r="AE487" i="5"/>
  <c r="AV487" i="5"/>
  <c r="AE483" i="5"/>
  <c r="AV483" i="5"/>
  <c r="AE479" i="5"/>
  <c r="AV479" i="5"/>
  <c r="AE475" i="5"/>
  <c r="AV475" i="5"/>
  <c r="AE471" i="5"/>
  <c r="AV471" i="5"/>
  <c r="AE467" i="5"/>
  <c r="AV467" i="5"/>
  <c r="AE463" i="5"/>
  <c r="AV463" i="5"/>
  <c r="AE459" i="5"/>
  <c r="AV459" i="5"/>
  <c r="AE455" i="5"/>
  <c r="AV455" i="5"/>
  <c r="AE451" i="5"/>
  <c r="AV451" i="5"/>
  <c r="AE447" i="5"/>
  <c r="AV447" i="5"/>
  <c r="AE443" i="5"/>
  <c r="AV443" i="5"/>
  <c r="AE439" i="5"/>
  <c r="AV439" i="5"/>
  <c r="AE435" i="5"/>
  <c r="AV435" i="5"/>
  <c r="AE431" i="5"/>
  <c r="AV431" i="5"/>
  <c r="AE427" i="5"/>
  <c r="AV427" i="5"/>
  <c r="AE423" i="5"/>
  <c r="AV423" i="5"/>
  <c r="AE419" i="5"/>
  <c r="AV419" i="5"/>
  <c r="AE415" i="5"/>
  <c r="AV415" i="5"/>
  <c r="AE411" i="5"/>
  <c r="AV411" i="5"/>
  <c r="AE407" i="5"/>
  <c r="AV407" i="5"/>
  <c r="AE403" i="5"/>
  <c r="AV403" i="5"/>
  <c r="AE399" i="5"/>
  <c r="AV399" i="5"/>
  <c r="AE395" i="5"/>
  <c r="AV395" i="5"/>
  <c r="AE391" i="5"/>
  <c r="AV391" i="5"/>
  <c r="AE387" i="5"/>
  <c r="AV387" i="5"/>
  <c r="AE383" i="5"/>
  <c r="AV383" i="5"/>
  <c r="AE379" i="5"/>
  <c r="AV379" i="5"/>
  <c r="AE375" i="5"/>
  <c r="AV375" i="5"/>
  <c r="AE371" i="5"/>
  <c r="AV371" i="5"/>
  <c r="AE367" i="5"/>
  <c r="AV367" i="5"/>
  <c r="AE363" i="5"/>
  <c r="AV363" i="5"/>
  <c r="AE359" i="5"/>
  <c r="AV359" i="5"/>
  <c r="AE355" i="5"/>
  <c r="AV355" i="5"/>
  <c r="AE351" i="5"/>
  <c r="AV351" i="5"/>
  <c r="AE347" i="5"/>
  <c r="AV347" i="5"/>
  <c r="AE343" i="5"/>
  <c r="AV343" i="5"/>
  <c r="AE339" i="5"/>
  <c r="AV339" i="5"/>
  <c r="AE335" i="5"/>
  <c r="AV335" i="5"/>
  <c r="AE331" i="5"/>
  <c r="AV331" i="5"/>
  <c r="AE327" i="5"/>
  <c r="AV327" i="5"/>
  <c r="AE323" i="5"/>
  <c r="AV323" i="5"/>
  <c r="AE319" i="5"/>
  <c r="AV319" i="5"/>
  <c r="AE315" i="5"/>
  <c r="AV315" i="5"/>
  <c r="AE311" i="5"/>
  <c r="AV311" i="5"/>
  <c r="AE307" i="5"/>
  <c r="AV307" i="5"/>
  <c r="AE303" i="5"/>
  <c r="AV303" i="5"/>
  <c r="AE299" i="5"/>
  <c r="AV299" i="5"/>
  <c r="AE295" i="5"/>
  <c r="AV295" i="5"/>
  <c r="AE291" i="5"/>
  <c r="AV291" i="5"/>
  <c r="AE287" i="5"/>
  <c r="AV287" i="5"/>
  <c r="AE283" i="5"/>
  <c r="AV283" i="5"/>
  <c r="AE279" i="5"/>
  <c r="AV279" i="5"/>
  <c r="AE275" i="5"/>
  <c r="AV275" i="5"/>
  <c r="AE271" i="5"/>
  <c r="AV271" i="5"/>
  <c r="AE267" i="5"/>
  <c r="AV267" i="5"/>
  <c r="AE263" i="5"/>
  <c r="AV263" i="5"/>
  <c r="AE259" i="5"/>
  <c r="AV259" i="5"/>
  <c r="AE255" i="5"/>
  <c r="AV255" i="5"/>
  <c r="AE251" i="5"/>
  <c r="AV251" i="5"/>
  <c r="AE247" i="5"/>
  <c r="AV247" i="5"/>
  <c r="AE243" i="5"/>
  <c r="AV243" i="5"/>
  <c r="AE239" i="5"/>
  <c r="AV239" i="5"/>
  <c r="AE235" i="5"/>
  <c r="AV235" i="5"/>
  <c r="AE231" i="5"/>
  <c r="AV231" i="5"/>
  <c r="AE227" i="5"/>
  <c r="AV227" i="5"/>
  <c r="AE223" i="5"/>
  <c r="AV223" i="5"/>
  <c r="AE219" i="5"/>
  <c r="AV219" i="5"/>
  <c r="AE215" i="5"/>
  <c r="AV215" i="5"/>
  <c r="AE211" i="5"/>
  <c r="AV211" i="5"/>
  <c r="AE207" i="5"/>
  <c r="AV207" i="5"/>
  <c r="AE203" i="5"/>
  <c r="AV203" i="5"/>
  <c r="AE199" i="5"/>
  <c r="AV199" i="5"/>
  <c r="AE195" i="5"/>
  <c r="AV195" i="5"/>
  <c r="AE191" i="5"/>
  <c r="AV191" i="5"/>
  <c r="AE187" i="5"/>
  <c r="AV187" i="5"/>
  <c r="AE183" i="5"/>
  <c r="AV183" i="5"/>
  <c r="AE179" i="5"/>
  <c r="AV179" i="5"/>
  <c r="AE175" i="5"/>
  <c r="AV175" i="5"/>
  <c r="AE171" i="5"/>
  <c r="AV171" i="5"/>
  <c r="AE167" i="5"/>
  <c r="AV167" i="5"/>
  <c r="AE163" i="5"/>
  <c r="AV163" i="5"/>
  <c r="AE159" i="5"/>
  <c r="AV159" i="5"/>
  <c r="AE155" i="5"/>
  <c r="AV155" i="5"/>
  <c r="AE151" i="5"/>
  <c r="AV151" i="5"/>
  <c r="AE147" i="5"/>
  <c r="AV147" i="5"/>
  <c r="AE143" i="5"/>
  <c r="AV143" i="5"/>
  <c r="AE139" i="5"/>
  <c r="AV139" i="5"/>
  <c r="AE135" i="5"/>
  <c r="AV135" i="5"/>
  <c r="AE131" i="5"/>
  <c r="AV131" i="5"/>
  <c r="AE127" i="5"/>
  <c r="AV127" i="5"/>
  <c r="AE123" i="5"/>
  <c r="AV123" i="5"/>
  <c r="AE119" i="5"/>
  <c r="AV119" i="5"/>
  <c r="AE115" i="5"/>
  <c r="AV115" i="5"/>
  <c r="AE111" i="5"/>
  <c r="AV111" i="5"/>
  <c r="AE107" i="5"/>
  <c r="AV107" i="5"/>
  <c r="AE103" i="5"/>
  <c r="AV103" i="5"/>
  <c r="AE99" i="5"/>
  <c r="AV99" i="5"/>
  <c r="AE95" i="5"/>
  <c r="AV95" i="5"/>
  <c r="AE91" i="5"/>
  <c r="AV91" i="5"/>
  <c r="AE87" i="5"/>
  <c r="AV87" i="5"/>
  <c r="AE83" i="5"/>
  <c r="AV83" i="5"/>
  <c r="AE79" i="5"/>
  <c r="AV79" i="5"/>
  <c r="AE75" i="5"/>
  <c r="AV75" i="5"/>
  <c r="AE71" i="5"/>
  <c r="AV71" i="5"/>
  <c r="AE67" i="5"/>
  <c r="AV67" i="5"/>
  <c r="AE63" i="5"/>
  <c r="AV63" i="5"/>
  <c r="AE59" i="5"/>
  <c r="AV59" i="5"/>
  <c r="AE55" i="5"/>
  <c r="AV55" i="5"/>
  <c r="AE51" i="5"/>
  <c r="AV51" i="5"/>
  <c r="AE47" i="5"/>
  <c r="AV47" i="5"/>
  <c r="AE43" i="5"/>
  <c r="AV43" i="5"/>
  <c r="AE39" i="5"/>
  <c r="AV39" i="5"/>
  <c r="AE35" i="5"/>
  <c r="AV35" i="5"/>
  <c r="AE31" i="5"/>
  <c r="AV31" i="5"/>
  <c r="AE27" i="5"/>
  <c r="AV27" i="5"/>
  <c r="AE23" i="5"/>
  <c r="AV23" i="5"/>
  <c r="AE19" i="5"/>
  <c r="AV19" i="5"/>
  <c r="AE15" i="5"/>
  <c r="AV15" i="5"/>
  <c r="AE11" i="5"/>
  <c r="AV11" i="5"/>
  <c r="AE7" i="5"/>
  <c r="AV7" i="5"/>
  <c r="AI5" i="5"/>
  <c r="AU5" i="5"/>
  <c r="AI6" i="5"/>
  <c r="AU6" i="5"/>
  <c r="AI1196" i="5"/>
  <c r="AU1196" i="5"/>
  <c r="AI1192" i="5"/>
  <c r="AU1192" i="5"/>
  <c r="AI1188" i="5"/>
  <c r="AU1188" i="5"/>
  <c r="AI1184" i="5"/>
  <c r="AU1184" i="5"/>
  <c r="AI1180" i="5"/>
  <c r="AU1180" i="5"/>
  <c r="AI1176" i="5"/>
  <c r="AU1176" i="5"/>
  <c r="AI1172" i="5"/>
  <c r="AU1172" i="5"/>
  <c r="AI1168" i="5"/>
  <c r="AU1168" i="5"/>
  <c r="AI1164" i="5"/>
  <c r="AU1164" i="5"/>
  <c r="AI1160" i="5"/>
  <c r="AU1160" i="5"/>
  <c r="AI1156" i="5"/>
  <c r="AU1156" i="5"/>
  <c r="AI1152" i="5"/>
  <c r="AU1152" i="5"/>
  <c r="AI1148" i="5"/>
  <c r="AU1148" i="5"/>
  <c r="AI1144" i="5"/>
  <c r="AU1144" i="5"/>
  <c r="AI1140" i="5"/>
  <c r="AU1140" i="5"/>
  <c r="AI1136" i="5"/>
  <c r="AU1136" i="5"/>
  <c r="AI1132" i="5"/>
  <c r="AU1132" i="5"/>
  <c r="AI1128" i="5"/>
  <c r="AU1128" i="5"/>
  <c r="AI1124" i="5"/>
  <c r="AU1124" i="5"/>
  <c r="AI1120" i="5"/>
  <c r="AU1120" i="5"/>
  <c r="AI1116" i="5"/>
  <c r="AU1116" i="5"/>
  <c r="AI1112" i="5"/>
  <c r="AU1112" i="5"/>
  <c r="AI1108" i="5"/>
  <c r="AU1108" i="5"/>
  <c r="AI1104" i="5"/>
  <c r="AU1104" i="5"/>
  <c r="AI1100" i="5"/>
  <c r="AU1100" i="5"/>
  <c r="AI1096" i="5"/>
  <c r="AU1096" i="5"/>
  <c r="AI1092" i="5"/>
  <c r="AU1092" i="5"/>
  <c r="AI1088" i="5"/>
  <c r="AU1088" i="5"/>
  <c r="AI1084" i="5"/>
  <c r="AU1084" i="5"/>
  <c r="AI1080" i="5"/>
  <c r="AU1080" i="5"/>
  <c r="AI1076" i="5"/>
  <c r="AU1076" i="5"/>
  <c r="AI1072" i="5"/>
  <c r="AU1072" i="5"/>
  <c r="AI1068" i="5"/>
  <c r="AU1068" i="5"/>
  <c r="AI1064" i="5"/>
  <c r="AU1064" i="5"/>
  <c r="AI1060" i="5"/>
  <c r="AU1060" i="5"/>
  <c r="AI1056" i="5"/>
  <c r="AU1056" i="5"/>
  <c r="AI1052" i="5"/>
  <c r="AU1052" i="5"/>
  <c r="AI1048" i="5"/>
  <c r="AU1048" i="5"/>
  <c r="AI1044" i="5"/>
  <c r="AU1044" i="5"/>
  <c r="AI1040" i="5"/>
  <c r="AU1040" i="5"/>
  <c r="AI1036" i="5"/>
  <c r="AU1036" i="5"/>
  <c r="AI1032" i="5"/>
  <c r="AU1032" i="5"/>
  <c r="AI1028" i="5"/>
  <c r="AU1028" i="5"/>
  <c r="AI1024" i="5"/>
  <c r="AU1024" i="5"/>
  <c r="AI1020" i="5"/>
  <c r="AU1020" i="5"/>
  <c r="AI1016" i="5"/>
  <c r="AU1016" i="5"/>
  <c r="AI1012" i="5"/>
  <c r="AU1012" i="5"/>
  <c r="AI1008" i="5"/>
  <c r="AU1008" i="5"/>
  <c r="AI1004" i="5"/>
  <c r="AU1004" i="5"/>
  <c r="AI1000" i="5"/>
  <c r="AU1000" i="5"/>
  <c r="AI996" i="5"/>
  <c r="AU996" i="5"/>
  <c r="AI992" i="5"/>
  <c r="AU992" i="5"/>
  <c r="AI988" i="5"/>
  <c r="AU988" i="5"/>
  <c r="AI984" i="5"/>
  <c r="AU984" i="5"/>
  <c r="AI980" i="5"/>
  <c r="AU980" i="5"/>
  <c r="AI976" i="5"/>
  <c r="AU976" i="5"/>
  <c r="AI972" i="5"/>
  <c r="AU972" i="5"/>
  <c r="AI968" i="5"/>
  <c r="AU968" i="5"/>
  <c r="AI964" i="5"/>
  <c r="AU964" i="5"/>
  <c r="AI960" i="5"/>
  <c r="AU960" i="5"/>
  <c r="AI956" i="5"/>
  <c r="AU956" i="5"/>
  <c r="AI952" i="5"/>
  <c r="AU952" i="5"/>
  <c r="AI948" i="5"/>
  <c r="AU948" i="5"/>
  <c r="AI944" i="5"/>
  <c r="AU944" i="5"/>
  <c r="AI940" i="5"/>
  <c r="AU940" i="5"/>
  <c r="AI936" i="5"/>
  <c r="AU936" i="5"/>
  <c r="AI932" i="5"/>
  <c r="AU932" i="5"/>
  <c r="AI928" i="5"/>
  <c r="AU928" i="5"/>
  <c r="AI924" i="5"/>
  <c r="AU924" i="5"/>
  <c r="AI920" i="5"/>
  <c r="AU920" i="5"/>
  <c r="AI916" i="5"/>
  <c r="AU916" i="5"/>
  <c r="AI912" i="5"/>
  <c r="AU912" i="5"/>
  <c r="AI908" i="5"/>
  <c r="AU908" i="5"/>
  <c r="AI904" i="5"/>
  <c r="AU904" i="5"/>
  <c r="AI900" i="5"/>
  <c r="AU900" i="5"/>
  <c r="AI896" i="5"/>
  <c r="AU896" i="5"/>
  <c r="AI892" i="5"/>
  <c r="AU892" i="5"/>
  <c r="AI888" i="5"/>
  <c r="AU888" i="5"/>
  <c r="AI884" i="5"/>
  <c r="AU884" i="5"/>
  <c r="AI880" i="5"/>
  <c r="AU880" i="5"/>
  <c r="AI876" i="5"/>
  <c r="AU876" i="5"/>
  <c r="AI872" i="5"/>
  <c r="AU872" i="5"/>
  <c r="AI868" i="5"/>
  <c r="AU868" i="5"/>
  <c r="AI864" i="5"/>
  <c r="AU864" i="5"/>
  <c r="AI860" i="5"/>
  <c r="AU860" i="5"/>
  <c r="AI856" i="5"/>
  <c r="AU856" i="5"/>
  <c r="AI852" i="5"/>
  <c r="AU852" i="5"/>
  <c r="AI848" i="5"/>
  <c r="AU848" i="5"/>
  <c r="AI844" i="5"/>
  <c r="AU844" i="5"/>
  <c r="AI840" i="5"/>
  <c r="AU840" i="5"/>
  <c r="AI836" i="5"/>
  <c r="AU836" i="5"/>
  <c r="AI832" i="5"/>
  <c r="AU832" i="5"/>
  <c r="AI828" i="5"/>
  <c r="AU828" i="5"/>
  <c r="AI824" i="5"/>
  <c r="AU824" i="5"/>
  <c r="AI820" i="5"/>
  <c r="AU820" i="5"/>
  <c r="AI816" i="5"/>
  <c r="AU816" i="5"/>
  <c r="AI812" i="5"/>
  <c r="AU812" i="5"/>
  <c r="AI808" i="5"/>
  <c r="AU808" i="5"/>
  <c r="AI804" i="5"/>
  <c r="AU804" i="5"/>
  <c r="AI800" i="5"/>
  <c r="AU800" i="5"/>
  <c r="AI796" i="5"/>
  <c r="AU796" i="5"/>
  <c r="AI792" i="5"/>
  <c r="AU792" i="5"/>
  <c r="AI788" i="5"/>
  <c r="AU788" i="5"/>
  <c r="AI784" i="5"/>
  <c r="AU784" i="5"/>
  <c r="AI780" i="5"/>
  <c r="AU780" i="5"/>
  <c r="AI776" i="5"/>
  <c r="AU776" i="5"/>
  <c r="AI772" i="5"/>
  <c r="AU772" i="5"/>
  <c r="AI768" i="5"/>
  <c r="AU768" i="5"/>
  <c r="AI764" i="5"/>
  <c r="AU764" i="5"/>
  <c r="AI760" i="5"/>
  <c r="AU760" i="5"/>
  <c r="AI756" i="5"/>
  <c r="AU756" i="5"/>
  <c r="AI752" i="5"/>
  <c r="AU752" i="5"/>
  <c r="AI748" i="5"/>
  <c r="AU748" i="5"/>
  <c r="AI744" i="5"/>
  <c r="AU744" i="5"/>
  <c r="AI740" i="5"/>
  <c r="AU740" i="5"/>
  <c r="AI736" i="5"/>
  <c r="AU736" i="5"/>
  <c r="AI732" i="5"/>
  <c r="AU732" i="5"/>
  <c r="AI728" i="5"/>
  <c r="AU728" i="5"/>
  <c r="AI724" i="5"/>
  <c r="AU724" i="5"/>
  <c r="AI720" i="5"/>
  <c r="AU720" i="5"/>
  <c r="AI716" i="5"/>
  <c r="AU716" i="5"/>
  <c r="AI712" i="5"/>
  <c r="AU712" i="5"/>
  <c r="AI708" i="5"/>
  <c r="AU708" i="5"/>
  <c r="AI704" i="5"/>
  <c r="AU704" i="5"/>
  <c r="AI700" i="5"/>
  <c r="AU700" i="5"/>
  <c r="AI696" i="5"/>
  <c r="AU696" i="5"/>
  <c r="AI692" i="5"/>
  <c r="AU692" i="5"/>
  <c r="AI688" i="5"/>
  <c r="AU688" i="5"/>
  <c r="AI684" i="5"/>
  <c r="AU684" i="5"/>
  <c r="AI680" i="5"/>
  <c r="AU680" i="5"/>
  <c r="AI676" i="5"/>
  <c r="AU676" i="5"/>
  <c r="AI672" i="5"/>
  <c r="AU672" i="5"/>
  <c r="AI668" i="5"/>
  <c r="AU668" i="5"/>
  <c r="AI664" i="5"/>
  <c r="AU664" i="5"/>
  <c r="AI660" i="5"/>
  <c r="AU660" i="5"/>
  <c r="AI656" i="5"/>
  <c r="AU656" i="5"/>
  <c r="AI652" i="5"/>
  <c r="AU652" i="5"/>
  <c r="AI648" i="5"/>
  <c r="AU648" i="5"/>
  <c r="AI644" i="5"/>
  <c r="AU644" i="5"/>
  <c r="AI640" i="5"/>
  <c r="AU640" i="5"/>
  <c r="AI636" i="5"/>
  <c r="AU636" i="5"/>
  <c r="AI632" i="5"/>
  <c r="AU632" i="5"/>
  <c r="AI628" i="5"/>
  <c r="AU628" i="5"/>
  <c r="AI624" i="5"/>
  <c r="AU624" i="5"/>
  <c r="AI620" i="5"/>
  <c r="AU620" i="5"/>
  <c r="AI616" i="5"/>
  <c r="AU616" i="5"/>
  <c r="AI612" i="5"/>
  <c r="AU612" i="5"/>
  <c r="AI608" i="5"/>
  <c r="AU608" i="5"/>
  <c r="AI604" i="5"/>
  <c r="AU604" i="5"/>
  <c r="AI600" i="5"/>
  <c r="AU600" i="5"/>
  <c r="AI596" i="5"/>
  <c r="AU596" i="5"/>
  <c r="AI592" i="5"/>
  <c r="AU592" i="5"/>
  <c r="AI588" i="5"/>
  <c r="AU588" i="5"/>
  <c r="AI584" i="5"/>
  <c r="AU584" i="5"/>
  <c r="AI580" i="5"/>
  <c r="AU580" i="5"/>
  <c r="AI576" i="5"/>
  <c r="AU576" i="5"/>
  <c r="AI572" i="5"/>
  <c r="AU572" i="5"/>
  <c r="AI568" i="5"/>
  <c r="AU568" i="5"/>
  <c r="AI564" i="5"/>
  <c r="AU564" i="5"/>
  <c r="AI560" i="5"/>
  <c r="AU560" i="5"/>
  <c r="AI556" i="5"/>
  <c r="AU556" i="5"/>
  <c r="AI552" i="5"/>
  <c r="AU552" i="5"/>
  <c r="AI548" i="5"/>
  <c r="AU548" i="5"/>
  <c r="AI544" i="5"/>
  <c r="AU544" i="5"/>
  <c r="AI540" i="5"/>
  <c r="AU540" i="5"/>
  <c r="AI536" i="5"/>
  <c r="AU536" i="5"/>
  <c r="AI532" i="5"/>
  <c r="AU532" i="5"/>
  <c r="AI528" i="5"/>
  <c r="AU528" i="5"/>
  <c r="AI524" i="5"/>
  <c r="AU524" i="5"/>
  <c r="AI520" i="5"/>
  <c r="AU520" i="5"/>
  <c r="AI516" i="5"/>
  <c r="AU516" i="5"/>
  <c r="AI512" i="5"/>
  <c r="AU512" i="5"/>
  <c r="AI508" i="5"/>
  <c r="AU508" i="5"/>
  <c r="AI504" i="5"/>
  <c r="AU504" i="5"/>
  <c r="AI500" i="5"/>
  <c r="AU500" i="5"/>
  <c r="AI496" i="5"/>
  <c r="AU496" i="5"/>
  <c r="AI492" i="5"/>
  <c r="AU492" i="5"/>
  <c r="AI488" i="5"/>
  <c r="AU488" i="5"/>
  <c r="AI484" i="5"/>
  <c r="AU484" i="5"/>
  <c r="AI480" i="5"/>
  <c r="AU480" i="5"/>
  <c r="AI476" i="5"/>
  <c r="AU476" i="5"/>
  <c r="AI472" i="5"/>
  <c r="AU472" i="5"/>
  <c r="AI468" i="5"/>
  <c r="AU468" i="5"/>
  <c r="AI464" i="5"/>
  <c r="AU464" i="5"/>
  <c r="AI460" i="5"/>
  <c r="AU460" i="5"/>
  <c r="AI456" i="5"/>
  <c r="AU456" i="5"/>
  <c r="AI452" i="5"/>
  <c r="AU452" i="5"/>
  <c r="AI448" i="5"/>
  <c r="AU448" i="5"/>
  <c r="AI444" i="5"/>
  <c r="AU444" i="5"/>
  <c r="AI440" i="5"/>
  <c r="AU440" i="5"/>
  <c r="AI436" i="5"/>
  <c r="AU436" i="5"/>
  <c r="AI432" i="5"/>
  <c r="AU432" i="5"/>
  <c r="AI428" i="5"/>
  <c r="AU428" i="5"/>
  <c r="AI424" i="5"/>
  <c r="AU424" i="5"/>
  <c r="AI420" i="5"/>
  <c r="AU420" i="5"/>
  <c r="AI416" i="5"/>
  <c r="AU416" i="5"/>
  <c r="AI412" i="5"/>
  <c r="AU412" i="5"/>
  <c r="AI408" i="5"/>
  <c r="AU408" i="5"/>
  <c r="AI404" i="5"/>
  <c r="AU404" i="5"/>
  <c r="AI400" i="5"/>
  <c r="AU400" i="5"/>
  <c r="AI396" i="5"/>
  <c r="AU396" i="5"/>
  <c r="AI392" i="5"/>
  <c r="AU392" i="5"/>
  <c r="AI388" i="5"/>
  <c r="AU388" i="5"/>
  <c r="AI384" i="5"/>
  <c r="AU384" i="5"/>
  <c r="AI380" i="5"/>
  <c r="AU380" i="5"/>
  <c r="AI376" i="5"/>
  <c r="AU376" i="5"/>
  <c r="AI372" i="5"/>
  <c r="AU372" i="5"/>
  <c r="AI368" i="5"/>
  <c r="AU368" i="5"/>
  <c r="AI364" i="5"/>
  <c r="AU364" i="5"/>
  <c r="AI360" i="5"/>
  <c r="AU360" i="5"/>
  <c r="AI356" i="5"/>
  <c r="AU356" i="5"/>
  <c r="AI352" i="5"/>
  <c r="AU352" i="5"/>
  <c r="AI348" i="5"/>
  <c r="AU348" i="5"/>
  <c r="AI344" i="5"/>
  <c r="AU344" i="5"/>
  <c r="AI340" i="5"/>
  <c r="AU340" i="5"/>
  <c r="AI336" i="5"/>
  <c r="AU336" i="5"/>
  <c r="AI332" i="5"/>
  <c r="AU332" i="5"/>
  <c r="AI328" i="5"/>
  <c r="AU328" i="5"/>
  <c r="AI324" i="5"/>
  <c r="AU324" i="5"/>
  <c r="AI320" i="5"/>
  <c r="AU320" i="5"/>
  <c r="AI316" i="5"/>
  <c r="AU316" i="5"/>
  <c r="AI312" i="5"/>
  <c r="AU312" i="5"/>
  <c r="AI308" i="5"/>
  <c r="AU308" i="5"/>
  <c r="AI304" i="5"/>
  <c r="AU304" i="5"/>
  <c r="AI300" i="5"/>
  <c r="AU300" i="5"/>
  <c r="AI296" i="5"/>
  <c r="AU296" i="5"/>
  <c r="AI292" i="5"/>
  <c r="AU292" i="5"/>
  <c r="AI288" i="5"/>
  <c r="AU288" i="5"/>
  <c r="AI284" i="5"/>
  <c r="AU284" i="5"/>
  <c r="AI280" i="5"/>
  <c r="AU280" i="5"/>
  <c r="AI276" i="5"/>
  <c r="AU276" i="5"/>
  <c r="AI272" i="5"/>
  <c r="AU272" i="5"/>
  <c r="AI268" i="5"/>
  <c r="AU268" i="5"/>
  <c r="AI264" i="5"/>
  <c r="AU264" i="5"/>
  <c r="AI260" i="5"/>
  <c r="AU260" i="5"/>
  <c r="AI256" i="5"/>
  <c r="AU256" i="5"/>
  <c r="AI252" i="5"/>
  <c r="AU252" i="5"/>
  <c r="AI248" i="5"/>
  <c r="AU248" i="5"/>
  <c r="AI244" i="5"/>
  <c r="AU244" i="5"/>
  <c r="AI240" i="5"/>
  <c r="AU240" i="5"/>
  <c r="AI236" i="5"/>
  <c r="AU236" i="5"/>
  <c r="AI232" i="5"/>
  <c r="AU232" i="5"/>
  <c r="AI228" i="5"/>
  <c r="AU228" i="5"/>
  <c r="AI224" i="5"/>
  <c r="AU224" i="5"/>
  <c r="AI220" i="5"/>
  <c r="AU220" i="5"/>
  <c r="AI216" i="5"/>
  <c r="AU216" i="5"/>
  <c r="AI212" i="5"/>
  <c r="AU212" i="5"/>
  <c r="AI208" i="5"/>
  <c r="AU208" i="5"/>
  <c r="AI204" i="5"/>
  <c r="AU204" i="5"/>
  <c r="AI200" i="5"/>
  <c r="AU200" i="5"/>
  <c r="AI196" i="5"/>
  <c r="AU196" i="5"/>
  <c r="AI192" i="5"/>
  <c r="AU192" i="5"/>
  <c r="AI188" i="5"/>
  <c r="AU188" i="5"/>
  <c r="AI184" i="5"/>
  <c r="AU184" i="5"/>
  <c r="AI180" i="5"/>
  <c r="AU180" i="5"/>
  <c r="AI176" i="5"/>
  <c r="AU176" i="5"/>
  <c r="AI172" i="5"/>
  <c r="AU172" i="5"/>
  <c r="AI168" i="5"/>
  <c r="AU168" i="5"/>
  <c r="AI164" i="5"/>
  <c r="AU164" i="5"/>
  <c r="AI160" i="5"/>
  <c r="AU160" i="5"/>
  <c r="AI156" i="5"/>
  <c r="AU156" i="5"/>
  <c r="AI152" i="5"/>
  <c r="AU152" i="5"/>
  <c r="AI148" i="5"/>
  <c r="AU148" i="5"/>
  <c r="AI144" i="5"/>
  <c r="AU144" i="5"/>
  <c r="AI140" i="5"/>
  <c r="AU140" i="5"/>
  <c r="AI136" i="5"/>
  <c r="AU136" i="5"/>
  <c r="AI132" i="5"/>
  <c r="AU132" i="5"/>
  <c r="AI128" i="5"/>
  <c r="AU128" i="5"/>
  <c r="AI124" i="5"/>
  <c r="AU124" i="5"/>
  <c r="AI120" i="5"/>
  <c r="AU120" i="5"/>
  <c r="AI116" i="5"/>
  <c r="AU116" i="5"/>
  <c r="AI112" i="5"/>
  <c r="AU112" i="5"/>
  <c r="AI108" i="5"/>
  <c r="AU108" i="5"/>
  <c r="AI104" i="5"/>
  <c r="AU104" i="5"/>
  <c r="AI100" i="5"/>
  <c r="AU100" i="5"/>
  <c r="AI96" i="5"/>
  <c r="AU96" i="5"/>
  <c r="AI92" i="5"/>
  <c r="AU92" i="5"/>
  <c r="AI88" i="5"/>
  <c r="AU88" i="5"/>
  <c r="AI84" i="5"/>
  <c r="AU84" i="5"/>
  <c r="AI80" i="5"/>
  <c r="AU80" i="5"/>
  <c r="AI76" i="5"/>
  <c r="AU76" i="5"/>
  <c r="AI72" i="5"/>
  <c r="AU72" i="5"/>
  <c r="AI68" i="5"/>
  <c r="AU68" i="5"/>
  <c r="AI64" i="5"/>
  <c r="AU64" i="5"/>
  <c r="AI60" i="5"/>
  <c r="AU60" i="5"/>
  <c r="AI56" i="5"/>
  <c r="AU56" i="5"/>
  <c r="AI52" i="5"/>
  <c r="AU52" i="5"/>
  <c r="AI48" i="5"/>
  <c r="AU48" i="5"/>
  <c r="AI44" i="5"/>
  <c r="AU44" i="5"/>
  <c r="AI40" i="5"/>
  <c r="AU40" i="5"/>
  <c r="AI36" i="5"/>
  <c r="AU36" i="5"/>
  <c r="AI32" i="5"/>
  <c r="AU32" i="5"/>
  <c r="AI28" i="5"/>
  <c r="AU28" i="5"/>
  <c r="AI24" i="5"/>
  <c r="AU24" i="5"/>
  <c r="AI20" i="5"/>
  <c r="AU20" i="5"/>
  <c r="AI16" i="5"/>
  <c r="AU16" i="5"/>
  <c r="AI12" i="5"/>
  <c r="AU12" i="5"/>
  <c r="AE1198" i="5"/>
  <c r="AV1198" i="5"/>
  <c r="AE1194" i="5"/>
  <c r="AV1194" i="5"/>
  <c r="AE1190" i="5"/>
  <c r="AV1190" i="5"/>
  <c r="AE1186" i="5"/>
  <c r="AV1186" i="5"/>
  <c r="AE1182" i="5"/>
  <c r="AV1182" i="5"/>
  <c r="AE1178" i="5"/>
  <c r="AV1178" i="5"/>
  <c r="AE1174" i="5"/>
  <c r="AV1174" i="5"/>
  <c r="AE1170" i="5"/>
  <c r="AV1170" i="5"/>
  <c r="AE1166" i="5"/>
  <c r="AV1166" i="5"/>
  <c r="AE1162" i="5"/>
  <c r="AV1162" i="5"/>
  <c r="AE1158" i="5"/>
  <c r="AV1158" i="5"/>
  <c r="AE1154" i="5"/>
  <c r="AV1154" i="5"/>
  <c r="AE1150" i="5"/>
  <c r="AV1150" i="5"/>
  <c r="AE1146" i="5"/>
  <c r="AV1146" i="5"/>
  <c r="AE1142" i="5"/>
  <c r="AV1142" i="5"/>
  <c r="AE1138" i="5"/>
  <c r="AV1138" i="5"/>
  <c r="AE1134" i="5"/>
  <c r="AV1134" i="5"/>
  <c r="AE1130" i="5"/>
  <c r="AV1130" i="5"/>
  <c r="AE1126" i="5"/>
  <c r="AV1126" i="5"/>
  <c r="AE1122" i="5"/>
  <c r="AV1122" i="5"/>
  <c r="AE1118" i="5"/>
  <c r="AV1118" i="5"/>
  <c r="AE1114" i="5"/>
  <c r="AV1114" i="5"/>
  <c r="AE1110" i="5"/>
  <c r="AV1110" i="5"/>
  <c r="AE1106" i="5"/>
  <c r="AV1106" i="5"/>
  <c r="AE1102" i="5"/>
  <c r="AV1102" i="5"/>
  <c r="AE1098" i="5"/>
  <c r="AV1098" i="5"/>
  <c r="AE1094" i="5"/>
  <c r="AV1094" i="5"/>
  <c r="AE1090" i="5"/>
  <c r="AV1090" i="5"/>
  <c r="AE1086" i="5"/>
  <c r="AV1086" i="5"/>
  <c r="AE1082" i="5"/>
  <c r="AV1082" i="5"/>
  <c r="AE1078" i="5"/>
  <c r="AV1078" i="5"/>
  <c r="AE1074" i="5"/>
  <c r="AV1074" i="5"/>
  <c r="AE1070" i="5"/>
  <c r="AV1070" i="5"/>
  <c r="AE1066" i="5"/>
  <c r="AV1066" i="5"/>
  <c r="AE1062" i="5"/>
  <c r="AV1062" i="5"/>
  <c r="AE1058" i="5"/>
  <c r="AV1058" i="5"/>
  <c r="AE1054" i="5"/>
  <c r="AV1054" i="5"/>
  <c r="AE1050" i="5"/>
  <c r="AV1050" i="5"/>
  <c r="AE1046" i="5"/>
  <c r="AV1046" i="5"/>
  <c r="AE1042" i="5"/>
  <c r="AV1042" i="5"/>
  <c r="AE1038" i="5"/>
  <c r="AV1038" i="5"/>
  <c r="AE1034" i="5"/>
  <c r="AV1034" i="5"/>
  <c r="AE1030" i="5"/>
  <c r="AV1030" i="5"/>
  <c r="AE1026" i="5"/>
  <c r="AV1026" i="5"/>
  <c r="AE1022" i="5"/>
  <c r="AV1022" i="5"/>
  <c r="AE1018" i="5"/>
  <c r="AV1018" i="5"/>
  <c r="AE1014" i="5"/>
  <c r="AV1014" i="5"/>
  <c r="AE1010" i="5"/>
  <c r="AV1010" i="5"/>
  <c r="AE1006" i="5"/>
  <c r="AV1006" i="5"/>
  <c r="AE1002" i="5"/>
  <c r="AV1002" i="5"/>
  <c r="AE998" i="5"/>
  <c r="AV998" i="5"/>
  <c r="AE994" i="5"/>
  <c r="AV994" i="5"/>
  <c r="AE990" i="5"/>
  <c r="AV990" i="5"/>
  <c r="AE986" i="5"/>
  <c r="AV986" i="5"/>
  <c r="AE982" i="5"/>
  <c r="AV982" i="5"/>
  <c r="AE978" i="5"/>
  <c r="AV978" i="5"/>
  <c r="AE974" i="5"/>
  <c r="AV974" i="5"/>
  <c r="AE970" i="5"/>
  <c r="AV970" i="5"/>
  <c r="AE966" i="5"/>
  <c r="AV966" i="5"/>
  <c r="AE962" i="5"/>
  <c r="AV962" i="5"/>
  <c r="AE958" i="5"/>
  <c r="AV958" i="5"/>
  <c r="AE954" i="5"/>
  <c r="AV954" i="5"/>
  <c r="AE950" i="5"/>
  <c r="AV950" i="5"/>
  <c r="AE946" i="5"/>
  <c r="AV946" i="5"/>
  <c r="AE942" i="5"/>
  <c r="AV942" i="5"/>
  <c r="AE938" i="5"/>
  <c r="AV938" i="5"/>
  <c r="AE934" i="5"/>
  <c r="AV934" i="5"/>
  <c r="AE930" i="5"/>
  <c r="AV930" i="5"/>
  <c r="AE926" i="5"/>
  <c r="AV926" i="5"/>
  <c r="AE922" i="5"/>
  <c r="AV922" i="5"/>
  <c r="AE918" i="5"/>
  <c r="AV918" i="5"/>
  <c r="AE914" i="5"/>
  <c r="AV914" i="5"/>
  <c r="AE910" i="5"/>
  <c r="AV910" i="5"/>
  <c r="AE906" i="5"/>
  <c r="AV906" i="5"/>
  <c r="AE902" i="5"/>
  <c r="AV902" i="5"/>
  <c r="AE898" i="5"/>
  <c r="AV898" i="5"/>
  <c r="AE894" i="5"/>
  <c r="AV894" i="5"/>
  <c r="AE890" i="5"/>
  <c r="AV890" i="5"/>
  <c r="AE886" i="5"/>
  <c r="AV886" i="5"/>
  <c r="AE882" i="5"/>
  <c r="AV882" i="5"/>
  <c r="AE878" i="5"/>
  <c r="AV878" i="5"/>
  <c r="AE874" i="5"/>
  <c r="AV874" i="5"/>
  <c r="AE870" i="5"/>
  <c r="AV870" i="5"/>
  <c r="AE866" i="5"/>
  <c r="AV866" i="5"/>
  <c r="AE862" i="5"/>
  <c r="AV862" i="5"/>
  <c r="AE858" i="5"/>
  <c r="AV858" i="5"/>
  <c r="AE854" i="5"/>
  <c r="AV854" i="5"/>
  <c r="AE850" i="5"/>
  <c r="AV850" i="5"/>
  <c r="AE846" i="5"/>
  <c r="AV846" i="5"/>
  <c r="AE842" i="5"/>
  <c r="AV842" i="5"/>
  <c r="AE838" i="5"/>
  <c r="AV838" i="5"/>
  <c r="AE834" i="5"/>
  <c r="AV834" i="5"/>
  <c r="AE830" i="5"/>
  <c r="AV830" i="5"/>
  <c r="AE826" i="5"/>
  <c r="AV826" i="5"/>
  <c r="AE822" i="5"/>
  <c r="AV822" i="5"/>
  <c r="AE818" i="5"/>
  <c r="AV818" i="5"/>
  <c r="AE814" i="5"/>
  <c r="AV814" i="5"/>
  <c r="AE810" i="5"/>
  <c r="AV810" i="5"/>
  <c r="AE806" i="5"/>
  <c r="AV806" i="5"/>
  <c r="AE802" i="5"/>
  <c r="AV802" i="5"/>
  <c r="AE798" i="5"/>
  <c r="AV798" i="5"/>
  <c r="AE794" i="5"/>
  <c r="AV794" i="5"/>
  <c r="AE790" i="5"/>
  <c r="AV790" i="5"/>
  <c r="AE786" i="5"/>
  <c r="AV786" i="5"/>
  <c r="AE782" i="5"/>
  <c r="AV782" i="5"/>
  <c r="AE778" i="5"/>
  <c r="AV778" i="5"/>
  <c r="AE774" i="5"/>
  <c r="AV774" i="5"/>
  <c r="AE770" i="5"/>
  <c r="AV770" i="5"/>
  <c r="AE766" i="5"/>
  <c r="AV766" i="5"/>
  <c r="AE762" i="5"/>
  <c r="AV762" i="5"/>
  <c r="AE758" i="5"/>
  <c r="AV758" i="5"/>
  <c r="AE754" i="5"/>
  <c r="AV754" i="5"/>
  <c r="AE750" i="5"/>
  <c r="AV750" i="5"/>
  <c r="AE746" i="5"/>
  <c r="AV746" i="5"/>
  <c r="AE742" i="5"/>
  <c r="AV742" i="5"/>
  <c r="AE738" i="5"/>
  <c r="AV738" i="5"/>
  <c r="AE734" i="5"/>
  <c r="AV734" i="5"/>
  <c r="AE730" i="5"/>
  <c r="AV730" i="5"/>
  <c r="AE726" i="5"/>
  <c r="AV726" i="5"/>
  <c r="AE722" i="5"/>
  <c r="AV722" i="5"/>
  <c r="AE718" i="5"/>
  <c r="AV718" i="5"/>
  <c r="AE714" i="5"/>
  <c r="AV714" i="5"/>
  <c r="AE710" i="5"/>
  <c r="AV710" i="5"/>
  <c r="AE706" i="5"/>
  <c r="AV706" i="5"/>
  <c r="AE702" i="5"/>
  <c r="AV702" i="5"/>
  <c r="AE698" i="5"/>
  <c r="AV698" i="5"/>
  <c r="AE694" i="5"/>
  <c r="AV694" i="5"/>
  <c r="AE690" i="5"/>
  <c r="AV690" i="5"/>
  <c r="AE686" i="5"/>
  <c r="AV686" i="5"/>
  <c r="AE682" i="5"/>
  <c r="AV682" i="5"/>
  <c r="AE678" i="5"/>
  <c r="AV678" i="5"/>
  <c r="AE674" i="5"/>
  <c r="AV674" i="5"/>
  <c r="AE670" i="5"/>
  <c r="AV670" i="5"/>
  <c r="AE666" i="5"/>
  <c r="AV666" i="5"/>
  <c r="AE662" i="5"/>
  <c r="AV662" i="5"/>
  <c r="AE658" i="5"/>
  <c r="AV658" i="5"/>
  <c r="AE654" i="5"/>
  <c r="AV654" i="5"/>
  <c r="AE650" i="5"/>
  <c r="AV650" i="5"/>
  <c r="AE646" i="5"/>
  <c r="AV646" i="5"/>
  <c r="AE642" i="5"/>
  <c r="AV642" i="5"/>
  <c r="AE638" i="5"/>
  <c r="AV638" i="5"/>
  <c r="AE634" i="5"/>
  <c r="AV634" i="5"/>
  <c r="AE630" i="5"/>
  <c r="AV630" i="5"/>
  <c r="AE626" i="5"/>
  <c r="AV626" i="5"/>
  <c r="AE622" i="5"/>
  <c r="AV622" i="5"/>
  <c r="AE618" i="5"/>
  <c r="AV618" i="5"/>
  <c r="AE614" i="5"/>
  <c r="AV614" i="5"/>
  <c r="AE610" i="5"/>
  <c r="AV610" i="5"/>
  <c r="AE606" i="5"/>
  <c r="AV606" i="5"/>
  <c r="AE602" i="5"/>
  <c r="AV602" i="5"/>
  <c r="AE598" i="5"/>
  <c r="AV598" i="5"/>
  <c r="AE594" i="5"/>
  <c r="AV594" i="5"/>
  <c r="AE590" i="5"/>
  <c r="AV590" i="5"/>
  <c r="AE586" i="5"/>
  <c r="AV586" i="5"/>
  <c r="AE582" i="5"/>
  <c r="AV582" i="5"/>
  <c r="AE578" i="5"/>
  <c r="AV578" i="5"/>
  <c r="AE574" i="5"/>
  <c r="AV574" i="5"/>
  <c r="AE570" i="5"/>
  <c r="AV570" i="5"/>
  <c r="AE566" i="5"/>
  <c r="AV566" i="5"/>
  <c r="AE562" i="5"/>
  <c r="AV562" i="5"/>
  <c r="AE558" i="5"/>
  <c r="AV558" i="5"/>
  <c r="AE554" i="5"/>
  <c r="AV554" i="5"/>
  <c r="AE550" i="5"/>
  <c r="AV550" i="5"/>
  <c r="AE546" i="5"/>
  <c r="AV546" i="5"/>
  <c r="AE542" i="5"/>
  <c r="AV542" i="5"/>
  <c r="AE538" i="5"/>
  <c r="AV538" i="5"/>
  <c r="AE534" i="5"/>
  <c r="AV534" i="5"/>
  <c r="AE530" i="5"/>
  <c r="AV530" i="5"/>
  <c r="AE526" i="5"/>
  <c r="AV526" i="5"/>
  <c r="AE522" i="5"/>
  <c r="AV522" i="5"/>
  <c r="AE518" i="5"/>
  <c r="AV518" i="5"/>
  <c r="AE514" i="5"/>
  <c r="AV514" i="5"/>
  <c r="AE510" i="5"/>
  <c r="AV510" i="5"/>
  <c r="AE506" i="5"/>
  <c r="AV506" i="5"/>
  <c r="AE502" i="5"/>
  <c r="AV502" i="5"/>
  <c r="AE498" i="5"/>
  <c r="AV498" i="5"/>
  <c r="AE494" i="5"/>
  <c r="AV494" i="5"/>
  <c r="AE490" i="5"/>
  <c r="AV490" i="5"/>
  <c r="AE486" i="5"/>
  <c r="AV486" i="5"/>
  <c r="AE482" i="5"/>
  <c r="AV482" i="5"/>
  <c r="AE478" i="5"/>
  <c r="AV478" i="5"/>
  <c r="AE474" i="5"/>
  <c r="AV474" i="5"/>
  <c r="AE470" i="5"/>
  <c r="AV470" i="5"/>
  <c r="AE466" i="5"/>
  <c r="AV466" i="5"/>
  <c r="AE462" i="5"/>
  <c r="AV462" i="5"/>
  <c r="AE458" i="5"/>
  <c r="AV458" i="5"/>
  <c r="AE454" i="5"/>
  <c r="AV454" i="5"/>
  <c r="AE450" i="5"/>
  <c r="AV450" i="5"/>
  <c r="AE446" i="5"/>
  <c r="AV446" i="5"/>
  <c r="AE442" i="5"/>
  <c r="AV442" i="5"/>
  <c r="AE438" i="5"/>
  <c r="AV438" i="5"/>
  <c r="AE434" i="5"/>
  <c r="AV434" i="5"/>
  <c r="AE430" i="5"/>
  <c r="AV430" i="5"/>
  <c r="AE426" i="5"/>
  <c r="AV426" i="5"/>
  <c r="AE422" i="5"/>
  <c r="AV422" i="5"/>
  <c r="AE418" i="5"/>
  <c r="AV418" i="5"/>
  <c r="AE414" i="5"/>
  <c r="AV414" i="5"/>
  <c r="AE410" i="5"/>
  <c r="AV410" i="5"/>
  <c r="AE406" i="5"/>
  <c r="AV406" i="5"/>
  <c r="AE402" i="5"/>
  <c r="AV402" i="5"/>
  <c r="AE398" i="5"/>
  <c r="AV398" i="5"/>
  <c r="AE394" i="5"/>
  <c r="AV394" i="5"/>
  <c r="AE390" i="5"/>
  <c r="AV390" i="5"/>
  <c r="AE386" i="5"/>
  <c r="AV386" i="5"/>
  <c r="AE382" i="5"/>
  <c r="AV382" i="5"/>
  <c r="AE378" i="5"/>
  <c r="AV378" i="5"/>
  <c r="AE374" i="5"/>
  <c r="AV374" i="5"/>
  <c r="AE370" i="5"/>
  <c r="AV370" i="5"/>
  <c r="AE366" i="5"/>
  <c r="AV366" i="5"/>
  <c r="AE362" i="5"/>
  <c r="AV362" i="5"/>
  <c r="AE358" i="5"/>
  <c r="AV358" i="5"/>
  <c r="AE354" i="5"/>
  <c r="AV354" i="5"/>
  <c r="AE350" i="5"/>
  <c r="AV350" i="5"/>
  <c r="AE346" i="5"/>
  <c r="AV346" i="5"/>
  <c r="AE342" i="5"/>
  <c r="AV342" i="5"/>
  <c r="AE338" i="5"/>
  <c r="AV338" i="5"/>
  <c r="AE334" i="5"/>
  <c r="AV334" i="5"/>
  <c r="AE330" i="5"/>
  <c r="AV330" i="5"/>
  <c r="AE326" i="5"/>
  <c r="AV326" i="5"/>
  <c r="AE322" i="5"/>
  <c r="AV322" i="5"/>
  <c r="AE318" i="5"/>
  <c r="AV318" i="5"/>
  <c r="AE314" i="5"/>
  <c r="AV314" i="5"/>
  <c r="AE310" i="5"/>
  <c r="AV310" i="5"/>
  <c r="AE306" i="5"/>
  <c r="AV306" i="5"/>
  <c r="AE302" i="5"/>
  <c r="AV302" i="5"/>
  <c r="AE298" i="5"/>
  <c r="AV298" i="5"/>
  <c r="AE294" i="5"/>
  <c r="AV294" i="5"/>
  <c r="AE290" i="5"/>
  <c r="AV290" i="5"/>
  <c r="AE286" i="5"/>
  <c r="AV286" i="5"/>
  <c r="AE282" i="5"/>
  <c r="AV282" i="5"/>
  <c r="AE278" i="5"/>
  <c r="AV278" i="5"/>
  <c r="AE274" i="5"/>
  <c r="AV274" i="5"/>
  <c r="AE270" i="5"/>
  <c r="AV270" i="5"/>
  <c r="AE266" i="5"/>
  <c r="AV266" i="5"/>
  <c r="AE262" i="5"/>
  <c r="AV262" i="5"/>
  <c r="AE258" i="5"/>
  <c r="AV258" i="5"/>
  <c r="AE254" i="5"/>
  <c r="AV254" i="5"/>
  <c r="AE250" i="5"/>
  <c r="AV250" i="5"/>
  <c r="AE246" i="5"/>
  <c r="AV246" i="5"/>
  <c r="AE242" i="5"/>
  <c r="AV242" i="5"/>
  <c r="AE238" i="5"/>
  <c r="AV238" i="5"/>
  <c r="AE234" i="5"/>
  <c r="AV234" i="5"/>
  <c r="AE230" i="5"/>
  <c r="AV230" i="5"/>
  <c r="AE226" i="5"/>
  <c r="AV226" i="5"/>
  <c r="AE222" i="5"/>
  <c r="AV222" i="5"/>
  <c r="AE218" i="5"/>
  <c r="AV218" i="5"/>
  <c r="AE214" i="5"/>
  <c r="AV214" i="5"/>
  <c r="AE210" i="5"/>
  <c r="AV210" i="5"/>
  <c r="AE206" i="5"/>
  <c r="AV206" i="5"/>
  <c r="AE202" i="5"/>
  <c r="AV202" i="5"/>
  <c r="AE198" i="5"/>
  <c r="AV198" i="5"/>
  <c r="AE194" i="5"/>
  <c r="AV194" i="5"/>
  <c r="AE190" i="5"/>
  <c r="AV190" i="5"/>
  <c r="AE186" i="5"/>
  <c r="AV186" i="5"/>
  <c r="AE182" i="5"/>
  <c r="AV182" i="5"/>
  <c r="AE178" i="5"/>
  <c r="AV178" i="5"/>
  <c r="AE174" i="5"/>
  <c r="AV174" i="5"/>
  <c r="AE170" i="5"/>
  <c r="AV170" i="5"/>
  <c r="AE166" i="5"/>
  <c r="AV166" i="5"/>
  <c r="AE162" i="5"/>
  <c r="AV162" i="5"/>
  <c r="AE158" i="5"/>
  <c r="AV158" i="5"/>
  <c r="AE154" i="5"/>
  <c r="AV154" i="5"/>
  <c r="AE150" i="5"/>
  <c r="AV150" i="5"/>
  <c r="AE146" i="5"/>
  <c r="AV146" i="5"/>
  <c r="AE142" i="5"/>
  <c r="AV142" i="5"/>
  <c r="AE138" i="5"/>
  <c r="AV138" i="5"/>
  <c r="AE134" i="5"/>
  <c r="AV134" i="5"/>
  <c r="AE130" i="5"/>
  <c r="AV130" i="5"/>
  <c r="AE126" i="5"/>
  <c r="AV126" i="5"/>
  <c r="AE122" i="5"/>
  <c r="AV122" i="5"/>
  <c r="AE118" i="5"/>
  <c r="AV118" i="5"/>
  <c r="AE114" i="5"/>
  <c r="AV114" i="5"/>
  <c r="AE110" i="5"/>
  <c r="AV110" i="5"/>
  <c r="AE106" i="5"/>
  <c r="AV106" i="5"/>
  <c r="AE102" i="5"/>
  <c r="AV102" i="5"/>
  <c r="AE98" i="5"/>
  <c r="AV98" i="5"/>
  <c r="AE94" i="5"/>
  <c r="AV94" i="5"/>
  <c r="AE90" i="5"/>
  <c r="AV90" i="5"/>
  <c r="AE86" i="5"/>
  <c r="AV86" i="5"/>
  <c r="AE82" i="5"/>
  <c r="AV82" i="5"/>
  <c r="AE78" i="5"/>
  <c r="AV78" i="5"/>
  <c r="AE74" i="5"/>
  <c r="AV74" i="5"/>
  <c r="AE70" i="5"/>
  <c r="AV70" i="5"/>
  <c r="AE66" i="5"/>
  <c r="AV66" i="5"/>
  <c r="AE62" i="5"/>
  <c r="AV62" i="5"/>
  <c r="AE58" i="5"/>
  <c r="AV58" i="5"/>
  <c r="AE54" i="5"/>
  <c r="AV54" i="5"/>
  <c r="AE50" i="5"/>
  <c r="AV50" i="5"/>
  <c r="AE46" i="5"/>
  <c r="AV46" i="5"/>
  <c r="AE42" i="5"/>
  <c r="AV42" i="5"/>
  <c r="AE38" i="5"/>
  <c r="AV38" i="5"/>
  <c r="AE34" i="5"/>
  <c r="AV34" i="5"/>
  <c r="AE30" i="5"/>
  <c r="AV30" i="5"/>
  <c r="AE26" i="5"/>
  <c r="AV26" i="5"/>
  <c r="AE22" i="5"/>
  <c r="AV22" i="5"/>
  <c r="AE18" i="5"/>
  <c r="AV18" i="5"/>
  <c r="AE14" i="5"/>
  <c r="AV14" i="5"/>
  <c r="AE10" i="5"/>
  <c r="AV10" i="5"/>
  <c r="AE6" i="5"/>
  <c r="AV6" i="5"/>
  <c r="AI9" i="5"/>
  <c r="AU9" i="5"/>
  <c r="AI1199" i="5"/>
  <c r="AU1199" i="5"/>
  <c r="AI1195" i="5"/>
  <c r="AU1195" i="5"/>
  <c r="AI1191" i="5"/>
  <c r="AU1191" i="5"/>
  <c r="AI1187" i="5"/>
  <c r="AU1187" i="5"/>
  <c r="AI1183" i="5"/>
  <c r="AU1183" i="5"/>
  <c r="AI1179" i="5"/>
  <c r="AU1179" i="5"/>
  <c r="AI1175" i="5"/>
  <c r="AU1175" i="5"/>
  <c r="AI1171" i="5"/>
  <c r="AU1171" i="5"/>
  <c r="AI1167" i="5"/>
  <c r="AU1167" i="5"/>
  <c r="AI1163" i="5"/>
  <c r="AU1163" i="5"/>
  <c r="AI1159" i="5"/>
  <c r="AU1159" i="5"/>
  <c r="AI1155" i="5"/>
  <c r="AU1155" i="5"/>
  <c r="AI1151" i="5"/>
  <c r="AU1151" i="5"/>
  <c r="AI1147" i="5"/>
  <c r="AU1147" i="5"/>
  <c r="AI1143" i="5"/>
  <c r="AU1143" i="5"/>
  <c r="AI1139" i="5"/>
  <c r="AU1139" i="5"/>
  <c r="AI1135" i="5"/>
  <c r="AU1135" i="5"/>
  <c r="AI1131" i="5"/>
  <c r="AU1131" i="5"/>
  <c r="AI1127" i="5"/>
  <c r="AU1127" i="5"/>
  <c r="AI1123" i="5"/>
  <c r="AU1123" i="5"/>
  <c r="AI1119" i="5"/>
  <c r="AU1119" i="5"/>
  <c r="AI1115" i="5"/>
  <c r="AU1115" i="5"/>
  <c r="AI1111" i="5"/>
  <c r="AU1111" i="5"/>
  <c r="AI1107" i="5"/>
  <c r="AU1107" i="5"/>
  <c r="AI1103" i="5"/>
  <c r="AU1103" i="5"/>
  <c r="AI1099" i="5"/>
  <c r="AU1099" i="5"/>
  <c r="AI1095" i="5"/>
  <c r="AU1095" i="5"/>
  <c r="AI1091" i="5"/>
  <c r="AU1091" i="5"/>
  <c r="AI1087" i="5"/>
  <c r="AU1087" i="5"/>
  <c r="AI1083" i="5"/>
  <c r="AU1083" i="5"/>
  <c r="AI1079" i="5"/>
  <c r="AU1079" i="5"/>
  <c r="AI1075" i="5"/>
  <c r="AU1075" i="5"/>
  <c r="AI1071" i="5"/>
  <c r="AU1071" i="5"/>
  <c r="AI1067" i="5"/>
  <c r="AU1067" i="5"/>
  <c r="AI1063" i="5"/>
  <c r="AU1063" i="5"/>
  <c r="AI1059" i="5"/>
  <c r="AU1059" i="5"/>
  <c r="AI1055" i="5"/>
  <c r="AU1055" i="5"/>
  <c r="AI1051" i="5"/>
  <c r="AU1051" i="5"/>
  <c r="AI1047" i="5"/>
  <c r="AU1047" i="5"/>
  <c r="AI1043" i="5"/>
  <c r="AU1043" i="5"/>
  <c r="AI1039" i="5"/>
  <c r="AU1039" i="5"/>
  <c r="AI1035" i="5"/>
  <c r="AU1035" i="5"/>
  <c r="AI1031" i="5"/>
  <c r="AU1031" i="5"/>
  <c r="AI1027" i="5"/>
  <c r="AU1027" i="5"/>
  <c r="AI1023" i="5"/>
  <c r="AU1023" i="5"/>
  <c r="AI1019" i="5"/>
  <c r="AU1019" i="5"/>
  <c r="AI1015" i="5"/>
  <c r="AU1015" i="5"/>
  <c r="AI1011" i="5"/>
  <c r="AU1011" i="5"/>
  <c r="AI1007" i="5"/>
  <c r="AU1007" i="5"/>
  <c r="AI1003" i="5"/>
  <c r="AU1003" i="5"/>
  <c r="AI999" i="5"/>
  <c r="AU999" i="5"/>
  <c r="AI995" i="5"/>
  <c r="AU995" i="5"/>
  <c r="AI991" i="5"/>
  <c r="AU991" i="5"/>
  <c r="AI987" i="5"/>
  <c r="AU987" i="5"/>
  <c r="AI983" i="5"/>
  <c r="AU983" i="5"/>
  <c r="AI979" i="5"/>
  <c r="AU979" i="5"/>
  <c r="AI975" i="5"/>
  <c r="AU975" i="5"/>
  <c r="AI971" i="5"/>
  <c r="AU971" i="5"/>
  <c r="AI967" i="5"/>
  <c r="AU967" i="5"/>
  <c r="AI963" i="5"/>
  <c r="AU963" i="5"/>
  <c r="AI959" i="5"/>
  <c r="AU959" i="5"/>
  <c r="AI955" i="5"/>
  <c r="AU955" i="5"/>
  <c r="AI951" i="5"/>
  <c r="AU951" i="5"/>
  <c r="AI947" i="5"/>
  <c r="AU947" i="5"/>
  <c r="AI943" i="5"/>
  <c r="AU943" i="5"/>
  <c r="AI939" i="5"/>
  <c r="AU939" i="5"/>
  <c r="AI935" i="5"/>
  <c r="AU935" i="5"/>
  <c r="AI931" i="5"/>
  <c r="AU931" i="5"/>
  <c r="AI927" i="5"/>
  <c r="AU927" i="5"/>
  <c r="AI923" i="5"/>
  <c r="AU923" i="5"/>
  <c r="AI919" i="5"/>
  <c r="AU919" i="5"/>
  <c r="AI915" i="5"/>
  <c r="AU915" i="5"/>
  <c r="AI911" i="5"/>
  <c r="AU911" i="5"/>
  <c r="AI907" i="5"/>
  <c r="AU907" i="5"/>
  <c r="AI903" i="5"/>
  <c r="AU903" i="5"/>
  <c r="AI899" i="5"/>
  <c r="AU899" i="5"/>
  <c r="AI895" i="5"/>
  <c r="AU895" i="5"/>
  <c r="AI891" i="5"/>
  <c r="AU891" i="5"/>
  <c r="AI887" i="5"/>
  <c r="AU887" i="5"/>
  <c r="AI883" i="5"/>
  <c r="AU883" i="5"/>
  <c r="AI879" i="5"/>
  <c r="AU879" i="5"/>
  <c r="AI875" i="5"/>
  <c r="AU875" i="5"/>
  <c r="AI871" i="5"/>
  <c r="AU871" i="5"/>
  <c r="AI867" i="5"/>
  <c r="AU867" i="5"/>
  <c r="AI863" i="5"/>
  <c r="AU863" i="5"/>
  <c r="AI859" i="5"/>
  <c r="AU859" i="5"/>
  <c r="AI855" i="5"/>
  <c r="AU855" i="5"/>
  <c r="AI851" i="5"/>
  <c r="AU851" i="5"/>
  <c r="AI847" i="5"/>
  <c r="AU847" i="5"/>
  <c r="AI843" i="5"/>
  <c r="AU843" i="5"/>
  <c r="AI839" i="5"/>
  <c r="AU839" i="5"/>
  <c r="AI835" i="5"/>
  <c r="AU835" i="5"/>
  <c r="AI831" i="5"/>
  <c r="AU831" i="5"/>
  <c r="AI827" i="5"/>
  <c r="AU827" i="5"/>
  <c r="AI823" i="5"/>
  <c r="AU823" i="5"/>
  <c r="AI819" i="5"/>
  <c r="AU819" i="5"/>
  <c r="AI815" i="5"/>
  <c r="AU815" i="5"/>
  <c r="AI811" i="5"/>
  <c r="AU811" i="5"/>
  <c r="AI807" i="5"/>
  <c r="AU807" i="5"/>
  <c r="AI803" i="5"/>
  <c r="AU803" i="5"/>
  <c r="AI799" i="5"/>
  <c r="AU799" i="5"/>
  <c r="AI795" i="5"/>
  <c r="AU795" i="5"/>
  <c r="AI791" i="5"/>
  <c r="AU791" i="5"/>
  <c r="AI787" i="5"/>
  <c r="AU787" i="5"/>
  <c r="AI783" i="5"/>
  <c r="AU783" i="5"/>
  <c r="AI779" i="5"/>
  <c r="AU779" i="5"/>
  <c r="AI775" i="5"/>
  <c r="AU775" i="5"/>
  <c r="AI771" i="5"/>
  <c r="AU771" i="5"/>
  <c r="AI767" i="5"/>
  <c r="AU767" i="5"/>
  <c r="AI763" i="5"/>
  <c r="AU763" i="5"/>
  <c r="AI759" i="5"/>
  <c r="AU759" i="5"/>
  <c r="AI755" i="5"/>
  <c r="AU755" i="5"/>
  <c r="AI751" i="5"/>
  <c r="AU751" i="5"/>
  <c r="AI747" i="5"/>
  <c r="AU747" i="5"/>
  <c r="AI743" i="5"/>
  <c r="AU743" i="5"/>
  <c r="AI739" i="5"/>
  <c r="AU739" i="5"/>
  <c r="AI735" i="5"/>
  <c r="AU735" i="5"/>
  <c r="AI731" i="5"/>
  <c r="AU731" i="5"/>
  <c r="AI727" i="5"/>
  <c r="AU727" i="5"/>
  <c r="AI723" i="5"/>
  <c r="AU723" i="5"/>
  <c r="AI719" i="5"/>
  <c r="AU719" i="5"/>
  <c r="AI715" i="5"/>
  <c r="AU715" i="5"/>
  <c r="AI711" i="5"/>
  <c r="AU711" i="5"/>
  <c r="AI707" i="5"/>
  <c r="AU707" i="5"/>
  <c r="AI703" i="5"/>
  <c r="AU703" i="5"/>
  <c r="AI699" i="5"/>
  <c r="AU699" i="5"/>
  <c r="AI695" i="5"/>
  <c r="AU695" i="5"/>
  <c r="AI691" i="5"/>
  <c r="AU691" i="5"/>
  <c r="AI687" i="5"/>
  <c r="AU687" i="5"/>
  <c r="AI683" i="5"/>
  <c r="AU683" i="5"/>
  <c r="AI679" i="5"/>
  <c r="AU679" i="5"/>
  <c r="AI675" i="5"/>
  <c r="AU675" i="5"/>
  <c r="AI671" i="5"/>
  <c r="AU671" i="5"/>
  <c r="AI667" i="5"/>
  <c r="AU667" i="5"/>
  <c r="AI663" i="5"/>
  <c r="AU663" i="5"/>
  <c r="AI659" i="5"/>
  <c r="AU659" i="5"/>
  <c r="AI655" i="5"/>
  <c r="AU655" i="5"/>
  <c r="AI651" i="5"/>
  <c r="AU651" i="5"/>
  <c r="AI647" i="5"/>
  <c r="AU647" i="5"/>
  <c r="AI643" i="5"/>
  <c r="AU643" i="5"/>
  <c r="AI639" i="5"/>
  <c r="AU639" i="5"/>
  <c r="AI635" i="5"/>
  <c r="AU635" i="5"/>
  <c r="AI631" i="5"/>
  <c r="AU631" i="5"/>
  <c r="AI627" i="5"/>
  <c r="AU627" i="5"/>
  <c r="AI623" i="5"/>
  <c r="AU623" i="5"/>
  <c r="AI619" i="5"/>
  <c r="AU619" i="5"/>
  <c r="AI615" i="5"/>
  <c r="AU615" i="5"/>
  <c r="AI611" i="5"/>
  <c r="AU611" i="5"/>
  <c r="AI607" i="5"/>
  <c r="AU607" i="5"/>
  <c r="AI603" i="5"/>
  <c r="AU603" i="5"/>
  <c r="AI599" i="5"/>
  <c r="AU599" i="5"/>
  <c r="AI595" i="5"/>
  <c r="AU595" i="5"/>
  <c r="AI591" i="5"/>
  <c r="AU591" i="5"/>
  <c r="AI587" i="5"/>
  <c r="AU587" i="5"/>
  <c r="AI583" i="5"/>
  <c r="AU583" i="5"/>
  <c r="AI579" i="5"/>
  <c r="AU579" i="5"/>
  <c r="AI575" i="5"/>
  <c r="AU575" i="5"/>
  <c r="AI571" i="5"/>
  <c r="AU571" i="5"/>
  <c r="AI567" i="5"/>
  <c r="AU567" i="5"/>
  <c r="AI563" i="5"/>
  <c r="AU563" i="5"/>
  <c r="AI559" i="5"/>
  <c r="AU559" i="5"/>
  <c r="AI555" i="5"/>
  <c r="AU555" i="5"/>
  <c r="AI551" i="5"/>
  <c r="AU551" i="5"/>
  <c r="AI547" i="5"/>
  <c r="AU547" i="5"/>
  <c r="AI543" i="5"/>
  <c r="AU543" i="5"/>
  <c r="AI539" i="5"/>
  <c r="AU539" i="5"/>
  <c r="AI535" i="5"/>
  <c r="AU535" i="5"/>
  <c r="AI531" i="5"/>
  <c r="AU531" i="5"/>
  <c r="AI527" i="5"/>
  <c r="AU527" i="5"/>
  <c r="AI523" i="5"/>
  <c r="AU523" i="5"/>
  <c r="AI519" i="5"/>
  <c r="AU519" i="5"/>
  <c r="AI515" i="5"/>
  <c r="AU515" i="5"/>
  <c r="AI511" i="5"/>
  <c r="AU511" i="5"/>
  <c r="AI507" i="5"/>
  <c r="AU507" i="5"/>
  <c r="AI503" i="5"/>
  <c r="AU503" i="5"/>
  <c r="AI499" i="5"/>
  <c r="AU499" i="5"/>
  <c r="AI495" i="5"/>
  <c r="AU495" i="5"/>
  <c r="AI491" i="5"/>
  <c r="AU491" i="5"/>
  <c r="AI487" i="5"/>
  <c r="AU487" i="5"/>
  <c r="AI483" i="5"/>
  <c r="AU483" i="5"/>
  <c r="AI479" i="5"/>
  <c r="AU479" i="5"/>
  <c r="AI475" i="5"/>
  <c r="AU475" i="5"/>
  <c r="AI471" i="5"/>
  <c r="AU471" i="5"/>
  <c r="AI467" i="5"/>
  <c r="AU467" i="5"/>
  <c r="AI463" i="5"/>
  <c r="AU463" i="5"/>
  <c r="AI459" i="5"/>
  <c r="AU459" i="5"/>
  <c r="AI455" i="5"/>
  <c r="AU455" i="5"/>
  <c r="AI451" i="5"/>
  <c r="AU451" i="5"/>
  <c r="AI447" i="5"/>
  <c r="AU447" i="5"/>
  <c r="AI443" i="5"/>
  <c r="AU443" i="5"/>
  <c r="AI439" i="5"/>
  <c r="AU439" i="5"/>
  <c r="AI435" i="5"/>
  <c r="AU435" i="5"/>
  <c r="AI431" i="5"/>
  <c r="AU431" i="5"/>
  <c r="AI427" i="5"/>
  <c r="AU427" i="5"/>
  <c r="AI423" i="5"/>
  <c r="AU423" i="5"/>
  <c r="AI419" i="5"/>
  <c r="AU419" i="5"/>
  <c r="AI415" i="5"/>
  <c r="AU415" i="5"/>
  <c r="AI411" i="5"/>
  <c r="AU411" i="5"/>
  <c r="AI407" i="5"/>
  <c r="AU407" i="5"/>
  <c r="AI403" i="5"/>
  <c r="AU403" i="5"/>
  <c r="AI399" i="5"/>
  <c r="AU399" i="5"/>
  <c r="AI395" i="5"/>
  <c r="AU395" i="5"/>
  <c r="AI391" i="5"/>
  <c r="AU391" i="5"/>
  <c r="AI387" i="5"/>
  <c r="AU387" i="5"/>
  <c r="AI383" i="5"/>
  <c r="AU383" i="5"/>
  <c r="AI379" i="5"/>
  <c r="AU379" i="5"/>
  <c r="AI375" i="5"/>
  <c r="AU375" i="5"/>
  <c r="AI371" i="5"/>
  <c r="AU371" i="5"/>
  <c r="AI367" i="5"/>
  <c r="AU367" i="5"/>
  <c r="AI363" i="5"/>
  <c r="AU363" i="5"/>
  <c r="AI359" i="5"/>
  <c r="AU359" i="5"/>
  <c r="AI355" i="5"/>
  <c r="AU355" i="5"/>
  <c r="AI351" i="5"/>
  <c r="AU351" i="5"/>
  <c r="AI347" i="5"/>
  <c r="AU347" i="5"/>
  <c r="AI343" i="5"/>
  <c r="AU343" i="5"/>
  <c r="AI339" i="5"/>
  <c r="AU339" i="5"/>
  <c r="AI335" i="5"/>
  <c r="AU335" i="5"/>
  <c r="AI331" i="5"/>
  <c r="AU331" i="5"/>
  <c r="AI327" i="5"/>
  <c r="AU327" i="5"/>
  <c r="AI323" i="5"/>
  <c r="AU323" i="5"/>
  <c r="AI319" i="5"/>
  <c r="AU319" i="5"/>
  <c r="AI315" i="5"/>
  <c r="AU315" i="5"/>
  <c r="AI311" i="5"/>
  <c r="AU311" i="5"/>
  <c r="AI307" i="5"/>
  <c r="AU307" i="5"/>
  <c r="AI303" i="5"/>
  <c r="AU303" i="5"/>
  <c r="AI299" i="5"/>
  <c r="AU299" i="5"/>
  <c r="AI295" i="5"/>
  <c r="AU295" i="5"/>
  <c r="AI291" i="5"/>
  <c r="AU291" i="5"/>
  <c r="AI287" i="5"/>
  <c r="AU287" i="5"/>
  <c r="AI283" i="5"/>
  <c r="AU283" i="5"/>
  <c r="AI279" i="5"/>
  <c r="AU279" i="5"/>
  <c r="AI275" i="5"/>
  <c r="AU275" i="5"/>
  <c r="AI271" i="5"/>
  <c r="AU271" i="5"/>
  <c r="AI267" i="5"/>
  <c r="AU267" i="5"/>
  <c r="AI263" i="5"/>
  <c r="AU263" i="5"/>
  <c r="AI259" i="5"/>
  <c r="AU259" i="5"/>
  <c r="AI255" i="5"/>
  <c r="AU255" i="5"/>
  <c r="AI251" i="5"/>
  <c r="AU251" i="5"/>
  <c r="AI247" i="5"/>
  <c r="AU247" i="5"/>
  <c r="AI243" i="5"/>
  <c r="AU243" i="5"/>
  <c r="AI239" i="5"/>
  <c r="AU239" i="5"/>
  <c r="AI235" i="5"/>
  <c r="AU235" i="5"/>
  <c r="AI231" i="5"/>
  <c r="AU231" i="5"/>
  <c r="AI227" i="5"/>
  <c r="AU227" i="5"/>
  <c r="AI223" i="5"/>
  <c r="AU223" i="5"/>
  <c r="AI219" i="5"/>
  <c r="AU219" i="5"/>
  <c r="AI215" i="5"/>
  <c r="AU215" i="5"/>
  <c r="AI211" i="5"/>
  <c r="AU211" i="5"/>
  <c r="AI207" i="5"/>
  <c r="AU207" i="5"/>
  <c r="AI203" i="5"/>
  <c r="AU203" i="5"/>
  <c r="AI199" i="5"/>
  <c r="AU199" i="5"/>
  <c r="AI195" i="5"/>
  <c r="AU195" i="5"/>
  <c r="AI191" i="5"/>
  <c r="AU191" i="5"/>
  <c r="AI187" i="5"/>
  <c r="AU187" i="5"/>
  <c r="AI183" i="5"/>
  <c r="AU183" i="5"/>
  <c r="AI179" i="5"/>
  <c r="AU179" i="5"/>
  <c r="AI175" i="5"/>
  <c r="AU175" i="5"/>
  <c r="AI171" i="5"/>
  <c r="AU171" i="5"/>
  <c r="AI167" i="5"/>
  <c r="AU167" i="5"/>
  <c r="AI163" i="5"/>
  <c r="AU163" i="5"/>
  <c r="AI159" i="5"/>
  <c r="AU159" i="5"/>
  <c r="AI155" i="5"/>
  <c r="AU155" i="5"/>
  <c r="AI151" i="5"/>
  <c r="AU151" i="5"/>
  <c r="AI147" i="5"/>
  <c r="AU147" i="5"/>
  <c r="AI143" i="5"/>
  <c r="AU143" i="5"/>
  <c r="AI139" i="5"/>
  <c r="AU139" i="5"/>
  <c r="AI135" i="5"/>
  <c r="AU135" i="5"/>
  <c r="AI131" i="5"/>
  <c r="AU131" i="5"/>
  <c r="AI127" i="5"/>
  <c r="AU127" i="5"/>
  <c r="AI123" i="5"/>
  <c r="AU123" i="5"/>
  <c r="AI119" i="5"/>
  <c r="AU119" i="5"/>
  <c r="AI115" i="5"/>
  <c r="AU115" i="5"/>
  <c r="AI111" i="5"/>
  <c r="AU111" i="5"/>
  <c r="AI107" i="5"/>
  <c r="AU107" i="5"/>
  <c r="AI103" i="5"/>
  <c r="AU103" i="5"/>
  <c r="AI99" i="5"/>
  <c r="AU99" i="5"/>
  <c r="AI95" i="5"/>
  <c r="AU95" i="5"/>
  <c r="AI91" i="5"/>
  <c r="AU91" i="5"/>
  <c r="AI87" i="5"/>
  <c r="AU87" i="5"/>
  <c r="AI83" i="5"/>
  <c r="AU83" i="5"/>
  <c r="AI79" i="5"/>
  <c r="AU79" i="5"/>
  <c r="AI75" i="5"/>
  <c r="AU75" i="5"/>
  <c r="AI71" i="5"/>
  <c r="AU71" i="5"/>
  <c r="AI67" i="5"/>
  <c r="AU67" i="5"/>
  <c r="AI63" i="5"/>
  <c r="AU63" i="5"/>
  <c r="AI59" i="5"/>
  <c r="AU59" i="5"/>
  <c r="AI55" i="5"/>
  <c r="AU55" i="5"/>
  <c r="AI51" i="5"/>
  <c r="AU51" i="5"/>
  <c r="AI47" i="5"/>
  <c r="AU47" i="5"/>
  <c r="AI43" i="5"/>
  <c r="AU43" i="5"/>
  <c r="AI39" i="5"/>
  <c r="AU39" i="5"/>
  <c r="AI35" i="5"/>
  <c r="AU35" i="5"/>
  <c r="AI31" i="5"/>
  <c r="AU31" i="5"/>
  <c r="AI27" i="5"/>
  <c r="AU27" i="5"/>
  <c r="AI23" i="5"/>
  <c r="AU23" i="5"/>
  <c r="AI19" i="5"/>
  <c r="AU19" i="5"/>
  <c r="AI15" i="5"/>
  <c r="AU15" i="5"/>
  <c r="AI11" i="5"/>
  <c r="AU11" i="5"/>
  <c r="AE1197" i="5"/>
  <c r="AV1197" i="5"/>
  <c r="AE1193" i="5"/>
  <c r="AV1193" i="5"/>
  <c r="AE1189" i="5"/>
  <c r="AV1189" i="5"/>
  <c r="AE1185" i="5"/>
  <c r="AV1185" i="5"/>
  <c r="AE1181" i="5"/>
  <c r="AV1181" i="5"/>
  <c r="AE1177" i="5"/>
  <c r="AV1177" i="5"/>
  <c r="AE1173" i="5"/>
  <c r="AV1173" i="5"/>
  <c r="AE1169" i="5"/>
  <c r="AV1169" i="5"/>
  <c r="AE1165" i="5"/>
  <c r="AV1165" i="5"/>
  <c r="AE1161" i="5"/>
  <c r="AV1161" i="5"/>
  <c r="AE1157" i="5"/>
  <c r="AV1157" i="5"/>
  <c r="AE1153" i="5"/>
  <c r="AV1153" i="5"/>
  <c r="AE1149" i="5"/>
  <c r="AV1149" i="5"/>
  <c r="AE1145" i="5"/>
  <c r="AV1145" i="5"/>
  <c r="AE1141" i="5"/>
  <c r="AV1141" i="5"/>
  <c r="AE1137" i="5"/>
  <c r="AV1137" i="5"/>
  <c r="AE1133" i="5"/>
  <c r="AV1133" i="5"/>
  <c r="AE1129" i="5"/>
  <c r="AV1129" i="5"/>
  <c r="AE1125" i="5"/>
  <c r="AV1125" i="5"/>
  <c r="AE1121" i="5"/>
  <c r="AV1121" i="5"/>
  <c r="AE1117" i="5"/>
  <c r="AV1117" i="5"/>
  <c r="AE1113" i="5"/>
  <c r="AV1113" i="5"/>
  <c r="AE1109" i="5"/>
  <c r="AV1109" i="5"/>
  <c r="AE1105" i="5"/>
  <c r="AV1105" i="5"/>
  <c r="AE1101" i="5"/>
  <c r="AV1101" i="5"/>
  <c r="AE1097" i="5"/>
  <c r="AV1097" i="5"/>
  <c r="AE1093" i="5"/>
  <c r="AV1093" i="5"/>
  <c r="AE1089" i="5"/>
  <c r="AV1089" i="5"/>
  <c r="AE1085" i="5"/>
  <c r="AV1085" i="5"/>
  <c r="AE1081" i="5"/>
  <c r="AV1081" i="5"/>
  <c r="AE1077" i="5"/>
  <c r="AV1077" i="5"/>
  <c r="AE1073" i="5"/>
  <c r="AV1073" i="5"/>
  <c r="AE1069" i="5"/>
  <c r="AV1069" i="5"/>
  <c r="AE1065" i="5"/>
  <c r="AV1065" i="5"/>
  <c r="AE1061" i="5"/>
  <c r="AV1061" i="5"/>
  <c r="AE1057" i="5"/>
  <c r="AV1057" i="5"/>
  <c r="AE1053" i="5"/>
  <c r="AV1053" i="5"/>
  <c r="AE1049" i="5"/>
  <c r="AV1049" i="5"/>
  <c r="AE1045" i="5"/>
  <c r="AV1045" i="5"/>
  <c r="AE1041" i="5"/>
  <c r="AV1041" i="5"/>
  <c r="AE1037" i="5"/>
  <c r="AV1037" i="5"/>
  <c r="AE1033" i="5"/>
  <c r="AV1033" i="5"/>
  <c r="AE1029" i="5"/>
  <c r="AV1029" i="5"/>
  <c r="AE1025" i="5"/>
  <c r="AV1025" i="5"/>
  <c r="AE1021" i="5"/>
  <c r="AV1021" i="5"/>
  <c r="AE1017" i="5"/>
  <c r="AV1017" i="5"/>
  <c r="AE1013" i="5"/>
  <c r="AV1013" i="5"/>
  <c r="AE1009" i="5"/>
  <c r="AV1009" i="5"/>
  <c r="AE1005" i="5"/>
  <c r="AV1005" i="5"/>
  <c r="AE1001" i="5"/>
  <c r="AV1001" i="5"/>
  <c r="AE997" i="5"/>
  <c r="AV997" i="5"/>
  <c r="AE993" i="5"/>
  <c r="AV993" i="5"/>
  <c r="AE989" i="5"/>
  <c r="AV989" i="5"/>
  <c r="AE985" i="5"/>
  <c r="AV985" i="5"/>
  <c r="AE981" i="5"/>
  <c r="AV981" i="5"/>
  <c r="AE977" i="5"/>
  <c r="AV977" i="5"/>
  <c r="AE973" i="5"/>
  <c r="AV973" i="5"/>
  <c r="AE969" i="5"/>
  <c r="AV969" i="5"/>
  <c r="AE965" i="5"/>
  <c r="AV965" i="5"/>
  <c r="AE961" i="5"/>
  <c r="AV961" i="5"/>
  <c r="AE957" i="5"/>
  <c r="AV957" i="5"/>
  <c r="AE953" i="5"/>
  <c r="AV953" i="5"/>
  <c r="AE949" i="5"/>
  <c r="AV949" i="5"/>
  <c r="AE945" i="5"/>
  <c r="AV945" i="5"/>
  <c r="AE941" i="5"/>
  <c r="AV941" i="5"/>
  <c r="AE937" i="5"/>
  <c r="AV937" i="5"/>
  <c r="AE933" i="5"/>
  <c r="AV933" i="5"/>
  <c r="AE929" i="5"/>
  <c r="AV929" i="5"/>
  <c r="AE925" i="5"/>
  <c r="AV925" i="5"/>
  <c r="AE921" i="5"/>
  <c r="AV921" i="5"/>
  <c r="AE917" i="5"/>
  <c r="AV917" i="5"/>
  <c r="AE913" i="5"/>
  <c r="AV913" i="5"/>
  <c r="AE909" i="5"/>
  <c r="AV909" i="5"/>
  <c r="AE905" i="5"/>
  <c r="AV905" i="5"/>
  <c r="AE901" i="5"/>
  <c r="AV901" i="5"/>
  <c r="AE897" i="5"/>
  <c r="AV897" i="5"/>
  <c r="AE893" i="5"/>
  <c r="AV893" i="5"/>
  <c r="AE889" i="5"/>
  <c r="AV889" i="5"/>
  <c r="AE885" i="5"/>
  <c r="AV885" i="5"/>
  <c r="AE881" i="5"/>
  <c r="AV881" i="5"/>
  <c r="AE877" i="5"/>
  <c r="AV877" i="5"/>
  <c r="AE873" i="5"/>
  <c r="AV873" i="5"/>
  <c r="AE869" i="5"/>
  <c r="AV869" i="5"/>
  <c r="AE865" i="5"/>
  <c r="AV865" i="5"/>
  <c r="AE861" i="5"/>
  <c r="AV861" i="5"/>
  <c r="AE857" i="5"/>
  <c r="AV857" i="5"/>
  <c r="AE853" i="5"/>
  <c r="AV853" i="5"/>
  <c r="AE849" i="5"/>
  <c r="AV849" i="5"/>
  <c r="AE845" i="5"/>
  <c r="AV845" i="5"/>
  <c r="AE841" i="5"/>
  <c r="AV841" i="5"/>
  <c r="AE837" i="5"/>
  <c r="AV837" i="5"/>
  <c r="AE833" i="5"/>
  <c r="AV833" i="5"/>
  <c r="AE829" i="5"/>
  <c r="AV829" i="5"/>
  <c r="AE825" i="5"/>
  <c r="AV825" i="5"/>
  <c r="AE821" i="5"/>
  <c r="AV821" i="5"/>
  <c r="AE817" i="5"/>
  <c r="AV817" i="5"/>
  <c r="AE813" i="5"/>
  <c r="AV813" i="5"/>
  <c r="AE809" i="5"/>
  <c r="AV809" i="5"/>
  <c r="AE805" i="5"/>
  <c r="AV805" i="5"/>
  <c r="AE801" i="5"/>
  <c r="AV801" i="5"/>
  <c r="AE797" i="5"/>
  <c r="AV797" i="5"/>
  <c r="AE793" i="5"/>
  <c r="AV793" i="5"/>
  <c r="AE789" i="5"/>
  <c r="AV789" i="5"/>
  <c r="AE785" i="5"/>
  <c r="AV785" i="5"/>
  <c r="AE781" i="5"/>
  <c r="AV781" i="5"/>
  <c r="AE777" i="5"/>
  <c r="AV777" i="5"/>
  <c r="AE773" i="5"/>
  <c r="AV773" i="5"/>
  <c r="AE769" i="5"/>
  <c r="AV769" i="5"/>
  <c r="AE765" i="5"/>
  <c r="AV765" i="5"/>
  <c r="AE761" i="5"/>
  <c r="AV761" i="5"/>
  <c r="AE757" i="5"/>
  <c r="AV757" i="5"/>
  <c r="AE753" i="5"/>
  <c r="AV753" i="5"/>
  <c r="AE749" i="5"/>
  <c r="AV749" i="5"/>
  <c r="AE745" i="5"/>
  <c r="AV745" i="5"/>
  <c r="AE741" i="5"/>
  <c r="AV741" i="5"/>
  <c r="AE737" i="5"/>
  <c r="AV737" i="5"/>
  <c r="AE733" i="5"/>
  <c r="AV733" i="5"/>
  <c r="AE729" i="5"/>
  <c r="AV729" i="5"/>
  <c r="AE725" i="5"/>
  <c r="AV725" i="5"/>
  <c r="AE721" i="5"/>
  <c r="AV721" i="5"/>
  <c r="AE717" i="5"/>
  <c r="AV717" i="5"/>
  <c r="AE713" i="5"/>
  <c r="AV713" i="5"/>
  <c r="AE709" i="5"/>
  <c r="AV709" i="5"/>
  <c r="AE705" i="5"/>
  <c r="AV705" i="5"/>
  <c r="AE701" i="5"/>
  <c r="AV701" i="5"/>
  <c r="AE697" i="5"/>
  <c r="AV697" i="5"/>
  <c r="AE693" i="5"/>
  <c r="AV693" i="5"/>
  <c r="AE689" i="5"/>
  <c r="AV689" i="5"/>
  <c r="AE685" i="5"/>
  <c r="AV685" i="5"/>
  <c r="AE681" i="5"/>
  <c r="AV681" i="5"/>
  <c r="AE677" i="5"/>
  <c r="AV677" i="5"/>
  <c r="AE673" i="5"/>
  <c r="AV673" i="5"/>
  <c r="AE669" i="5"/>
  <c r="AV669" i="5"/>
  <c r="AE665" i="5"/>
  <c r="AV665" i="5"/>
  <c r="AE661" i="5"/>
  <c r="AV661" i="5"/>
  <c r="AE657" i="5"/>
  <c r="AV657" i="5"/>
  <c r="AE653" i="5"/>
  <c r="AV653" i="5"/>
  <c r="AE649" i="5"/>
  <c r="AV649" i="5"/>
  <c r="AE645" i="5"/>
  <c r="AV645" i="5"/>
  <c r="AE641" i="5"/>
  <c r="AV641" i="5"/>
  <c r="AE637" i="5"/>
  <c r="AV637" i="5"/>
  <c r="AE633" i="5"/>
  <c r="AV633" i="5"/>
  <c r="AE629" i="5"/>
  <c r="AV629" i="5"/>
  <c r="AE625" i="5"/>
  <c r="AV625" i="5"/>
  <c r="AE621" i="5"/>
  <c r="AV621" i="5"/>
  <c r="AE617" i="5"/>
  <c r="AV617" i="5"/>
  <c r="AE613" i="5"/>
  <c r="AV613" i="5"/>
  <c r="AE609" i="5"/>
  <c r="AV609" i="5"/>
  <c r="AE605" i="5"/>
  <c r="AV605" i="5"/>
  <c r="AE601" i="5"/>
  <c r="AV601" i="5"/>
  <c r="AE597" i="5"/>
  <c r="AV597" i="5"/>
  <c r="AE593" i="5"/>
  <c r="AV593" i="5"/>
  <c r="AE589" i="5"/>
  <c r="AV589" i="5"/>
  <c r="AE585" i="5"/>
  <c r="AV585" i="5"/>
  <c r="AE581" i="5"/>
  <c r="AV581" i="5"/>
  <c r="AE577" i="5"/>
  <c r="AV577" i="5"/>
  <c r="AE573" i="5"/>
  <c r="AV573" i="5"/>
  <c r="AE569" i="5"/>
  <c r="AV569" i="5"/>
  <c r="AE565" i="5"/>
  <c r="AV565" i="5"/>
  <c r="AE561" i="5"/>
  <c r="AV561" i="5"/>
  <c r="AE557" i="5"/>
  <c r="AV557" i="5"/>
  <c r="AE553" i="5"/>
  <c r="AV553" i="5"/>
  <c r="AE549" i="5"/>
  <c r="AV549" i="5"/>
  <c r="AE545" i="5"/>
  <c r="AV545" i="5"/>
  <c r="AE541" i="5"/>
  <c r="AV541" i="5"/>
  <c r="AE537" i="5"/>
  <c r="AV537" i="5"/>
  <c r="AE533" i="5"/>
  <c r="AV533" i="5"/>
  <c r="AE529" i="5"/>
  <c r="AV529" i="5"/>
  <c r="AE525" i="5"/>
  <c r="AV525" i="5"/>
  <c r="AE521" i="5"/>
  <c r="AV521" i="5"/>
  <c r="AE517" i="5"/>
  <c r="AV517" i="5"/>
  <c r="AE513" i="5"/>
  <c r="AV513" i="5"/>
  <c r="AE509" i="5"/>
  <c r="AV509" i="5"/>
  <c r="AE505" i="5"/>
  <c r="AV505" i="5"/>
  <c r="AE501" i="5"/>
  <c r="AV501" i="5"/>
  <c r="AE497" i="5"/>
  <c r="AV497" i="5"/>
  <c r="AE493" i="5"/>
  <c r="AV493" i="5"/>
  <c r="AE489" i="5"/>
  <c r="AV489" i="5"/>
  <c r="AE485" i="5"/>
  <c r="AV485" i="5"/>
  <c r="AE481" i="5"/>
  <c r="AV481" i="5"/>
  <c r="AE477" i="5"/>
  <c r="AV477" i="5"/>
  <c r="AE473" i="5"/>
  <c r="AV473" i="5"/>
  <c r="AE469" i="5"/>
  <c r="AV469" i="5"/>
  <c r="AE465" i="5"/>
  <c r="AV465" i="5"/>
  <c r="AE461" i="5"/>
  <c r="AV461" i="5"/>
  <c r="AE457" i="5"/>
  <c r="AV457" i="5"/>
  <c r="AE453" i="5"/>
  <c r="AV453" i="5"/>
  <c r="AE449" i="5"/>
  <c r="AV449" i="5"/>
  <c r="AE445" i="5"/>
  <c r="AV445" i="5"/>
  <c r="AE441" i="5"/>
  <c r="AV441" i="5"/>
  <c r="AE437" i="5"/>
  <c r="AV437" i="5"/>
  <c r="AE433" i="5"/>
  <c r="AV433" i="5"/>
  <c r="AE429" i="5"/>
  <c r="AV429" i="5"/>
  <c r="AE425" i="5"/>
  <c r="AV425" i="5"/>
  <c r="AE421" i="5"/>
  <c r="AV421" i="5"/>
  <c r="AE417" i="5"/>
  <c r="AV417" i="5"/>
  <c r="AE413" i="5"/>
  <c r="AV413" i="5"/>
  <c r="AE409" i="5"/>
  <c r="AV409" i="5"/>
  <c r="AE405" i="5"/>
  <c r="AV405" i="5"/>
  <c r="AE401" i="5"/>
  <c r="AV401" i="5"/>
  <c r="AE397" i="5"/>
  <c r="AV397" i="5"/>
  <c r="AE393" i="5"/>
  <c r="AV393" i="5"/>
  <c r="AE389" i="5"/>
  <c r="AV389" i="5"/>
  <c r="AE385" i="5"/>
  <c r="AV385" i="5"/>
  <c r="AE381" i="5"/>
  <c r="AV381" i="5"/>
  <c r="AE377" i="5"/>
  <c r="AV377" i="5"/>
  <c r="AE373" i="5"/>
  <c r="AV373" i="5"/>
  <c r="AE369" i="5"/>
  <c r="AV369" i="5"/>
  <c r="AE365" i="5"/>
  <c r="AV365" i="5"/>
  <c r="AE361" i="5"/>
  <c r="AV361" i="5"/>
  <c r="AE357" i="5"/>
  <c r="AV357" i="5"/>
  <c r="AE353" i="5"/>
  <c r="AV353" i="5"/>
  <c r="AE349" i="5"/>
  <c r="AV349" i="5"/>
  <c r="AE345" i="5"/>
  <c r="AV345" i="5"/>
  <c r="AE341" i="5"/>
  <c r="AV341" i="5"/>
  <c r="AE337" i="5"/>
  <c r="AV337" i="5"/>
  <c r="AE333" i="5"/>
  <c r="AV333" i="5"/>
  <c r="AE329" i="5"/>
  <c r="AV329" i="5"/>
  <c r="AE325" i="5"/>
  <c r="AV325" i="5"/>
  <c r="AE321" i="5"/>
  <c r="AV321" i="5"/>
  <c r="AE317" i="5"/>
  <c r="AV317" i="5"/>
  <c r="AE313" i="5"/>
  <c r="AV313" i="5"/>
  <c r="AE309" i="5"/>
  <c r="AV309" i="5"/>
  <c r="AE305" i="5"/>
  <c r="AV305" i="5"/>
  <c r="AE301" i="5"/>
  <c r="AV301" i="5"/>
  <c r="AE297" i="5"/>
  <c r="AV297" i="5"/>
  <c r="AE293" i="5"/>
  <c r="AV293" i="5"/>
  <c r="AE289" i="5"/>
  <c r="AV289" i="5"/>
  <c r="AE285" i="5"/>
  <c r="AV285" i="5"/>
  <c r="AE281" i="5"/>
  <c r="AV281" i="5"/>
  <c r="AE277" i="5"/>
  <c r="AV277" i="5"/>
  <c r="AE273" i="5"/>
  <c r="AV273" i="5"/>
  <c r="AE269" i="5"/>
  <c r="AV269" i="5"/>
  <c r="AE265" i="5"/>
  <c r="AV265" i="5"/>
  <c r="AE261" i="5"/>
  <c r="AV261" i="5"/>
  <c r="AE257" i="5"/>
  <c r="AV257" i="5"/>
  <c r="AE253" i="5"/>
  <c r="AV253" i="5"/>
  <c r="AE249" i="5"/>
  <c r="AV249" i="5"/>
  <c r="AE245" i="5"/>
  <c r="AV245" i="5"/>
  <c r="AE241" i="5"/>
  <c r="AV241" i="5"/>
  <c r="AE237" i="5"/>
  <c r="AV237" i="5"/>
  <c r="AE233" i="5"/>
  <c r="AV233" i="5"/>
  <c r="AE229" i="5"/>
  <c r="AV229" i="5"/>
  <c r="AE225" i="5"/>
  <c r="AV225" i="5"/>
  <c r="AE221" i="5"/>
  <c r="AV221" i="5"/>
  <c r="AE217" i="5"/>
  <c r="AV217" i="5"/>
  <c r="AE213" i="5"/>
  <c r="AV213" i="5"/>
  <c r="AE209" i="5"/>
  <c r="AV209" i="5"/>
  <c r="AE205" i="5"/>
  <c r="AV205" i="5"/>
  <c r="AE201" i="5"/>
  <c r="AV201" i="5"/>
  <c r="AE197" i="5"/>
  <c r="AV197" i="5"/>
  <c r="AE193" i="5"/>
  <c r="AV193" i="5"/>
  <c r="AE189" i="5"/>
  <c r="AV189" i="5"/>
  <c r="AE185" i="5"/>
  <c r="AV185" i="5"/>
  <c r="AE181" i="5"/>
  <c r="AV181" i="5"/>
  <c r="AE177" i="5"/>
  <c r="AV177" i="5"/>
  <c r="AE173" i="5"/>
  <c r="AV173" i="5"/>
  <c r="AE169" i="5"/>
  <c r="AV169" i="5"/>
  <c r="AE165" i="5"/>
  <c r="AV165" i="5"/>
  <c r="AE161" i="5"/>
  <c r="AV161" i="5"/>
  <c r="AE157" i="5"/>
  <c r="AV157" i="5"/>
  <c r="AE153" i="5"/>
  <c r="AV153" i="5"/>
  <c r="AE149" i="5"/>
  <c r="AV149" i="5"/>
  <c r="AE145" i="5"/>
  <c r="AV145" i="5"/>
  <c r="AE141" i="5"/>
  <c r="AV141" i="5"/>
  <c r="AE137" i="5"/>
  <c r="AV137" i="5"/>
  <c r="AE133" i="5"/>
  <c r="AV133" i="5"/>
  <c r="AE129" i="5"/>
  <c r="AV129" i="5"/>
  <c r="AE125" i="5"/>
  <c r="AV125" i="5"/>
  <c r="AE121" i="5"/>
  <c r="AV121" i="5"/>
  <c r="AE117" i="5"/>
  <c r="AV117" i="5"/>
  <c r="AE113" i="5"/>
  <c r="AV113" i="5"/>
  <c r="AE109" i="5"/>
  <c r="AV109" i="5"/>
  <c r="AE105" i="5"/>
  <c r="AV105" i="5"/>
  <c r="AE101" i="5"/>
  <c r="AV101" i="5"/>
  <c r="AE97" i="5"/>
  <c r="AV97" i="5"/>
  <c r="AE93" i="5"/>
  <c r="AV93" i="5"/>
  <c r="AE89" i="5"/>
  <c r="AV89" i="5"/>
  <c r="AE85" i="5"/>
  <c r="AV85" i="5"/>
  <c r="AE81" i="5"/>
  <c r="AV81" i="5"/>
  <c r="AE77" i="5"/>
  <c r="AV77" i="5"/>
  <c r="AE73" i="5"/>
  <c r="AV73" i="5"/>
  <c r="AE69" i="5"/>
  <c r="AV69" i="5"/>
  <c r="AE65" i="5"/>
  <c r="AV65" i="5"/>
  <c r="AE61" i="5"/>
  <c r="AV61" i="5"/>
  <c r="AE57" i="5"/>
  <c r="AV57" i="5"/>
  <c r="AE53" i="5"/>
  <c r="AV53" i="5"/>
  <c r="AE49" i="5"/>
  <c r="AV49" i="5"/>
  <c r="AE45" i="5"/>
  <c r="AV45" i="5"/>
  <c r="AE41" i="5"/>
  <c r="AV41" i="5"/>
  <c r="AE37" i="5"/>
  <c r="AV37" i="5"/>
  <c r="AE33" i="5"/>
  <c r="AV33" i="5"/>
  <c r="AE29" i="5"/>
  <c r="AV29" i="5"/>
  <c r="AE25" i="5"/>
  <c r="AV25" i="5"/>
  <c r="AE21" i="5"/>
  <c r="AV21" i="5"/>
  <c r="AE17" i="5"/>
  <c r="AV17" i="5"/>
  <c r="AE13" i="5"/>
  <c r="AV13" i="5"/>
  <c r="AE9" i="5"/>
  <c r="AV9" i="5"/>
  <c r="AI8" i="5"/>
  <c r="AU8" i="5"/>
  <c r="AI1198" i="5"/>
  <c r="AU1198" i="5"/>
  <c r="AI1194" i="5"/>
  <c r="AU1194" i="5"/>
  <c r="AI1190" i="5"/>
  <c r="AU1190" i="5"/>
  <c r="AI1186" i="5"/>
  <c r="AU1186" i="5"/>
  <c r="AI1182" i="5"/>
  <c r="AU1182" i="5"/>
  <c r="AI1178" i="5"/>
  <c r="AU1178" i="5"/>
  <c r="AI1174" i="5"/>
  <c r="AU1174" i="5"/>
  <c r="AI1170" i="5"/>
  <c r="AU1170" i="5"/>
  <c r="AI1166" i="5"/>
  <c r="AU1166" i="5"/>
  <c r="AI1162" i="5"/>
  <c r="AU1162" i="5"/>
  <c r="AI1158" i="5"/>
  <c r="AU1158" i="5"/>
  <c r="AI1154" i="5"/>
  <c r="AU1154" i="5"/>
  <c r="AI1150" i="5"/>
  <c r="AU1150" i="5"/>
  <c r="AI1146" i="5"/>
  <c r="AU1146" i="5"/>
  <c r="AI1142" i="5"/>
  <c r="AU1142" i="5"/>
  <c r="AI1138" i="5"/>
  <c r="AU1138" i="5"/>
  <c r="AI1134" i="5"/>
  <c r="AU1134" i="5"/>
  <c r="AI1130" i="5"/>
  <c r="AU1130" i="5"/>
  <c r="AI1126" i="5"/>
  <c r="AU1126" i="5"/>
  <c r="AI1122" i="5"/>
  <c r="AU1122" i="5"/>
  <c r="AI1118" i="5"/>
  <c r="AU1118" i="5"/>
  <c r="AI1114" i="5"/>
  <c r="AU1114" i="5"/>
  <c r="AI1110" i="5"/>
  <c r="AU1110" i="5"/>
  <c r="AI1106" i="5"/>
  <c r="AU1106" i="5"/>
  <c r="AI1102" i="5"/>
  <c r="AU1102" i="5"/>
  <c r="AI1098" i="5"/>
  <c r="AU1098" i="5"/>
  <c r="AI1094" i="5"/>
  <c r="AU1094" i="5"/>
  <c r="AI1090" i="5"/>
  <c r="AU1090" i="5"/>
  <c r="AI1086" i="5"/>
  <c r="AU1086" i="5"/>
  <c r="AI1082" i="5"/>
  <c r="AU1082" i="5"/>
  <c r="AI1078" i="5"/>
  <c r="AU1078" i="5"/>
  <c r="AI1074" i="5"/>
  <c r="AU1074" i="5"/>
  <c r="AI1070" i="5"/>
  <c r="AU1070" i="5"/>
  <c r="AI1066" i="5"/>
  <c r="AU1066" i="5"/>
  <c r="AI1062" i="5"/>
  <c r="AU1062" i="5"/>
  <c r="AI1058" i="5"/>
  <c r="AU1058" i="5"/>
  <c r="AI1054" i="5"/>
  <c r="AU1054" i="5"/>
  <c r="AI1050" i="5"/>
  <c r="AU1050" i="5"/>
  <c r="AI1046" i="5"/>
  <c r="AU1046" i="5"/>
  <c r="AI1042" i="5"/>
  <c r="AU1042" i="5"/>
  <c r="AI1038" i="5"/>
  <c r="AU1038" i="5"/>
  <c r="AI1034" i="5"/>
  <c r="AU1034" i="5"/>
  <c r="AI1030" i="5"/>
  <c r="AU1030" i="5"/>
  <c r="AI1026" i="5"/>
  <c r="AU1026" i="5"/>
  <c r="AI1022" i="5"/>
  <c r="AU1022" i="5"/>
  <c r="AI1018" i="5"/>
  <c r="AU1018" i="5"/>
  <c r="AI1014" i="5"/>
  <c r="AU1014" i="5"/>
  <c r="AI1010" i="5"/>
  <c r="AU1010" i="5"/>
  <c r="AI1006" i="5"/>
  <c r="AU1006" i="5"/>
  <c r="AI1002" i="5"/>
  <c r="AU1002" i="5"/>
  <c r="AI998" i="5"/>
  <c r="AU998" i="5"/>
  <c r="AI994" i="5"/>
  <c r="AU994" i="5"/>
  <c r="AI990" i="5"/>
  <c r="AU990" i="5"/>
  <c r="AI986" i="5"/>
  <c r="AU986" i="5"/>
  <c r="AI982" i="5"/>
  <c r="AU982" i="5"/>
  <c r="AI978" i="5"/>
  <c r="AU978" i="5"/>
  <c r="AI974" i="5"/>
  <c r="AU974" i="5"/>
  <c r="AI970" i="5"/>
  <c r="AU970" i="5"/>
  <c r="AI966" i="5"/>
  <c r="AU966" i="5"/>
  <c r="AI962" i="5"/>
  <c r="AU962" i="5"/>
  <c r="AI958" i="5"/>
  <c r="AU958" i="5"/>
  <c r="AI954" i="5"/>
  <c r="AU954" i="5"/>
  <c r="AI950" i="5"/>
  <c r="AU950" i="5"/>
  <c r="AI946" i="5"/>
  <c r="AU946" i="5"/>
  <c r="AI942" i="5"/>
  <c r="AU942" i="5"/>
  <c r="AI938" i="5"/>
  <c r="AU938" i="5"/>
  <c r="AI934" i="5"/>
  <c r="AU934" i="5"/>
  <c r="AI930" i="5"/>
  <c r="AU930" i="5"/>
  <c r="AI926" i="5"/>
  <c r="AU926" i="5"/>
  <c r="AI922" i="5"/>
  <c r="AU922" i="5"/>
  <c r="AI918" i="5"/>
  <c r="AU918" i="5"/>
  <c r="AI914" i="5"/>
  <c r="AU914" i="5"/>
  <c r="AI910" i="5"/>
  <c r="AU910" i="5"/>
  <c r="AI906" i="5"/>
  <c r="AU906" i="5"/>
  <c r="AI902" i="5"/>
  <c r="AU902" i="5"/>
  <c r="AI898" i="5"/>
  <c r="AU898" i="5"/>
  <c r="AI894" i="5"/>
  <c r="AU894" i="5"/>
  <c r="AI890" i="5"/>
  <c r="AU890" i="5"/>
  <c r="AI886" i="5"/>
  <c r="AU886" i="5"/>
  <c r="AI882" i="5"/>
  <c r="AU882" i="5"/>
  <c r="AI878" i="5"/>
  <c r="AU878" i="5"/>
  <c r="AI874" i="5"/>
  <c r="AU874" i="5"/>
  <c r="AI870" i="5"/>
  <c r="AU870" i="5"/>
  <c r="AI866" i="5"/>
  <c r="AU866" i="5"/>
  <c r="AI862" i="5"/>
  <c r="AU862" i="5"/>
  <c r="AI858" i="5"/>
  <c r="AU858" i="5"/>
  <c r="AI854" i="5"/>
  <c r="AU854" i="5"/>
  <c r="AI850" i="5"/>
  <c r="AU850" i="5"/>
  <c r="AI846" i="5"/>
  <c r="AU846" i="5"/>
  <c r="AI842" i="5"/>
  <c r="AU842" i="5"/>
  <c r="AI838" i="5"/>
  <c r="AU838" i="5"/>
  <c r="AI834" i="5"/>
  <c r="AU834" i="5"/>
  <c r="AI830" i="5"/>
  <c r="AU830" i="5"/>
  <c r="AI826" i="5"/>
  <c r="AU826" i="5"/>
  <c r="AI822" i="5"/>
  <c r="AU822" i="5"/>
  <c r="AI818" i="5"/>
  <c r="AU818" i="5"/>
  <c r="AI814" i="5"/>
  <c r="AU814" i="5"/>
  <c r="AI810" i="5"/>
  <c r="AU810" i="5"/>
  <c r="AI806" i="5"/>
  <c r="AU806" i="5"/>
  <c r="AI802" i="5"/>
  <c r="AU802" i="5"/>
  <c r="AI798" i="5"/>
  <c r="AU798" i="5"/>
  <c r="AI794" i="5"/>
  <c r="AU794" i="5"/>
  <c r="AI790" i="5"/>
  <c r="AU790" i="5"/>
  <c r="AI786" i="5"/>
  <c r="AU786" i="5"/>
  <c r="AI782" i="5"/>
  <c r="AU782" i="5"/>
  <c r="AI778" i="5"/>
  <c r="AU778" i="5"/>
  <c r="AI774" i="5"/>
  <c r="AU774" i="5"/>
  <c r="AI770" i="5"/>
  <c r="AU770" i="5"/>
  <c r="AI766" i="5"/>
  <c r="AU766" i="5"/>
  <c r="AI762" i="5"/>
  <c r="AU762" i="5"/>
  <c r="AI758" i="5"/>
  <c r="AU758" i="5"/>
  <c r="AI754" i="5"/>
  <c r="AU754" i="5"/>
  <c r="AI750" i="5"/>
  <c r="AU750" i="5"/>
  <c r="AI746" i="5"/>
  <c r="AU746" i="5"/>
  <c r="AI742" i="5"/>
  <c r="AU742" i="5"/>
  <c r="AI738" i="5"/>
  <c r="AU738" i="5"/>
  <c r="AI734" i="5"/>
  <c r="AU734" i="5"/>
  <c r="AI730" i="5"/>
  <c r="AU730" i="5"/>
  <c r="AI726" i="5"/>
  <c r="AU726" i="5"/>
  <c r="AI722" i="5"/>
  <c r="AU722" i="5"/>
  <c r="AI718" i="5"/>
  <c r="AU718" i="5"/>
  <c r="AI714" i="5"/>
  <c r="AU714" i="5"/>
  <c r="AI710" i="5"/>
  <c r="AU710" i="5"/>
  <c r="AI706" i="5"/>
  <c r="AU706" i="5"/>
  <c r="AI702" i="5"/>
  <c r="AU702" i="5"/>
  <c r="AI698" i="5"/>
  <c r="AU698" i="5"/>
  <c r="AI694" i="5"/>
  <c r="AU694" i="5"/>
  <c r="AI690" i="5"/>
  <c r="AU690" i="5"/>
  <c r="AI686" i="5"/>
  <c r="AU686" i="5"/>
  <c r="AI682" i="5"/>
  <c r="AU682" i="5"/>
  <c r="AI678" i="5"/>
  <c r="AU678" i="5"/>
  <c r="AI674" i="5"/>
  <c r="AU674" i="5"/>
  <c r="AI670" i="5"/>
  <c r="AU670" i="5"/>
  <c r="AI666" i="5"/>
  <c r="AU666" i="5"/>
  <c r="AI662" i="5"/>
  <c r="AU662" i="5"/>
  <c r="AI658" i="5"/>
  <c r="AU658" i="5"/>
  <c r="AI654" i="5"/>
  <c r="AU654" i="5"/>
  <c r="AI650" i="5"/>
  <c r="AU650" i="5"/>
  <c r="AI646" i="5"/>
  <c r="AU646" i="5"/>
  <c r="AI642" i="5"/>
  <c r="AU642" i="5"/>
  <c r="AI638" i="5"/>
  <c r="AU638" i="5"/>
  <c r="AI634" i="5"/>
  <c r="AU634" i="5"/>
  <c r="AI630" i="5"/>
  <c r="AU630" i="5"/>
  <c r="AI626" i="5"/>
  <c r="AU626" i="5"/>
  <c r="AI622" i="5"/>
  <c r="AU622" i="5"/>
  <c r="AI618" i="5"/>
  <c r="AU618" i="5"/>
  <c r="AI614" i="5"/>
  <c r="AU614" i="5"/>
  <c r="AI610" i="5"/>
  <c r="AU610" i="5"/>
  <c r="AI606" i="5"/>
  <c r="AU606" i="5"/>
  <c r="AI602" i="5"/>
  <c r="AU602" i="5"/>
  <c r="AI598" i="5"/>
  <c r="AU598" i="5"/>
  <c r="AI594" i="5"/>
  <c r="AU594" i="5"/>
  <c r="AI590" i="5"/>
  <c r="AU590" i="5"/>
  <c r="AI586" i="5"/>
  <c r="AU586" i="5"/>
  <c r="AI582" i="5"/>
  <c r="AU582" i="5"/>
  <c r="AI578" i="5"/>
  <c r="AU578" i="5"/>
  <c r="AI574" i="5"/>
  <c r="AU574" i="5"/>
  <c r="AI570" i="5"/>
  <c r="AU570" i="5"/>
  <c r="AI566" i="5"/>
  <c r="AU566" i="5"/>
  <c r="AI562" i="5"/>
  <c r="AU562" i="5"/>
  <c r="AI558" i="5"/>
  <c r="AU558" i="5"/>
  <c r="AI554" i="5"/>
  <c r="AU554" i="5"/>
  <c r="AI550" i="5"/>
  <c r="AU550" i="5"/>
  <c r="AI546" i="5"/>
  <c r="AU546" i="5"/>
  <c r="AI542" i="5"/>
  <c r="AU542" i="5"/>
  <c r="AI538" i="5"/>
  <c r="AU538" i="5"/>
  <c r="AI534" i="5"/>
  <c r="AU534" i="5"/>
  <c r="AI530" i="5"/>
  <c r="AU530" i="5"/>
  <c r="AI526" i="5"/>
  <c r="AU526" i="5"/>
  <c r="AI522" i="5"/>
  <c r="AU522" i="5"/>
  <c r="AI518" i="5"/>
  <c r="AU518" i="5"/>
  <c r="AI514" i="5"/>
  <c r="AU514" i="5"/>
  <c r="AI510" i="5"/>
  <c r="AU510" i="5"/>
  <c r="AI506" i="5"/>
  <c r="AU506" i="5"/>
  <c r="AI502" i="5"/>
  <c r="AU502" i="5"/>
  <c r="AI498" i="5"/>
  <c r="AU498" i="5"/>
  <c r="AI494" i="5"/>
  <c r="AU494" i="5"/>
  <c r="AI490" i="5"/>
  <c r="AU490" i="5"/>
  <c r="AI486" i="5"/>
  <c r="AU486" i="5"/>
  <c r="AI482" i="5"/>
  <c r="AU482" i="5"/>
  <c r="AI478" i="5"/>
  <c r="AU478" i="5"/>
  <c r="AI474" i="5"/>
  <c r="AU474" i="5"/>
  <c r="AI470" i="5"/>
  <c r="AU470" i="5"/>
  <c r="AI466" i="5"/>
  <c r="AU466" i="5"/>
  <c r="AI462" i="5"/>
  <c r="AU462" i="5"/>
  <c r="AI458" i="5"/>
  <c r="AU458" i="5"/>
  <c r="AI454" i="5"/>
  <c r="AU454" i="5"/>
  <c r="AI450" i="5"/>
  <c r="AU450" i="5"/>
  <c r="AI446" i="5"/>
  <c r="AU446" i="5"/>
  <c r="AI442" i="5"/>
  <c r="AU442" i="5"/>
  <c r="AI438" i="5"/>
  <c r="AU438" i="5"/>
  <c r="AI434" i="5"/>
  <c r="AU434" i="5"/>
  <c r="AI430" i="5"/>
  <c r="AU430" i="5"/>
  <c r="AI426" i="5"/>
  <c r="AU426" i="5"/>
  <c r="AI422" i="5"/>
  <c r="AU422" i="5"/>
  <c r="AI418" i="5"/>
  <c r="AU418" i="5"/>
  <c r="AI414" i="5"/>
  <c r="AU414" i="5"/>
  <c r="AI410" i="5"/>
  <c r="AU410" i="5"/>
  <c r="AI406" i="5"/>
  <c r="AU406" i="5"/>
  <c r="AI402" i="5"/>
  <c r="AU402" i="5"/>
  <c r="AI398" i="5"/>
  <c r="AU398" i="5"/>
  <c r="AI394" i="5"/>
  <c r="AU394" i="5"/>
  <c r="AI390" i="5"/>
  <c r="AU390" i="5"/>
  <c r="AI386" i="5"/>
  <c r="AU386" i="5"/>
  <c r="AI382" i="5"/>
  <c r="AU382" i="5"/>
  <c r="AI378" i="5"/>
  <c r="AU378" i="5"/>
  <c r="AI374" i="5"/>
  <c r="AU374" i="5"/>
  <c r="AI370" i="5"/>
  <c r="AU370" i="5"/>
  <c r="AI366" i="5"/>
  <c r="AU366" i="5"/>
  <c r="AI362" i="5"/>
  <c r="AU362" i="5"/>
  <c r="AI358" i="5"/>
  <c r="AU358" i="5"/>
  <c r="AI354" i="5"/>
  <c r="AU354" i="5"/>
  <c r="AI350" i="5"/>
  <c r="AU350" i="5"/>
  <c r="AI346" i="5"/>
  <c r="AU346" i="5"/>
  <c r="AI342" i="5"/>
  <c r="AU342" i="5"/>
  <c r="AI338" i="5"/>
  <c r="AU338" i="5"/>
  <c r="AI334" i="5"/>
  <c r="AU334" i="5"/>
  <c r="AI330" i="5"/>
  <c r="AU330" i="5"/>
  <c r="AI326" i="5"/>
  <c r="AU326" i="5"/>
  <c r="AI322" i="5"/>
  <c r="AU322" i="5"/>
  <c r="AI318" i="5"/>
  <c r="AU318" i="5"/>
  <c r="AI314" i="5"/>
  <c r="AU314" i="5"/>
  <c r="AI310" i="5"/>
  <c r="AU310" i="5"/>
  <c r="AI306" i="5"/>
  <c r="AU306" i="5"/>
  <c r="AI302" i="5"/>
  <c r="AU302" i="5"/>
  <c r="AI298" i="5"/>
  <c r="AU298" i="5"/>
  <c r="AI294" i="5"/>
  <c r="AU294" i="5"/>
  <c r="AI290" i="5"/>
  <c r="AU290" i="5"/>
  <c r="AI286" i="5"/>
  <c r="AU286" i="5"/>
  <c r="AI282" i="5"/>
  <c r="AU282" i="5"/>
  <c r="AI278" i="5"/>
  <c r="AU278" i="5"/>
  <c r="AI274" i="5"/>
  <c r="AU274" i="5"/>
  <c r="AI270" i="5"/>
  <c r="AU270" i="5"/>
  <c r="AI266" i="5"/>
  <c r="AU266" i="5"/>
  <c r="AI262" i="5"/>
  <c r="AU262" i="5"/>
  <c r="AI258" i="5"/>
  <c r="AU258" i="5"/>
  <c r="AI254" i="5"/>
  <c r="AU254" i="5"/>
  <c r="AI250" i="5"/>
  <c r="AU250" i="5"/>
  <c r="AI246" i="5"/>
  <c r="AU246" i="5"/>
  <c r="AI242" i="5"/>
  <c r="AU242" i="5"/>
  <c r="AI238" i="5"/>
  <c r="AU238" i="5"/>
  <c r="AI234" i="5"/>
  <c r="AU234" i="5"/>
  <c r="AI230" i="5"/>
  <c r="AU230" i="5"/>
  <c r="AI226" i="5"/>
  <c r="AU226" i="5"/>
  <c r="AI222" i="5"/>
  <c r="AU222" i="5"/>
  <c r="AI218" i="5"/>
  <c r="AU218" i="5"/>
  <c r="AI214" i="5"/>
  <c r="AU214" i="5"/>
  <c r="AI210" i="5"/>
  <c r="AU210" i="5"/>
  <c r="AI206" i="5"/>
  <c r="AU206" i="5"/>
  <c r="AI202" i="5"/>
  <c r="AU202" i="5"/>
  <c r="AI198" i="5"/>
  <c r="AU198" i="5"/>
  <c r="AI194" i="5"/>
  <c r="AU194" i="5"/>
  <c r="AI190" i="5"/>
  <c r="AU190" i="5"/>
  <c r="AI186" i="5"/>
  <c r="AU186" i="5"/>
  <c r="AI182" i="5"/>
  <c r="AU182" i="5"/>
  <c r="AI178" i="5"/>
  <c r="AU178" i="5"/>
  <c r="AI174" i="5"/>
  <c r="AU174" i="5"/>
  <c r="AI170" i="5"/>
  <c r="AU170" i="5"/>
  <c r="AI166" i="5"/>
  <c r="AU166" i="5"/>
  <c r="AI162" i="5"/>
  <c r="AU162" i="5"/>
  <c r="AI158" i="5"/>
  <c r="AU158" i="5"/>
  <c r="AI154" i="5"/>
  <c r="AU154" i="5"/>
  <c r="AI150" i="5"/>
  <c r="AU150" i="5"/>
  <c r="AI146" i="5"/>
  <c r="AU146" i="5"/>
  <c r="AI142" i="5"/>
  <c r="AU142" i="5"/>
  <c r="AI138" i="5"/>
  <c r="AU138" i="5"/>
  <c r="AI134" i="5"/>
  <c r="AU134" i="5"/>
  <c r="AI130" i="5"/>
  <c r="AU130" i="5"/>
  <c r="AI126" i="5"/>
  <c r="AU126" i="5"/>
  <c r="AI122" i="5"/>
  <c r="AU122" i="5"/>
  <c r="AI118" i="5"/>
  <c r="AU118" i="5"/>
  <c r="AI114" i="5"/>
  <c r="AU114" i="5"/>
  <c r="AI110" i="5"/>
  <c r="AU110" i="5"/>
  <c r="AI106" i="5"/>
  <c r="AU106" i="5"/>
  <c r="AI102" i="5"/>
  <c r="AU102" i="5"/>
  <c r="AI98" i="5"/>
  <c r="AU98" i="5"/>
  <c r="AI94" i="5"/>
  <c r="AU94" i="5"/>
  <c r="AI90" i="5"/>
  <c r="AU90" i="5"/>
  <c r="AI86" i="5"/>
  <c r="AU86" i="5"/>
  <c r="AI82" i="5"/>
  <c r="AU82" i="5"/>
  <c r="AI78" i="5"/>
  <c r="AU78" i="5"/>
  <c r="AI74" i="5"/>
  <c r="AU74" i="5"/>
  <c r="AI70" i="5"/>
  <c r="AU70" i="5"/>
  <c r="AI66" i="5"/>
  <c r="AU66" i="5"/>
  <c r="AI62" i="5"/>
  <c r="AU62" i="5"/>
  <c r="AI58" i="5"/>
  <c r="AU58" i="5"/>
  <c r="AI54" i="5"/>
  <c r="AU54" i="5"/>
  <c r="AI50" i="5"/>
  <c r="AU50" i="5"/>
  <c r="AI46" i="5"/>
  <c r="AU46" i="5"/>
  <c r="AI42" i="5"/>
  <c r="AU42" i="5"/>
  <c r="AI38" i="5"/>
  <c r="AU38" i="5"/>
  <c r="AI34" i="5"/>
  <c r="AU34" i="5"/>
  <c r="AI30" i="5"/>
  <c r="AU30" i="5"/>
  <c r="AI26" i="5"/>
  <c r="AU26" i="5"/>
  <c r="AI22" i="5"/>
  <c r="AU22" i="5"/>
  <c r="AI18" i="5"/>
  <c r="AU18" i="5"/>
  <c r="AI14" i="5"/>
  <c r="AU14" i="5"/>
  <c r="AI10" i="5"/>
  <c r="AU10" i="5"/>
  <c r="AE1196" i="5"/>
  <c r="AV1196" i="5"/>
  <c r="AE1192" i="5"/>
  <c r="AV1192" i="5"/>
  <c r="AE1188" i="5"/>
  <c r="AV1188" i="5"/>
  <c r="AE1184" i="5"/>
  <c r="AV1184" i="5"/>
  <c r="AE1180" i="5"/>
  <c r="AV1180" i="5"/>
  <c r="AE1176" i="5"/>
  <c r="AV1176" i="5"/>
  <c r="AE1172" i="5"/>
  <c r="AV1172" i="5"/>
  <c r="AE1168" i="5"/>
  <c r="AV1168" i="5"/>
  <c r="AE1164" i="5"/>
  <c r="AV1164" i="5"/>
  <c r="AE1160" i="5"/>
  <c r="AV1160" i="5"/>
  <c r="AE1156" i="5"/>
  <c r="AV1156" i="5"/>
  <c r="AE1152" i="5"/>
  <c r="AV1152" i="5"/>
  <c r="AE1148" i="5"/>
  <c r="AV1148" i="5"/>
  <c r="AE1144" i="5"/>
  <c r="AV1144" i="5"/>
  <c r="AE1140" i="5"/>
  <c r="AV1140" i="5"/>
  <c r="AE1136" i="5"/>
  <c r="AV1136" i="5"/>
  <c r="AE1132" i="5"/>
  <c r="AV1132" i="5"/>
  <c r="AE1128" i="5"/>
  <c r="AV1128" i="5"/>
  <c r="AE1124" i="5"/>
  <c r="AV1124" i="5"/>
  <c r="AE1120" i="5"/>
  <c r="AV1120" i="5"/>
  <c r="AE1116" i="5"/>
  <c r="AV1116" i="5"/>
  <c r="AE1112" i="5"/>
  <c r="AV1112" i="5"/>
  <c r="AE1108" i="5"/>
  <c r="AV1108" i="5"/>
  <c r="AE1104" i="5"/>
  <c r="AV1104" i="5"/>
  <c r="AE1100" i="5"/>
  <c r="AV1100" i="5"/>
  <c r="AE1096" i="5"/>
  <c r="AV1096" i="5"/>
  <c r="AE1092" i="5"/>
  <c r="AV1092" i="5"/>
  <c r="AE1088" i="5"/>
  <c r="AV1088" i="5"/>
  <c r="AE1084" i="5"/>
  <c r="AV1084" i="5"/>
  <c r="AE1080" i="5"/>
  <c r="AV1080" i="5"/>
  <c r="AE1076" i="5"/>
  <c r="AV1076" i="5"/>
  <c r="AE1072" i="5"/>
  <c r="AV1072" i="5"/>
  <c r="AE1068" i="5"/>
  <c r="AV1068" i="5"/>
  <c r="AE1064" i="5"/>
  <c r="AV1064" i="5"/>
  <c r="AE1060" i="5"/>
  <c r="AV1060" i="5"/>
  <c r="AE1056" i="5"/>
  <c r="AV1056" i="5"/>
  <c r="AE1052" i="5"/>
  <c r="AV1052" i="5"/>
  <c r="AE1048" i="5"/>
  <c r="AV1048" i="5"/>
  <c r="AE1044" i="5"/>
  <c r="AV1044" i="5"/>
  <c r="AE1040" i="5"/>
  <c r="AV1040" i="5"/>
  <c r="AE1036" i="5"/>
  <c r="AV1036" i="5"/>
  <c r="AE1032" i="5"/>
  <c r="AV1032" i="5"/>
  <c r="AE1028" i="5"/>
  <c r="AV1028" i="5"/>
  <c r="AE1024" i="5"/>
  <c r="AV1024" i="5"/>
  <c r="AE1020" i="5"/>
  <c r="AV1020" i="5"/>
  <c r="AE1016" i="5"/>
  <c r="AV1016" i="5"/>
  <c r="AE1012" i="5"/>
  <c r="AV1012" i="5"/>
  <c r="AE1008" i="5"/>
  <c r="AV1008" i="5"/>
  <c r="AE1004" i="5"/>
  <c r="AV1004" i="5"/>
  <c r="AE1000" i="5"/>
  <c r="AV1000" i="5"/>
  <c r="AE996" i="5"/>
  <c r="AV996" i="5"/>
  <c r="AE992" i="5"/>
  <c r="AV992" i="5"/>
  <c r="AE988" i="5"/>
  <c r="AV988" i="5"/>
  <c r="AE984" i="5"/>
  <c r="AV984" i="5"/>
  <c r="AE980" i="5"/>
  <c r="AV980" i="5"/>
  <c r="AE976" i="5"/>
  <c r="AV976" i="5"/>
  <c r="AE972" i="5"/>
  <c r="AV972" i="5"/>
  <c r="AE968" i="5"/>
  <c r="AV968" i="5"/>
  <c r="AE964" i="5"/>
  <c r="AV964" i="5"/>
  <c r="AE960" i="5"/>
  <c r="AV960" i="5"/>
  <c r="AE956" i="5"/>
  <c r="AV956" i="5"/>
  <c r="AE952" i="5"/>
  <c r="AV952" i="5"/>
  <c r="AE948" i="5"/>
  <c r="AV948" i="5"/>
  <c r="AE944" i="5"/>
  <c r="AV944" i="5"/>
  <c r="AE940" i="5"/>
  <c r="AV940" i="5"/>
  <c r="AE936" i="5"/>
  <c r="AV936" i="5"/>
  <c r="AE932" i="5"/>
  <c r="AV932" i="5"/>
  <c r="AE928" i="5"/>
  <c r="AV928" i="5"/>
  <c r="AE924" i="5"/>
  <c r="AV924" i="5"/>
  <c r="AE920" i="5"/>
  <c r="AV920" i="5"/>
  <c r="AE916" i="5"/>
  <c r="AV916" i="5"/>
  <c r="AE912" i="5"/>
  <c r="AV912" i="5"/>
  <c r="AE908" i="5"/>
  <c r="AV908" i="5"/>
  <c r="AE904" i="5"/>
  <c r="AV904" i="5"/>
  <c r="AE900" i="5"/>
  <c r="AV900" i="5"/>
  <c r="AE896" i="5"/>
  <c r="AV896" i="5"/>
  <c r="AE892" i="5"/>
  <c r="AV892" i="5"/>
  <c r="AE888" i="5"/>
  <c r="AV888" i="5"/>
  <c r="AE884" i="5"/>
  <c r="AV884" i="5"/>
  <c r="AE880" i="5"/>
  <c r="AV880" i="5"/>
  <c r="AE876" i="5"/>
  <c r="AV876" i="5"/>
  <c r="AE872" i="5"/>
  <c r="AV872" i="5"/>
  <c r="AE868" i="5"/>
  <c r="AV868" i="5"/>
  <c r="AE864" i="5"/>
  <c r="AV864" i="5"/>
  <c r="AE860" i="5"/>
  <c r="AV860" i="5"/>
  <c r="AE856" i="5"/>
  <c r="AV856" i="5"/>
  <c r="AE852" i="5"/>
  <c r="AV852" i="5"/>
  <c r="AE848" i="5"/>
  <c r="AV848" i="5"/>
  <c r="AE844" i="5"/>
  <c r="AV844" i="5"/>
  <c r="AE840" i="5"/>
  <c r="AV840" i="5"/>
  <c r="AE836" i="5"/>
  <c r="AV836" i="5"/>
  <c r="AE832" i="5"/>
  <c r="AV832" i="5"/>
  <c r="AE828" i="5"/>
  <c r="AV828" i="5"/>
  <c r="AE824" i="5"/>
  <c r="AV824" i="5"/>
  <c r="AE820" i="5"/>
  <c r="AV820" i="5"/>
  <c r="AE816" i="5"/>
  <c r="AV816" i="5"/>
  <c r="AE812" i="5"/>
  <c r="AV812" i="5"/>
  <c r="AE808" i="5"/>
  <c r="AV808" i="5"/>
  <c r="AE804" i="5"/>
  <c r="AV804" i="5"/>
  <c r="AE800" i="5"/>
  <c r="AV800" i="5"/>
  <c r="AE796" i="5"/>
  <c r="AV796" i="5"/>
  <c r="AE792" i="5"/>
  <c r="AV792" i="5"/>
  <c r="AE788" i="5"/>
  <c r="AV788" i="5"/>
  <c r="AE784" i="5"/>
  <c r="AV784" i="5"/>
  <c r="AE780" i="5"/>
  <c r="AV780" i="5"/>
  <c r="AE776" i="5"/>
  <c r="AV776" i="5"/>
  <c r="AE772" i="5"/>
  <c r="AV772" i="5"/>
  <c r="AE768" i="5"/>
  <c r="AV768" i="5"/>
  <c r="AE764" i="5"/>
  <c r="AV764" i="5"/>
  <c r="AE760" i="5"/>
  <c r="AV760" i="5"/>
  <c r="AE756" i="5"/>
  <c r="AV756" i="5"/>
  <c r="AE752" i="5"/>
  <c r="AV752" i="5"/>
  <c r="AE748" i="5"/>
  <c r="AV748" i="5"/>
  <c r="AE744" i="5"/>
  <c r="AV744" i="5"/>
  <c r="AE740" i="5"/>
  <c r="AV740" i="5"/>
  <c r="AE736" i="5"/>
  <c r="AV736" i="5"/>
  <c r="AE732" i="5"/>
  <c r="AV732" i="5"/>
  <c r="AE728" i="5"/>
  <c r="AV728" i="5"/>
  <c r="AE724" i="5"/>
  <c r="AV724" i="5"/>
  <c r="AE720" i="5"/>
  <c r="AV720" i="5"/>
  <c r="AE716" i="5"/>
  <c r="AV716" i="5"/>
  <c r="AE712" i="5"/>
  <c r="AV712" i="5"/>
  <c r="AE708" i="5"/>
  <c r="AV708" i="5"/>
  <c r="AE704" i="5"/>
  <c r="AV704" i="5"/>
  <c r="AE700" i="5"/>
  <c r="AV700" i="5"/>
  <c r="AE696" i="5"/>
  <c r="AV696" i="5"/>
  <c r="AE692" i="5"/>
  <c r="AV692" i="5"/>
  <c r="AE688" i="5"/>
  <c r="AV688" i="5"/>
  <c r="AE684" i="5"/>
  <c r="AV684" i="5"/>
  <c r="AE680" i="5"/>
  <c r="AV680" i="5"/>
  <c r="AE676" i="5"/>
  <c r="AV676" i="5"/>
  <c r="AE672" i="5"/>
  <c r="AV672" i="5"/>
  <c r="AE668" i="5"/>
  <c r="AV668" i="5"/>
  <c r="AE664" i="5"/>
  <c r="AV664" i="5"/>
  <c r="AE660" i="5"/>
  <c r="AV660" i="5"/>
  <c r="AE656" i="5"/>
  <c r="AV656" i="5"/>
  <c r="AE652" i="5"/>
  <c r="AV652" i="5"/>
  <c r="AE648" i="5"/>
  <c r="AV648" i="5"/>
  <c r="AE644" i="5"/>
  <c r="AV644" i="5"/>
  <c r="AE640" i="5"/>
  <c r="AV640" i="5"/>
  <c r="AE636" i="5"/>
  <c r="AV636" i="5"/>
  <c r="AE632" i="5"/>
  <c r="AV632" i="5"/>
  <c r="AE628" i="5"/>
  <c r="AV628" i="5"/>
  <c r="AE624" i="5"/>
  <c r="AV624" i="5"/>
  <c r="AE620" i="5"/>
  <c r="AV620" i="5"/>
  <c r="AE616" i="5"/>
  <c r="AV616" i="5"/>
  <c r="AE612" i="5"/>
  <c r="AV612" i="5"/>
  <c r="AE608" i="5"/>
  <c r="AV608" i="5"/>
  <c r="AE604" i="5"/>
  <c r="AV604" i="5"/>
  <c r="AE600" i="5"/>
  <c r="AV600" i="5"/>
  <c r="AE596" i="5"/>
  <c r="AV596" i="5"/>
  <c r="AE592" i="5"/>
  <c r="AV592" i="5"/>
  <c r="AE588" i="5"/>
  <c r="AV588" i="5"/>
  <c r="AE584" i="5"/>
  <c r="AV584" i="5"/>
  <c r="AE580" i="5"/>
  <c r="AV580" i="5"/>
  <c r="AE576" i="5"/>
  <c r="AV576" i="5"/>
  <c r="AE572" i="5"/>
  <c r="AV572" i="5"/>
  <c r="AE568" i="5"/>
  <c r="AV568" i="5"/>
  <c r="AE564" i="5"/>
  <c r="AV564" i="5"/>
  <c r="AE560" i="5"/>
  <c r="AV560" i="5"/>
  <c r="AE556" i="5"/>
  <c r="AV556" i="5"/>
  <c r="AE552" i="5"/>
  <c r="AV552" i="5"/>
  <c r="AE548" i="5"/>
  <c r="AV548" i="5"/>
  <c r="AE544" i="5"/>
  <c r="AV544" i="5"/>
  <c r="AE540" i="5"/>
  <c r="AV540" i="5"/>
  <c r="AE536" i="5"/>
  <c r="AV536" i="5"/>
  <c r="AE532" i="5"/>
  <c r="AV532" i="5"/>
  <c r="AE528" i="5"/>
  <c r="AV528" i="5"/>
  <c r="AE524" i="5"/>
  <c r="AV524" i="5"/>
  <c r="AE520" i="5"/>
  <c r="AV520" i="5"/>
  <c r="AE516" i="5"/>
  <c r="AV516" i="5"/>
  <c r="AE512" i="5"/>
  <c r="AV512" i="5"/>
  <c r="AE508" i="5"/>
  <c r="AV508" i="5"/>
  <c r="AE504" i="5"/>
  <c r="AV504" i="5"/>
  <c r="AE500" i="5"/>
  <c r="AV500" i="5"/>
  <c r="AE496" i="5"/>
  <c r="AV496" i="5"/>
  <c r="AE492" i="5"/>
  <c r="AV492" i="5"/>
  <c r="AE488" i="5"/>
  <c r="AV488" i="5"/>
  <c r="AE484" i="5"/>
  <c r="AV484" i="5"/>
  <c r="AE480" i="5"/>
  <c r="AV480" i="5"/>
  <c r="AE476" i="5"/>
  <c r="AV476" i="5"/>
  <c r="AE472" i="5"/>
  <c r="AV472" i="5"/>
  <c r="AE468" i="5"/>
  <c r="AV468" i="5"/>
  <c r="AE464" i="5"/>
  <c r="AV464" i="5"/>
  <c r="AE460" i="5"/>
  <c r="AV460" i="5"/>
  <c r="AE456" i="5"/>
  <c r="AV456" i="5"/>
  <c r="AE452" i="5"/>
  <c r="AV452" i="5"/>
  <c r="AE448" i="5"/>
  <c r="AV448" i="5"/>
  <c r="AE444" i="5"/>
  <c r="AV444" i="5"/>
  <c r="AE440" i="5"/>
  <c r="AV440" i="5"/>
  <c r="AE436" i="5"/>
  <c r="AV436" i="5"/>
  <c r="AE432" i="5"/>
  <c r="AV432" i="5"/>
  <c r="AE428" i="5"/>
  <c r="AV428" i="5"/>
  <c r="AE424" i="5"/>
  <c r="AV424" i="5"/>
  <c r="AE420" i="5"/>
  <c r="AV420" i="5"/>
  <c r="AE416" i="5"/>
  <c r="AV416" i="5"/>
  <c r="AE412" i="5"/>
  <c r="AV412" i="5"/>
  <c r="AE408" i="5"/>
  <c r="AV408" i="5"/>
  <c r="AE404" i="5"/>
  <c r="AV404" i="5"/>
  <c r="AE400" i="5"/>
  <c r="AV400" i="5"/>
  <c r="AE396" i="5"/>
  <c r="AV396" i="5"/>
  <c r="AE392" i="5"/>
  <c r="AV392" i="5"/>
  <c r="AE388" i="5"/>
  <c r="AV388" i="5"/>
  <c r="AE384" i="5"/>
  <c r="AV384" i="5"/>
  <c r="AE380" i="5"/>
  <c r="AV380" i="5"/>
  <c r="AE376" i="5"/>
  <c r="AV376" i="5"/>
  <c r="AE372" i="5"/>
  <c r="AV372" i="5"/>
  <c r="AE368" i="5"/>
  <c r="AV368" i="5"/>
  <c r="AE364" i="5"/>
  <c r="AV364" i="5"/>
  <c r="AE360" i="5"/>
  <c r="AV360" i="5"/>
  <c r="AE356" i="5"/>
  <c r="AV356" i="5"/>
  <c r="AE352" i="5"/>
  <c r="AV352" i="5"/>
  <c r="AE348" i="5"/>
  <c r="AV348" i="5"/>
  <c r="AE344" i="5"/>
  <c r="AV344" i="5"/>
  <c r="AE340" i="5"/>
  <c r="AV340" i="5"/>
  <c r="AE336" i="5"/>
  <c r="AV336" i="5"/>
  <c r="AE332" i="5"/>
  <c r="AV332" i="5"/>
  <c r="AE328" i="5"/>
  <c r="AV328" i="5"/>
  <c r="AE324" i="5"/>
  <c r="AV324" i="5"/>
  <c r="AE320" i="5"/>
  <c r="AV320" i="5"/>
  <c r="AE316" i="5"/>
  <c r="AV316" i="5"/>
  <c r="AE312" i="5"/>
  <c r="AV312" i="5"/>
  <c r="AE308" i="5"/>
  <c r="AV308" i="5"/>
  <c r="AE304" i="5"/>
  <c r="AV304" i="5"/>
  <c r="AE300" i="5"/>
  <c r="AV300" i="5"/>
  <c r="AE296" i="5"/>
  <c r="AV296" i="5"/>
  <c r="AE292" i="5"/>
  <c r="AV292" i="5"/>
  <c r="AE288" i="5"/>
  <c r="AV288" i="5"/>
  <c r="AE284" i="5"/>
  <c r="AV284" i="5"/>
  <c r="AE280" i="5"/>
  <c r="AV280" i="5"/>
  <c r="AE276" i="5"/>
  <c r="AV276" i="5"/>
  <c r="AE272" i="5"/>
  <c r="AV272" i="5"/>
  <c r="AE268" i="5"/>
  <c r="AV268" i="5"/>
  <c r="AE264" i="5"/>
  <c r="AV264" i="5"/>
  <c r="AE260" i="5"/>
  <c r="AV260" i="5"/>
  <c r="AE256" i="5"/>
  <c r="AV256" i="5"/>
  <c r="AE252" i="5"/>
  <c r="AV252" i="5"/>
  <c r="AE248" i="5"/>
  <c r="AV248" i="5"/>
  <c r="AE244" i="5"/>
  <c r="AV244" i="5"/>
  <c r="AE240" i="5"/>
  <c r="AV240" i="5"/>
  <c r="AE236" i="5"/>
  <c r="AV236" i="5"/>
  <c r="AE232" i="5"/>
  <c r="AV232" i="5"/>
  <c r="AE228" i="5"/>
  <c r="AV228" i="5"/>
  <c r="AE224" i="5"/>
  <c r="AV224" i="5"/>
  <c r="AE220" i="5"/>
  <c r="AV220" i="5"/>
  <c r="AE216" i="5"/>
  <c r="AV216" i="5"/>
  <c r="AE212" i="5"/>
  <c r="AV212" i="5"/>
  <c r="AE208" i="5"/>
  <c r="AV208" i="5"/>
  <c r="AE204" i="5"/>
  <c r="AV204" i="5"/>
  <c r="AE200" i="5"/>
  <c r="AV200" i="5"/>
  <c r="AE196" i="5"/>
  <c r="AV196" i="5"/>
  <c r="AE192" i="5"/>
  <c r="AV192" i="5"/>
  <c r="AE188" i="5"/>
  <c r="AV188" i="5"/>
  <c r="AE184" i="5"/>
  <c r="AV184" i="5"/>
  <c r="AE180" i="5"/>
  <c r="AV180" i="5"/>
  <c r="AE176" i="5"/>
  <c r="AV176" i="5"/>
  <c r="AE172" i="5"/>
  <c r="AV172" i="5"/>
  <c r="AE168" i="5"/>
  <c r="AV168" i="5"/>
  <c r="AE164" i="5"/>
  <c r="AV164" i="5"/>
  <c r="AE160" i="5"/>
  <c r="AV160" i="5"/>
  <c r="AE156" i="5"/>
  <c r="AV156" i="5"/>
  <c r="AE152" i="5"/>
  <c r="AV152" i="5"/>
  <c r="AE148" i="5"/>
  <c r="AV148" i="5"/>
  <c r="AE144" i="5"/>
  <c r="AV144" i="5"/>
  <c r="AE140" i="5"/>
  <c r="AV140" i="5"/>
  <c r="AE136" i="5"/>
  <c r="AV136" i="5"/>
  <c r="AE132" i="5"/>
  <c r="AV132" i="5"/>
  <c r="AE128" i="5"/>
  <c r="AV128" i="5"/>
  <c r="AE124" i="5"/>
  <c r="AV124" i="5"/>
  <c r="AE120" i="5"/>
  <c r="AV120" i="5"/>
  <c r="AE116" i="5"/>
  <c r="AV116" i="5"/>
  <c r="AE112" i="5"/>
  <c r="AV112" i="5"/>
  <c r="AE108" i="5"/>
  <c r="AV108" i="5"/>
  <c r="AE104" i="5"/>
  <c r="AV104" i="5"/>
  <c r="AE100" i="5"/>
  <c r="AV100" i="5"/>
  <c r="AE96" i="5"/>
  <c r="AV96" i="5"/>
  <c r="AE92" i="5"/>
  <c r="AV92" i="5"/>
  <c r="AE88" i="5"/>
  <c r="AV88" i="5"/>
  <c r="AE84" i="5"/>
  <c r="AV84" i="5"/>
  <c r="AE80" i="5"/>
  <c r="AV80" i="5"/>
  <c r="AE76" i="5"/>
  <c r="AV76" i="5"/>
  <c r="AE72" i="5"/>
  <c r="AV72" i="5"/>
  <c r="AE68" i="5"/>
  <c r="AV68" i="5"/>
  <c r="AE64" i="5"/>
  <c r="AV64" i="5"/>
  <c r="AE60" i="5"/>
  <c r="AV60" i="5"/>
  <c r="AE56" i="5"/>
  <c r="AV56" i="5"/>
  <c r="AE52" i="5"/>
  <c r="AV52" i="5"/>
  <c r="AE48" i="5"/>
  <c r="AV48" i="5"/>
  <c r="AE44" i="5"/>
  <c r="AV44" i="5"/>
  <c r="AE40" i="5"/>
  <c r="AV40" i="5"/>
  <c r="AE36" i="5"/>
  <c r="AV36" i="5"/>
  <c r="AE32" i="5"/>
  <c r="AV32" i="5"/>
  <c r="AE28" i="5"/>
  <c r="AV28" i="5"/>
  <c r="AE24" i="5"/>
  <c r="AV24" i="5"/>
  <c r="AE20" i="5"/>
  <c r="AV20" i="5"/>
  <c r="AE16" i="5"/>
  <c r="AV16" i="5"/>
  <c r="AE12" i="5"/>
  <c r="AV12" i="5"/>
  <c r="AE8" i="5"/>
  <c r="AV8" i="5"/>
</calcChain>
</file>

<file path=xl/sharedStrings.xml><?xml version="1.0" encoding="utf-8"?>
<sst xmlns="http://schemas.openxmlformats.org/spreadsheetml/2006/main" count="8775" uniqueCount="1301">
  <si>
    <t>N° Programme</t>
  </si>
  <si>
    <t>Libellé Programme</t>
  </si>
  <si>
    <t>Année mise en location</t>
  </si>
  <si>
    <t>Nb lgts Total</t>
  </si>
  <si>
    <t>Surface Habitable</t>
  </si>
  <si>
    <t>Surface Utile</t>
  </si>
  <si>
    <t>Type</t>
  </si>
  <si>
    <t>Agence</t>
  </si>
  <si>
    <t>Type opération</t>
  </si>
  <si>
    <t>Libellé Compte</t>
  </si>
  <si>
    <t>Nature dépenses</t>
  </si>
  <si>
    <t>Coût global</t>
  </si>
  <si>
    <t>Prix de revient actualisé</t>
  </si>
  <si>
    <t xml:space="preserve">Montant de subvention </t>
  </si>
  <si>
    <t>Montant emprunt + FP</t>
  </si>
  <si>
    <t xml:space="preserve"> CONNERRE RUE BEAUFILS</t>
  </si>
  <si>
    <t>I/C</t>
  </si>
  <si>
    <t>Acquisition</t>
  </si>
  <si>
    <t>TERRAINS</t>
  </si>
  <si>
    <t xml:space="preserve">ACQUISITIONS FONCIERES </t>
  </si>
  <si>
    <t>Sévrine BLOT</t>
  </si>
  <si>
    <t>IMMEUB.DE RAPP.</t>
  </si>
  <si>
    <t>CONSTRUCTION</t>
  </si>
  <si>
    <t xml:space="preserve"> SAINT GERVAIS EN BELIN</t>
  </si>
  <si>
    <t>IND</t>
  </si>
  <si>
    <t>Locatif</t>
  </si>
  <si>
    <t xml:space="preserve"> NOYEN SUR SARTHE LES JARDINS D</t>
  </si>
  <si>
    <t>I/INT</t>
  </si>
  <si>
    <t xml:space="preserve"> LHOMME LOT.L'AIGUILLE</t>
  </si>
  <si>
    <t xml:space="preserve"> SILLE LE GUILLAUME ROUTE DE PA</t>
  </si>
  <si>
    <t xml:space="preserve"> MONTFORT LE GESNOIS RES DE LA</t>
  </si>
  <si>
    <t xml:space="preserve"> BRULON RUES MORSE, GRAHAM BELL</t>
  </si>
  <si>
    <t>TERR OP/GR</t>
  </si>
  <si>
    <t>CONSTR.OP/GR</t>
  </si>
  <si>
    <t>HONOR.OP/GR</t>
  </si>
  <si>
    <t>FRAIS FINANC</t>
  </si>
  <si>
    <t>FRAIS ANNEXES</t>
  </si>
  <si>
    <t>C.I.  OP/GR</t>
  </si>
  <si>
    <t xml:space="preserve"> ALLONNES LA BUJERIE</t>
  </si>
  <si>
    <t xml:space="preserve"> BAZOUGES SUR LE LOIR RUE DU RU</t>
  </si>
  <si>
    <t xml:space="preserve"> MONTBIZOT LES HOTELLERIES</t>
  </si>
  <si>
    <t xml:space="preserve"> LA FRESNAYE SUR CHEDOUET RESID</t>
  </si>
  <si>
    <t xml:space="preserve"> SAINT GEORGES DU BOIS ALLEE DE</t>
  </si>
  <si>
    <t>Accession</t>
  </si>
  <si>
    <t>IMPOTS TAXES</t>
  </si>
  <si>
    <t>FRAIS PUB.</t>
  </si>
  <si>
    <t xml:space="preserve"> CONNERRE COUR LYAUTEY</t>
  </si>
  <si>
    <t xml:space="preserve"> ROUILLON RUE DES VAUGEONNIERES</t>
  </si>
  <si>
    <t xml:space="preserve"> LA FLECHE (ST GERMAIN DU VAL)</t>
  </si>
  <si>
    <t xml:space="preserve"> YVRE LE POLIN RUE DES POMMIERS</t>
  </si>
  <si>
    <t xml:space="preserve"> MARIGNE LAILLE ALLEE DES PIERR</t>
  </si>
  <si>
    <t xml:space="preserve"> CHAMPAGNE RUE DES MARAICHERS</t>
  </si>
  <si>
    <t>IMMEUB,DE RAPP,</t>
  </si>
  <si>
    <t xml:space="preserve"> SARGE LES LE MANS RUE PUITS LA</t>
  </si>
  <si>
    <t xml:space="preserve"> LA CHAPELLE SAINT AUBIN PLACE</t>
  </si>
  <si>
    <t xml:space="preserve"> LA CHAPELLE ST AUBIN</t>
  </si>
  <si>
    <t xml:space="preserve"> PREVAL ALLEE DU PRESBYTERE</t>
  </si>
  <si>
    <t>BAIL EMPHYT.</t>
  </si>
  <si>
    <t xml:space="preserve"> PREVAL RUE DU PERCHE</t>
  </si>
  <si>
    <t xml:space="preserve"> SAINT PAVACE</t>
  </si>
  <si>
    <t xml:space="preserve"> SAVIGNE L'EVEQUE LE BEGUINAGE</t>
  </si>
  <si>
    <t>Acquisition VEFA</t>
  </si>
  <si>
    <t xml:space="preserve"> LA CHAPELLE SAINT AUBIN RUE DE</t>
  </si>
  <si>
    <t>COLL</t>
  </si>
  <si>
    <t xml:space="preserve"> LE MANS DOMAINE DE LA VALLEE S</t>
  </si>
  <si>
    <t>2312B</t>
  </si>
  <si>
    <t>23131B</t>
  </si>
  <si>
    <t xml:space="preserve"> ALLONNES RUE PIERRE CURIE</t>
  </si>
  <si>
    <t>TERR. OP/GR</t>
  </si>
  <si>
    <t>LA FLECHE CONST 29 LOGTS</t>
  </si>
  <si>
    <t>INT</t>
  </si>
  <si>
    <t>SAINT SATURNIN</t>
  </si>
  <si>
    <t xml:space="preserve"> SAINT MARS LA BRIERE ALLEE DES</t>
  </si>
  <si>
    <t>ETIVAL LES LE MANS CONST. 9 LOGTS</t>
  </si>
  <si>
    <t>BALLON CONST 13 LOGTS</t>
  </si>
  <si>
    <t xml:space="preserve"> LE MANS RUE MANSART</t>
  </si>
  <si>
    <t>FILLE SUR SARTHE CONST 9 LOGTS</t>
  </si>
  <si>
    <t>ST SATURNIN LOC/ACCES</t>
  </si>
  <si>
    <t>SAINT GEORGES DU BOIS</t>
  </si>
  <si>
    <t xml:space="preserve">SAVIGNE L EVEQUE </t>
  </si>
  <si>
    <t>SARGE LES LE MANS CONST 14 LOGTS</t>
  </si>
  <si>
    <t>LA FLECHE</t>
  </si>
  <si>
    <t>MULSANNE CONST 19 LOGTS</t>
  </si>
  <si>
    <t>ALLONNES CONST 22 LOGTS</t>
  </si>
  <si>
    <t>ALLONNES ANRU CONST 16 LOGTS</t>
  </si>
  <si>
    <t>NOGENT LE BERNARD CONST 8 LOGTS</t>
  </si>
  <si>
    <t>MAYET</t>
  </si>
  <si>
    <t>ALLONNES 24 LOGTS (ANRU)</t>
  </si>
  <si>
    <t>LA FERTE BERNARD 23 LOGTS</t>
  </si>
  <si>
    <t>MONTFORT LE GESNOIS</t>
  </si>
  <si>
    <t>LA CHAPELLE D ALIGNE CONST 10 LOGTS</t>
  </si>
  <si>
    <t>VOIVRES LES LE MANS</t>
  </si>
  <si>
    <t>BEAUMONT SUR SARTHE</t>
  </si>
  <si>
    <t>0847-01 ARNAGE 6 LOGTS CONST</t>
  </si>
  <si>
    <t>0848-01 ARNAGE CONST. 4 LOGTS</t>
  </si>
  <si>
    <t>0860-01 MONTFORT LE GESNOIS CONST 10 LOGTS</t>
  </si>
  <si>
    <t>0869-01 LA FERTE BERNARD</t>
  </si>
  <si>
    <t>0876-01 LE GRAND LUCE CONST 10 LOGTS</t>
  </si>
  <si>
    <t>AUBIGNE RACAN CONST 8 LOGTS</t>
  </si>
  <si>
    <t>SARGE LES LE MANS</t>
  </si>
  <si>
    <t>0889-01 YVRE L EVEQUE CONST 8 LOGTS</t>
  </si>
  <si>
    <t>0896-01 LA SUZE SUR SARTHE CONST 10 LOGTS</t>
  </si>
  <si>
    <t>0903-01 NEUVILLE SUR SARTHE CONST 8 LOGTS</t>
  </si>
  <si>
    <t>843/1</t>
  </si>
  <si>
    <t>ALLONNES CONST 32 LOGTS  ANRU</t>
  </si>
  <si>
    <t>843/3</t>
  </si>
  <si>
    <t>ALLONNES CONST 8 LOGTS</t>
  </si>
  <si>
    <t>0875-01 SAINT MARS SOUS BALLON CONST 4 LOGTS</t>
  </si>
  <si>
    <t>MAMERS-RUE DE VERDUN-10 LOGTS</t>
  </si>
  <si>
    <t>0912-01 SAINT MARS SOUS BALLON CONST 5 LOGTS</t>
  </si>
  <si>
    <t>FERCE SUR SARTHE-LES GRANDS JARDINS-5 LOGTS</t>
  </si>
  <si>
    <t>0918-01 CONLIE CONST 6 LOGTS</t>
  </si>
  <si>
    <t>ASSE LE BOISNE CONST 4 LOGTS</t>
  </si>
  <si>
    <t>SOUGE LE GANELON-LA PLAINE DES BOULAIES-8 LOGTS</t>
  </si>
  <si>
    <t>869/2</t>
  </si>
  <si>
    <t>LA FERTE BERNARD CONST-QUARTIER BUFFON-37 LOGTS</t>
  </si>
  <si>
    <t>SAINT CORNEILLE-LE BOURG</t>
  </si>
  <si>
    <t>SAINT CALAIS-RUE VAN GOGH</t>
  </si>
  <si>
    <t>PARIGNE L EVEQUE-RUE FERDINAND CRAPEZ</t>
  </si>
  <si>
    <t>RUAUDIN-RUE DES TILLEULS</t>
  </si>
  <si>
    <t>ANCINNES-RUE DES CHAPELLERIES</t>
  </si>
  <si>
    <t>882/1</t>
  </si>
  <si>
    <t>ECOMMOY-RUE DU CLOS RENAULT</t>
  </si>
  <si>
    <t>882/2</t>
  </si>
  <si>
    <t>Marché/Lot</t>
  </si>
  <si>
    <t>Type travaux</t>
  </si>
  <si>
    <t>Montant lot</t>
  </si>
  <si>
    <t>Coût par lot par m2 SH</t>
  </si>
  <si>
    <t>Coût par lot par m2 SU</t>
  </si>
  <si>
    <t>Coût par lot par logement</t>
  </si>
  <si>
    <t>Taux TVA</t>
  </si>
  <si>
    <t>Zone</t>
  </si>
  <si>
    <t>Année AO</t>
  </si>
  <si>
    <t>LOT 01 - GROS OEUVRE RAVALEMEN</t>
  </si>
  <si>
    <t>GROS ŒUVRE</t>
  </si>
  <si>
    <t>Z3</t>
  </si>
  <si>
    <t>LOT 02 - CHARPENTE COUVERTURE</t>
  </si>
  <si>
    <t>CHARPENTE / COUVERTURE</t>
  </si>
  <si>
    <t>LOT 03 - MENUISERIES EXT. PVC</t>
  </si>
  <si>
    <t>SECOND ŒUVRE</t>
  </si>
  <si>
    <t>LOT 04 - PLATRERIE - FAUX PLAF</t>
  </si>
  <si>
    <t>LOT 06 - CARRELAGE - FAIENCE</t>
  </si>
  <si>
    <t>LOT 07 - ELECTRICITE</t>
  </si>
  <si>
    <t>ELECTRICITE / CHAUFFAGE/PLOMBERIE/VMC</t>
  </si>
  <si>
    <t>LOT 08 - PLOMB. SAN. CHAUF. VM</t>
  </si>
  <si>
    <t>LOT 09 - PEINTURE - REVTS MURA</t>
  </si>
  <si>
    <t>LOT 10 - REVETS SOLS SOUPLES</t>
  </si>
  <si>
    <t>LOT 11 - ESPACES VERTS</t>
  </si>
  <si>
    <t>ESPACES VERTS</t>
  </si>
  <si>
    <t>LOT 05 - MENUISERIES INT. BOIS</t>
  </si>
  <si>
    <t>LOT 02 - G.O - FONDAT° DALLAGE</t>
  </si>
  <si>
    <t>LOT 01 - ESPACES VERTS - CLOT.</t>
  </si>
  <si>
    <t>LOT 03 - CHARP. OSSAT. BARDAGE</t>
  </si>
  <si>
    <t>LOT 04 - COUV. TUILES BACS ACI</t>
  </si>
  <si>
    <t>LOT 05 - MEN. EXT PVC &amp; METAL</t>
  </si>
  <si>
    <t>LOT 06 - SERRURERIE - MEN. BOI</t>
  </si>
  <si>
    <t>LOT 07 - PLATRERIE SECHE</t>
  </si>
  <si>
    <t>LOT 08 - CARRELAGE - FAIENCE</t>
  </si>
  <si>
    <t>LOT 9 - SOLS SOUPLES / PEINT.</t>
  </si>
  <si>
    <t>LOT 10 - PLOMBERIE SANITAIRES</t>
  </si>
  <si>
    <t>LOT 11 - ELEC- CHAUFFAGE - VMC</t>
  </si>
  <si>
    <t>LOT 01 - GROS-OEUVRE</t>
  </si>
  <si>
    <t>LOT 03 - ETANCHEITE</t>
  </si>
  <si>
    <t>LOT 04 - MENUISERIES PVC - ALU</t>
  </si>
  <si>
    <t>LOT 05 - MENUISERIES BOIS</t>
  </si>
  <si>
    <t>LOT 06 - PLATRERIE SECHE - ISO</t>
  </si>
  <si>
    <t>LOT 07 - ELEC. -CHAUF. ELEC -</t>
  </si>
  <si>
    <t>LOT 08 - PLOMBERIE SANITAIRES</t>
  </si>
  <si>
    <t>LOT 09 - CARRELAGE FAIENCE</t>
  </si>
  <si>
    <t>LOT 10 - SOLS MINCES - PEINTUR</t>
  </si>
  <si>
    <t>LOT 01 - TERRAS. - G.O. - RAVA</t>
  </si>
  <si>
    <t>LOT 02 - CHARPENTE BOIS</t>
  </si>
  <si>
    <t>LOT 03 - COUVERTURE TUILES</t>
  </si>
  <si>
    <t>LOT 04 - MENUISERIES EXT. PVC</t>
  </si>
  <si>
    <t>LOT 05 - SERRURERIE</t>
  </si>
  <si>
    <t>LOT 06 - PLATRERIE - DOUBLAGES</t>
  </si>
  <si>
    <t>LOT 07 - CARRELAGES FAIENCE</t>
  </si>
  <si>
    <t>LOT 08 - PEINTURE SOLS SOUPLES</t>
  </si>
  <si>
    <t>LOT 09 - PLOMBERIE SANITAIRES</t>
  </si>
  <si>
    <t>LOT 10 - ELECTRICITE COURANTS</t>
  </si>
  <si>
    <t>LOT 1 - GROS OEUVRE - RAVALT</t>
  </si>
  <si>
    <t>LOT 2 - CHARPENTE - COUVERTURE</t>
  </si>
  <si>
    <t>LOT 3 - MENUISERIES EXT. PVC</t>
  </si>
  <si>
    <t>LOT 4 - PLATRERIE</t>
  </si>
  <si>
    <t>LOT 5 - MENUISERIES INT. BOIS</t>
  </si>
  <si>
    <t>LOT 7  ELECTRICITE</t>
  </si>
  <si>
    <t>LOT 6 - CARRELAGE - FAIENCE</t>
  </si>
  <si>
    <t>LOT 8 - PLOMBERIE/CHAUFFAGE/VM</t>
  </si>
  <si>
    <t>LOT 9 - PEINT - REVET. MURAUX</t>
  </si>
  <si>
    <t>LOT 10 - REVTS SOLS SOUPLES</t>
  </si>
  <si>
    <t>LOT 1 - TERRASSEMENT VOIRIES</t>
  </si>
  <si>
    <t>Z2</t>
  </si>
  <si>
    <t>LOT 2 - RESEAUX DIVERS</t>
  </si>
  <si>
    <t>VRD</t>
  </si>
  <si>
    <t>LOT 3 -GROS OEUVRE- RAVALEMENT</t>
  </si>
  <si>
    <t>LOT 4 - CHARPENTE BOIS</t>
  </si>
  <si>
    <t>LOT 5 - COUVERTURE TUILES</t>
  </si>
  <si>
    <t>LOT 6 - ETANCHEITE-DALLAGE</t>
  </si>
  <si>
    <t>LOT 7 - MENUISERIES EXT. PVC</t>
  </si>
  <si>
    <t>LOT 8 - MEN. EXT. METALLIQUES</t>
  </si>
  <si>
    <t>LOT 9 - MEN. INT. BOIS</t>
  </si>
  <si>
    <t>LOT 10 - PLATRERIE SECHE</t>
  </si>
  <si>
    <t>LOT 11 - CARRELAGE, FAIENCE</t>
  </si>
  <si>
    <t>LOT 12 - SOLS SOUPLES</t>
  </si>
  <si>
    <t>LOT 13 - PEINTURES, REVT MURAL</t>
  </si>
  <si>
    <t>LOT 14 - PLOMBERIE</t>
  </si>
  <si>
    <t>LOT 15 - CHAUFFAGE GAZ, VENTIL</t>
  </si>
  <si>
    <t>LOT 16 - ELECTRICITE</t>
  </si>
  <si>
    <t>LOT 17 - CLOTURES, EV</t>
  </si>
  <si>
    <t>LOT 1 - GROS OEUVRE</t>
  </si>
  <si>
    <t>LOT 2 - ENDUITS GRATTES</t>
  </si>
  <si>
    <t>LOT 3 - CHARPENTE BOIS</t>
  </si>
  <si>
    <t>LOT 4 - COUVERTURE ARDOISES</t>
  </si>
  <si>
    <t>LOT 5 - MENUIS.EXT.PVC</t>
  </si>
  <si>
    <t>LOT 6 - MENUIS.BOIS ET METALL.</t>
  </si>
  <si>
    <t>LOT N° 7 - PLATRERIE</t>
  </si>
  <si>
    <t>LOT 8 - CARRELAGE-FAIENCE</t>
  </si>
  <si>
    <t>LOT 9 - PEINTURE-REVT SOLS</t>
  </si>
  <si>
    <t>LOT 10 - CLOTURES-ESP. VERTS</t>
  </si>
  <si>
    <t>LOT 11 - PLOMB-CH.EAU SOL.-VMC</t>
  </si>
  <si>
    <t>LOT 12 - ELECTR-CHAUF.ELEC.</t>
  </si>
  <si>
    <t>LOT 1 - MACONNERIE-GO-ENDUITS</t>
  </si>
  <si>
    <t>LOT 2 - CARRELAGE-FAIENCE</t>
  </si>
  <si>
    <t>LOT 3 - CLOISONS-DOUBL-ISOL.</t>
  </si>
  <si>
    <t>LOT N° 4 - CHARPENTE</t>
  </si>
  <si>
    <t>LOT N° 5 - COUV-ETANCH-ZING.</t>
  </si>
  <si>
    <t>LOT N° 6 - MEN.EXT.PVC-SERRUR.</t>
  </si>
  <si>
    <t>LOT N° 7 - MENUISERIES BOIS</t>
  </si>
  <si>
    <t>LOT N° 8-PLOMBERIE-SANITAIRES</t>
  </si>
  <si>
    <t>LOT N° 9 - CHAUFFAGE GAZ-VMC</t>
  </si>
  <si>
    <t>LOT N° 10 - ELECTRICITE</t>
  </si>
  <si>
    <t>LOT N° 11 - PEINT-P.PEINT-SOLS</t>
  </si>
  <si>
    <t>LOT N°1 : TERRASSEMENT -</t>
  </si>
  <si>
    <t>LOT N° 2 : CHARPENTES BOIS</t>
  </si>
  <si>
    <t>LOT N°3 : MENUISERIES EXT PVC</t>
  </si>
  <si>
    <t>LOT N°4 : MEN. INTERIEURE BOIS</t>
  </si>
  <si>
    <t>LOT N°5:CLOISON ISOLATION</t>
  </si>
  <si>
    <t>LOT N°6: ELEC-CHAUFF. VMC</t>
  </si>
  <si>
    <t>LOT N°7 : PLOMBERIE-SANITAIRES</t>
  </si>
  <si>
    <t>LOT N°8 : CARRELAGE-FAIENCE</t>
  </si>
  <si>
    <t>LOT N° 9 : PEINT. SOLS SOUPLES</t>
  </si>
  <si>
    <t>LOT N°10 : ESPACES VERTS</t>
  </si>
  <si>
    <t>LOT 1 - VOIRIE - RESEAUX DIVE</t>
  </si>
  <si>
    <t>LOT 2 - MACONNERIE</t>
  </si>
  <si>
    <t>LOT 3 - RAVALEMENT</t>
  </si>
  <si>
    <t>LOT  6 - ETANCHEITE</t>
  </si>
  <si>
    <t>LOT 7 - MENUISERIES EXT PVC</t>
  </si>
  <si>
    <t>LOT 8 - MENUISERIES INT. BOIS</t>
  </si>
  <si>
    <t>LOT 10 - ELECTRICITE</t>
  </si>
  <si>
    <t>LOT 11 - PLOMBERIE SANITAIRES</t>
  </si>
  <si>
    <t>LOT 12 - CHAUFFAGE GAZ</t>
  </si>
  <si>
    <t>LOT 13 - CARRELAGE-FAIENCE</t>
  </si>
  <si>
    <t>LOT 14 - SOLS SOUPLES</t>
  </si>
  <si>
    <t>LOT 15 - PEINTURE</t>
  </si>
  <si>
    <t>LOT 16 - ESPACES VERTS</t>
  </si>
  <si>
    <t>LOT 5 - COUVERTURE TUILE</t>
  </si>
  <si>
    <t>LOT 9 - PLATRERIE</t>
  </si>
  <si>
    <t>LOT 2 - CHARPENTE, OSSATURE</t>
  </si>
  <si>
    <t>LOT 3 - COUVERTURE, ETANCHEITE</t>
  </si>
  <si>
    <t>LOT 4 - MENUISERIES EXT. PVC</t>
  </si>
  <si>
    <t>LOT 5 - PLATRERIE, ISOLATION</t>
  </si>
  <si>
    <t>LOT 6 -MENUISERIES INTERIEURES</t>
  </si>
  <si>
    <t>LOT 7 - ELECTRICITE</t>
  </si>
  <si>
    <t>LOT 8 - PLOMBERIE, SANITAIRE</t>
  </si>
  <si>
    <t>LOT 9 - CHAUFFAGE GAZ, VMC</t>
  </si>
  <si>
    <t>LOT 10 - CARRELAGE, FAIENCE</t>
  </si>
  <si>
    <t>LOT 11 -SERRURERIE, METALLERIE</t>
  </si>
  <si>
    <t>LOT 12 - SOLS, PEINTURE, RVTS</t>
  </si>
  <si>
    <t>LOT 1 - G.O.-VOIRIES-RESEAUX</t>
  </si>
  <si>
    <t>LOT 3-CHARP-OSSAT.-BARD.BOIS</t>
  </si>
  <si>
    <t>LOT 4 - COUV. ARDOISE ET ZINC</t>
  </si>
  <si>
    <t>LOT 5 - MENUISERIES EXT.PVC</t>
  </si>
  <si>
    <t>LOT 6-MEN.INT.BOIS-EXT.METAL.</t>
  </si>
  <si>
    <t>LOT 7 - PLATRERIE</t>
  </si>
  <si>
    <t>LOT 9 - PEINTURE-REVT SOLS PVC</t>
  </si>
  <si>
    <t>LOT 10-ESP.VERTS-CLOT.PAN.BOIS</t>
  </si>
  <si>
    <t>LOT 11 - PLOMB-CHAUF.GAZ-VMC</t>
  </si>
  <si>
    <t>LOT 12 - ELECTRICITE</t>
  </si>
  <si>
    <t>LOT 02 - RAVALEMENT</t>
  </si>
  <si>
    <t>LOT 03 - CHARPENTE</t>
  </si>
  <si>
    <t>LOT 04 - COUVERTURE</t>
  </si>
  <si>
    <t>LOT 05 - MENUIS. EXT. METALLIQ</t>
  </si>
  <si>
    <t>LOT 06 - MENUIS. EXT. PVC</t>
  </si>
  <si>
    <t>LOT 07 - MENUIS. INT. BOIS</t>
  </si>
  <si>
    <t>LOT 08 - PLATRERIE</t>
  </si>
  <si>
    <t>LOT 09 - CARRELAGE - FAIENCE</t>
  </si>
  <si>
    <t>LOT 10 - PEINTURE</t>
  </si>
  <si>
    <t>LOT 11 - REVETS SOLS SOUPLES</t>
  </si>
  <si>
    <t>LOT 12 - CLOTURES &amp; PORTILLONS</t>
  </si>
  <si>
    <t>LOT 13 - PLOMBERIE</t>
  </si>
  <si>
    <t>LOT 14 - ELEC - CHAUF. ELECTRI</t>
  </si>
  <si>
    <t>LOT 1 -MACONNERIE, GROS OEUVRE</t>
  </si>
  <si>
    <t>LOT 2 - ENDUITS GRATTÉS</t>
  </si>
  <si>
    <t>LOT 3 - CHARPENTE</t>
  </si>
  <si>
    <t>LOT 4 - COUVERTURE</t>
  </si>
  <si>
    <t>LOT 5 - MEN. EXT. PVC</t>
  </si>
  <si>
    <t>LOT 6 - MEN. INT. BOIS - EXT M</t>
  </si>
  <si>
    <t>LOT 8 - CARRELAGE, FAIENCE</t>
  </si>
  <si>
    <t>LOT 9 - PEINTURE</t>
  </si>
  <si>
    <t>LOT 10 - REVETEMENTS SOLS</t>
  </si>
  <si>
    <t>LOT 12 - PLOMBERIE, SANITAIRE</t>
  </si>
  <si>
    <t>LOT 13 - ELECTRICITE</t>
  </si>
  <si>
    <t>LOT 01 - TERRAS. - MACONNERIE</t>
  </si>
  <si>
    <t>LOT 02 - CHARPENTE BOIS COUV.</t>
  </si>
  <si>
    <t>LOT 04 - MENUISERIES INT. BOIS</t>
  </si>
  <si>
    <t>LOT 05 - PLATRERIE - ISOLATION</t>
  </si>
  <si>
    <t>LOT 06  - ELECTRICITE</t>
  </si>
  <si>
    <t>LOT 07 - CHAUFFAGE - VENTILAT°</t>
  </si>
  <si>
    <t>LOT 09 - REVETS SOLS - FAIENCE</t>
  </si>
  <si>
    <t>LOT 11 - REVETS MURAUX - PEINT</t>
  </si>
  <si>
    <t>LOT 12 - ESPACES VERTS - CLOTU</t>
  </si>
  <si>
    <t>LOT 01 - TERRASSMENTS MACONNER</t>
  </si>
  <si>
    <t>LOT 02 - CHARPENTE BOIS COUVER</t>
  </si>
  <si>
    <t>LOT 2 - GROS OEUVRE</t>
  </si>
  <si>
    <t>LOT 1 - VOIRIE, RESEAUX DIVERS</t>
  </si>
  <si>
    <t>LOT 5 - COUVERTURE ARDOISES</t>
  </si>
  <si>
    <t>LOT 6 - ETANCHEITE</t>
  </si>
  <si>
    <t>LOT 13-CARRELAGE, FAIENCE</t>
  </si>
  <si>
    <t>LOT 14 - REVETS SOLS SOUPLES</t>
  </si>
  <si>
    <t>LOT 1 - GROS OEUVRE/VOIRIE</t>
  </si>
  <si>
    <t>LOT 3 - CHARPENTE-OSSATURE</t>
  </si>
  <si>
    <t>LOT 4 - COUVERTURE ARDOISE</t>
  </si>
  <si>
    <t>LOT 5 - MENUISERIES EXT. PVC</t>
  </si>
  <si>
    <t>LOT 6 - MENUISERIES INT ET EXT</t>
  </si>
  <si>
    <t>LOT 8 - CARRELAGE</t>
  </si>
  <si>
    <t>LOT 9 - PEINTURE/REVETEMENTS</t>
  </si>
  <si>
    <t>LOT 10 - ESPACES VERTS</t>
  </si>
  <si>
    <t>LOT 11 - PLOMBERIE-CHAUFFAGE</t>
  </si>
  <si>
    <t>LOT 3 CHARPENTE-OSSATURE</t>
  </si>
  <si>
    <t>LOT 5 - MENUISERIES EXT PVC</t>
  </si>
  <si>
    <t>LOT 6 - MENUISERIES INT.  EXT.</t>
  </si>
  <si>
    <t>LOT 9 - PEINTURE - REVETEMENT</t>
  </si>
  <si>
    <t>LOT 11 - PLOMBERIE CHAUFFAGE</t>
  </si>
  <si>
    <t>LOT 1 - TERRASSEMENT - GO</t>
  </si>
  <si>
    <t>LOT 2 - ENDUITS EXTERIEURS</t>
  </si>
  <si>
    <t>LOT 5 - MENUISERIES EXT.</t>
  </si>
  <si>
    <t>LOT 6-CLOISONS-DOUBLAGES-ISOL</t>
  </si>
  <si>
    <t>LOT 7 - MENUISERIES INT. BOIS</t>
  </si>
  <si>
    <t>LOT 8 - ELECTRICITE-CHAUF.-VMC</t>
  </si>
  <si>
    <t>LOT 9 - PLOMBERIE SANITAIRE</t>
  </si>
  <si>
    <t>LOT 10 - CARRELAGE - FAIENCE</t>
  </si>
  <si>
    <t>LOT 11 - PEINTURE-REVETEMENTS</t>
  </si>
  <si>
    <t>LOT 12 - ESPACES VERTS</t>
  </si>
  <si>
    <t>LOT 2 - MENUISERIES EXT.</t>
  </si>
  <si>
    <t>LOT 6 - CLOISONS-DOUBLAGE-ISOL</t>
  </si>
  <si>
    <t>LOT 8 - ELECTR, CHAUF., VMC</t>
  </si>
  <si>
    <t>LOT 10 - CARRELAGE-FAIENCE</t>
  </si>
  <si>
    <t>LOT 11 - PEINTURE - REVETEMENT</t>
  </si>
  <si>
    <t>LOT 1 - VRD</t>
  </si>
  <si>
    <t>LOT 6 - SERRURERIE</t>
  </si>
  <si>
    <t>LOT 7 - MENUISERIES INT</t>
  </si>
  <si>
    <t>LOT 8 - CLOISONS DOUBLAGES</t>
  </si>
  <si>
    <t>LOT 9 - SOLS SOUPLES</t>
  </si>
  <si>
    <t>LOT 10 - CARRELAGES FAIENCES</t>
  </si>
  <si>
    <t>LOT 11 - PEINTURES</t>
  </si>
  <si>
    <t>LOT 13 - CHAUFFAGE VENTILATION</t>
  </si>
  <si>
    <t>LOT 14 - PLOMBERIE SANITAIRE</t>
  </si>
  <si>
    <t>LOTS 1-6 -10 -GRPT CONJT (LCM)</t>
  </si>
  <si>
    <t>LOT 2 - CHARPENTE COUVERTURE</t>
  </si>
  <si>
    <t>LOT 3 - MEN. EXTERIEURES PVC</t>
  </si>
  <si>
    <t>LOT 4 - MEN. INTERIEURES BOIS</t>
  </si>
  <si>
    <t>LOT 5 - PLATRERIE, CLOISONS</t>
  </si>
  <si>
    <t>LOT 7 - PLOMBERIE, SANITAIRES</t>
  </si>
  <si>
    <t>LOT 8 - CHAUFFAGE VMC</t>
  </si>
  <si>
    <t>LOT 9 - CARRELAGE, FAIENCE</t>
  </si>
  <si>
    <t>LOT 1 - GO, VOIRIE, RESEAUX</t>
  </si>
  <si>
    <t>LOT N°2 - ENDUITS GRATTES</t>
  </si>
  <si>
    <t>LOT 3 - CHARPENTE-BARDAGE</t>
  </si>
  <si>
    <t>LOT 6 - MENUISERIES BOIS</t>
  </si>
  <si>
    <t>LOT 8 - CARRELAGE - FAIENCE</t>
  </si>
  <si>
    <t>LOT 9 - PEINTURE/REVETEMENT</t>
  </si>
  <si>
    <t>LOT 10 - ESPACES VERTS/CLOTURE</t>
  </si>
  <si>
    <t>LOT 1  - VRD</t>
  </si>
  <si>
    <t>LOT 3 - CHARPENTE BOIS-BARDAGE</t>
  </si>
  <si>
    <t>LOT 5 - ETANCH-COUV.BAC ACIER</t>
  </si>
  <si>
    <t>LOT 10-PLOMBERIE-CHAUFF-VMC</t>
  </si>
  <si>
    <t>LOT 11 - ELECTRICITE</t>
  </si>
  <si>
    <t>LOT 12 - CARRELAGE-FAIENCE</t>
  </si>
  <si>
    <t>LOT 13 - PEINTURE-REVTS MURAUX</t>
  </si>
  <si>
    <t>LOT 15 - ESPACES VERTS</t>
  </si>
  <si>
    <t>LOT 16 - CLOTURES</t>
  </si>
  <si>
    <t>LOT 7 - MENUISERIES PVC</t>
  </si>
  <si>
    <t>LOT 2 - GROS OEUVRE-RAVALEMENT</t>
  </si>
  <si>
    <t>LOT 3 - CHARPENTE COUVERTURE</t>
  </si>
  <si>
    <t>LOT 4 - ETANCHEITE</t>
  </si>
  <si>
    <t>LOT 6 - PLATRERIE- RESILIE</t>
  </si>
  <si>
    <t>LOT 7-MENUISERIES INT. BOIS</t>
  </si>
  <si>
    <t>LOT 8 - SERRURERIE</t>
  </si>
  <si>
    <t>LOT 9 - PLOMBERIE-CHAUFF-VMC</t>
  </si>
  <si>
    <t>LOT 11 - CARRELAGE-FAIENCE</t>
  </si>
  <si>
    <t>LOT 12 - PEINTURE</t>
  </si>
  <si>
    <t>LOT 13 - REVETEMENT SOLS</t>
  </si>
  <si>
    <t>LOT 14 - ESPACES VERTS</t>
  </si>
  <si>
    <t>LOT 6B - PLATRERIE</t>
  </si>
  <si>
    <t>LOT 1 AMENAGT EXT - ESPACES VE</t>
  </si>
  <si>
    <t>FONDATION GROS OEUVRE</t>
  </si>
  <si>
    <t>CHARPENTE ET OSSATURE BOIS</t>
  </si>
  <si>
    <t>BARDAGE BOIS</t>
  </si>
  <si>
    <t>COUVERTURE BARDAGE ZINC</t>
  </si>
  <si>
    <t>ETANCHEITE AUTOPROTEGEE</t>
  </si>
  <si>
    <t>MENUISERIES EXT PVC</t>
  </si>
  <si>
    <t>MENUISERIES INT BOIS</t>
  </si>
  <si>
    <t>CLOISONS SECHES PLAFONDS</t>
  </si>
  <si>
    <t>FRAIS MANDATAIRE MACRO LOT</t>
  </si>
  <si>
    <t>LOT N°11 - PEINTURE FINIT°</t>
  </si>
  <si>
    <t>LOT N°12 - PLOMBERIE SANITAIRE</t>
  </si>
  <si>
    <t>LOT N°14 - ELECTRICITE</t>
  </si>
  <si>
    <t>LOT N°13 - CHAUFFAGE VENTILAT°</t>
  </si>
  <si>
    <t>LOT N°15 - PHOTOVOLTAIQUE</t>
  </si>
  <si>
    <t>LOT N°10 - REVETEMENTS SOLS</t>
  </si>
  <si>
    <t>LOT 3 - GROS OEUVRE RESEAUX</t>
  </si>
  <si>
    <t>LOT 4 - ENDUITS GRATTES</t>
  </si>
  <si>
    <t>LOT 5 - CHARPENTE BOIS BARDAGE</t>
  </si>
  <si>
    <t>LOT 6 - COUVERTURE TUILE MECA</t>
  </si>
  <si>
    <t>LOT 7 - MENUIS EXT PVC</t>
  </si>
  <si>
    <t>LOT 8 - MENUIS INT BOIS EXT ME</t>
  </si>
  <si>
    <t>LOT 10 - CARRELAGE FAIENCE</t>
  </si>
  <si>
    <t>LOT 11 - PEINTURE</t>
  </si>
  <si>
    <t>LOT 12 - CLOTURE ESPACES VERTS</t>
  </si>
  <si>
    <t>LOT 13 - PLOMBERIE CHAUFFAGE</t>
  </si>
  <si>
    <t>LOT 14 - ELECTRICITE</t>
  </si>
  <si>
    <t>LOT 1 - GO RAVALEMENT</t>
  </si>
  <si>
    <t>LOT 2 - CHARPENTE BARDAGE BOIS</t>
  </si>
  <si>
    <t>LOT 3 - COUVERTURE TUILE ZINGU</t>
  </si>
  <si>
    <t>LOT 5 - MENUIS EXT PVC</t>
  </si>
  <si>
    <t>LOT 6 - MENUIS INT BOIS</t>
  </si>
  <si>
    <t>LOT 7 - PLATRERIE CLOISON SECH</t>
  </si>
  <si>
    <t>LOT 8 - REVET SOLS SCELLE</t>
  </si>
  <si>
    <t>LOT 9 - REVET SOLS SOUPLES</t>
  </si>
  <si>
    <t>LOT 10 - PEINTURE REVET MURAUX</t>
  </si>
  <si>
    <t>LOT 12 - CHAUFFAGE VENTILAT°</t>
  </si>
  <si>
    <t>LOT 13 - PLOMBERIE SANITAIRE</t>
  </si>
  <si>
    <t>LOT 1 - GO - ETANCHEITE - RAVT</t>
  </si>
  <si>
    <t>LOT 2 - CHARPENTE BOIS</t>
  </si>
  <si>
    <t>LOT 3 - COUVERTURE ARDOISE</t>
  </si>
  <si>
    <t>LOT 5 - BLOC PORTES - SERRUR.</t>
  </si>
  <si>
    <t>LOT 6 - MENUISERIES INTER.</t>
  </si>
  <si>
    <t>LOT 7 - PLATRERIE - ISOLATION</t>
  </si>
  <si>
    <t>LOT 8 - REVTS SOLS DURS</t>
  </si>
  <si>
    <t>LOT 9 - PEINTURE - TENTURE</t>
  </si>
  <si>
    <t>LOT 10 - REVT SOLS SOUPLES</t>
  </si>
  <si>
    <t>LOT 11 - PLOMB-CHAUF-VMC</t>
  </si>
  <si>
    <t>LOT 13 - VOIRIE - ASSAINISST</t>
  </si>
  <si>
    <t>LOT 12 A - ELECTRICITE -</t>
  </si>
  <si>
    <t>LOT N°1 - PIEUX</t>
  </si>
  <si>
    <t>LOT N°2 - GROS OEUVRE</t>
  </si>
  <si>
    <t>LOT N°3 - CHARPENTE BOIS</t>
  </si>
  <si>
    <t>LOT N°4 - COUVERTURE ETANCHEIT</t>
  </si>
  <si>
    <t>LOT N°5 - MENUISERIES EXT</t>
  </si>
  <si>
    <t>LOT N°6 - MENUISERIES INT</t>
  </si>
  <si>
    <t>LOT N°7 - PLATRERIE ISOL°</t>
  </si>
  <si>
    <t>LOT N°8 - ELECTRICITE</t>
  </si>
  <si>
    <t>LOT N°9 - PLOMBERIE</t>
  </si>
  <si>
    <t>LOT N°10 - CHAUFFAGE GAZ</t>
  </si>
  <si>
    <t>LOT N°11 - CARRELAGE FAIENCE</t>
  </si>
  <si>
    <t>LOT N°12 - SERRURERIE METALLER</t>
  </si>
  <si>
    <t>LOT N°13 - SOLS PLAST REVET MU</t>
  </si>
  <si>
    <t>LOT N°14A - TERRA VRD</t>
  </si>
  <si>
    <t>LOT N°14B - TERRA VRD TELECOM</t>
  </si>
  <si>
    <t>LOT 7B - PLATRERIE ISOLATION</t>
  </si>
  <si>
    <t>LOT 1 - VOIRIE RESEAUX DIVERS</t>
  </si>
  <si>
    <t>LOT 4- CHARPENTE BOIS</t>
  </si>
  <si>
    <t>LOT 5-COUV.BAC ACIER-ETANCHEIT</t>
  </si>
  <si>
    <t>LOT 6- MENUISERIE EXT PVC</t>
  </si>
  <si>
    <t>LOT 7- MENUISERIES INT. BOIS</t>
  </si>
  <si>
    <t>LOT 8- PLATRERIE</t>
  </si>
  <si>
    <t>LOT 9 - ELECTRICITE</t>
  </si>
  <si>
    <t>LOT 10 - PLOMBERIE- SANITAIRES</t>
  </si>
  <si>
    <t>LOT 11- CHAUFFAGE GAZ</t>
  </si>
  <si>
    <t>LOT 12- CARRELAGE FAIENCE</t>
  </si>
  <si>
    <t>LOT 13 - REV SOLS SOUPLE-PEINT</t>
  </si>
  <si>
    <t>LOT 14- ESPACES VERTS</t>
  </si>
  <si>
    <t>LOT 15 - FONDATIONS SPECIALES</t>
  </si>
  <si>
    <t>LOT 01 - TERRASSEMENT - GO -</t>
  </si>
  <si>
    <t>LOT 02 - CHARPENTE BOIS -</t>
  </si>
  <si>
    <t>LOT 03 - COUVERTURE -</t>
  </si>
  <si>
    <t>LOT 04 - ETANCHEITE -</t>
  </si>
  <si>
    <t>LOT 05 -MENUISERIES PVC -</t>
  </si>
  <si>
    <t>LOT? 06 - SERRURERIE  -</t>
  </si>
  <si>
    <t>LOT 07 - MENUISERIES BOIS -</t>
  </si>
  <si>
    <t>LOT 08 - CLOISONS  -</t>
  </si>
  <si>
    <t>LOT 09 - PLOMBERIE - SANITAIRE</t>
  </si>
  <si>
    <t>LOT 10 - ELECTRICITE - TV -</t>
  </si>
  <si>
    <t>LOT 11 - CHAUFFAGE GAZ - VMC -</t>
  </si>
  <si>
    <t>LOT 12 - CARRELAGE - FAIENCE -</t>
  </si>
  <si>
    <t>LOT 13 - SOLS SOUPLES -</t>
  </si>
  <si>
    <t>LOT 14 - PEINTURE - PAPIERS -</t>
  </si>
  <si>
    <t>LOT 15 - ESPACES VERTS -</t>
  </si>
  <si>
    <t>LOT 16 - VRD -</t>
  </si>
  <si>
    <t>LOT 01 BIS - ISOLATION</t>
  </si>
  <si>
    <t>LOT 01 A - TERRASSEMENT VOIRIE</t>
  </si>
  <si>
    <t>LOT 02 A - RESEAUX DIVERS</t>
  </si>
  <si>
    <t>LOT 03 A - GROS OEUVRE</t>
  </si>
  <si>
    <t>LOT 04 B - CHARPENTE BOIS</t>
  </si>
  <si>
    <t>LOT 05 C - ETANCHEITE</t>
  </si>
  <si>
    <t>LOT 06 D - SERRURERIE</t>
  </si>
  <si>
    <t>LOT 07 D - MENUISERIES EXT PVC</t>
  </si>
  <si>
    <t>LOT 08 E - PLATRERIE CLOISONS</t>
  </si>
  <si>
    <t>LOT 09 F - MENUIS INT BOIS</t>
  </si>
  <si>
    <t>LOT 10 H - SOLS SOUPLES</t>
  </si>
  <si>
    <t>LOT  11 H - REVETS SOLS</t>
  </si>
  <si>
    <t>LOT 12 G - PEINTURE REVETS</t>
  </si>
  <si>
    <t>LOT 13 I - ELECTRICITE COURANT</t>
  </si>
  <si>
    <t>LOT 14 J - CHAUFFAGE VENTIL</t>
  </si>
  <si>
    <t>LOT 15 I - ANTENNE TV</t>
  </si>
  <si>
    <t>LOT 16 K - ESPACES VERTS</t>
  </si>
  <si>
    <t>LOT 01 - VRD -</t>
  </si>
  <si>
    <t>LOT 02 - TERRASSEMENT -</t>
  </si>
  <si>
    <t>LOT 03 - RAVALEMENT -</t>
  </si>
  <si>
    <t>LOT 04 - CHARPENTE -</t>
  </si>
  <si>
    <t>LOT 05 - COUVERTURE TUILES -</t>
  </si>
  <si>
    <t>LOT 06 - ETANCHEITE -</t>
  </si>
  <si>
    <t>LOT 07 - MENUISERIES EXT. -</t>
  </si>
  <si>
    <t>LOT 08 - SERRURERIE -</t>
  </si>
  <si>
    <t>LOT 10 - PLATRERIE -</t>
  </si>
  <si>
    <t>LOT 09 - MENUISERIES INT. -</t>
  </si>
  <si>
    <t>LOT 11 - PLOMBERIE -</t>
  </si>
  <si>
    <t>LOT 12 - CHAUFFAGE GAZ NATURE</t>
  </si>
  <si>
    <t>LOT 13 - ELECTRICITE - TV -</t>
  </si>
  <si>
    <t>LOT 14 - SOLS - FAIENCE -</t>
  </si>
  <si>
    <t>LOT 15 - PEINTURE -</t>
  </si>
  <si>
    <t>LOT 16 - ESPACES VERTS -</t>
  </si>
  <si>
    <t>LOT 1 GO TERRASSEMENT RESEAUX</t>
  </si>
  <si>
    <t>LOT 3 - CHARPENTE BOIS FERMETT</t>
  </si>
  <si>
    <t>LOT 4 - COUVERTURE TUILES MECA</t>
  </si>
  <si>
    <t>LOT 6 - MEN INT BOIS EXT METAL</t>
  </si>
  <si>
    <t>LOT 8 - CARRELAGE FAIENCE</t>
  </si>
  <si>
    <t>LOT 11 - PLOMBERIE  SANITAIRES</t>
  </si>
  <si>
    <t>LOT 12 - ELECTRICITE CHAUF ELE</t>
  </si>
  <si>
    <t>LOT 13 - PHOTOVOLTAIQUE</t>
  </si>
  <si>
    <t>LOT 01 - GROS OEUVRE -</t>
  </si>
  <si>
    <t>LOT 02 - CHARPENTE -</t>
  </si>
  <si>
    <t>LOT 04 - COUVERTURE ARDOISES -</t>
  </si>
  <si>
    <t>LOT 05 - MENUISERIES EXTER. -</t>
  </si>
  <si>
    <t>LOT 06 - MENUISERIES INTER. -</t>
  </si>
  <si>
    <t>LOT 07 - PLATRERIE - ISOLATION</t>
  </si>
  <si>
    <t>LOT 08 - CARRELAGE - FAIENCE -</t>
  </si>
  <si>
    <t>LOT 09 - METALLERIE - SERRURE.</t>
  </si>
  <si>
    <t>LOT 10 - SOLS PVC - PEINTURE</t>
  </si>
  <si>
    <t>LOT 11 - TERRASSEMENT - VRD -</t>
  </si>
  <si>
    <t>LOT 12 - ELECTRICITE -</t>
  </si>
  <si>
    <t>LOT 13 - PLOMBERIE - SANITAIRE</t>
  </si>
  <si>
    <t>LOT 14 - CHAUFFAGE - VENTIL.</t>
  </si>
  <si>
    <t>LOT 3 -CHARPENTE BOIS</t>
  </si>
  <si>
    <t>LOT 4 - COUVERTURE TUILE</t>
  </si>
  <si>
    <t>LOT 6 - MENUISERIES INT.BOIS</t>
  </si>
  <si>
    <t>LOT 8 - CARRELAGE- FAIENCE</t>
  </si>
  <si>
    <t>LOT 9 -PEINTURE,REVET SOLS PVC</t>
  </si>
  <si>
    <t>LOT 10-CLOTURES ESP VERTS</t>
  </si>
  <si>
    <t>LOT 11-PLOMBERIE-CHAUFFAGE-VMC</t>
  </si>
  <si>
    <t>LOT 12-ELECTRICITE</t>
  </si>
  <si>
    <t>LOT 01 - GROS OEUVRE</t>
  </si>
  <si>
    <t>LOT 03 - COUVERTURE ARDOISE</t>
  </si>
  <si>
    <t>LOT 06 - MENUISERIES INT. -</t>
  </si>
  <si>
    <t>LOT 07 - PLATRERIE -</t>
  </si>
  <si>
    <t>LOT 08 - REVETEMENTS SOLS -</t>
  </si>
  <si>
    <t>LOT 09 - PEINTURE -</t>
  </si>
  <si>
    <t>LOT 10 - SOLS SOUPLES -</t>
  </si>
  <si>
    <t>LOT 13 - VRD - E. V. -</t>
  </si>
  <si>
    <t>LOT 1 - TERRASSEMENTS VRD</t>
  </si>
  <si>
    <t>LOT 3 - GROS OEUVRE - DALLAGE</t>
  </si>
  <si>
    <t>LOT 02 - ESPACES VERTS CLOTURE</t>
  </si>
  <si>
    <t>LOT 04 - OSSATURE BOIS CHARPEN</t>
  </si>
  <si>
    <t>LOT 05 - ETANCHEITE</t>
  </si>
  <si>
    <t>LOT 06 - COUVERT BARDAGE ZINC</t>
  </si>
  <si>
    <t>LOT 07 - MENUISERIES EXT</t>
  </si>
  <si>
    <t>LOT 08 - MENUISERIES INT</t>
  </si>
  <si>
    <t>LOT 09 - ESCALIERS BOIS</t>
  </si>
  <si>
    <t>LOT 10 - PLATRERIE CLOISONS</t>
  </si>
  <si>
    <t>LOT 11 - REVETS SOLS FAIENCE</t>
  </si>
  <si>
    <t>LOT 1- VRD</t>
  </si>
  <si>
    <t>LOT 2- GROS OEUVRE</t>
  </si>
  <si>
    <t>LOT 3- CHARPENTE BOIS-COUVERTU</t>
  </si>
  <si>
    <t>LOT 4- MEN.EXT ET INT.</t>
  </si>
  <si>
    <t>LOT 5- SERRURERIE METALLERIE</t>
  </si>
  <si>
    <t>LOT 6- CLOISONS SECHES</t>
  </si>
  <si>
    <t>LOT 7- CARRELAGE FAIENCE</t>
  </si>
  <si>
    <t>LOT 8- PLOMBERIE SANITAIRES</t>
  </si>
  <si>
    <t>LOT 9- CHAUFFAGE VENTILATION</t>
  </si>
  <si>
    <t>LOT 10- ELECTRICITE</t>
  </si>
  <si>
    <t>LOT 11- PEINTURE REVET.SOLS</t>
  </si>
  <si>
    <t>LOT 12- RAVALEMENT FACADES</t>
  </si>
  <si>
    <t>LOT 2 - CHARPENTE OSSATURE BOI</t>
  </si>
  <si>
    <t>LOT 3 - ETANCHEITE</t>
  </si>
  <si>
    <t>LOT 5 - MENUISERIES EXTERIEURE</t>
  </si>
  <si>
    <t>LOT - 6 MENUISERIES INTERIEURE</t>
  </si>
  <si>
    <t>LOT 10 - SOLS PLAST. REV. MURA</t>
  </si>
  <si>
    <t>LOT 11 - TERRASSEMENT VRD</t>
  </si>
  <si>
    <t>LOT 12 - PLOMBERIE</t>
  </si>
  <si>
    <t>LOT 07 - PLATRERIE</t>
  </si>
  <si>
    <t>LOT 1 - TERRASSEMENT-GO</t>
  </si>
  <si>
    <t>LOT 2 - CHARPENTE-OSSATURE</t>
  </si>
  <si>
    <t>LOT 3 - ETANCHEITE -COUVERTURE</t>
  </si>
  <si>
    <t>LOT 4 - RAVALEMENT</t>
  </si>
  <si>
    <t>LOT 5 - MENUIS. EXT-FERMETURES</t>
  </si>
  <si>
    <t>LOT 6 - CLOISONS DOUBLAGES</t>
  </si>
  <si>
    <t>LOT 7 - SERRURERIE-COURSIVES</t>
  </si>
  <si>
    <t>LOT 8 - FRAIS DE MANDATAIRE</t>
  </si>
  <si>
    <t>LOT 9 -CHAUFFAGE VMC</t>
  </si>
  <si>
    <t>LOT 11-MENUISERIES INTERIEURES</t>
  </si>
  <si>
    <t>LOT 13 - CARRELAGE FAIENCE</t>
  </si>
  <si>
    <t>LOT 14 - PEINTURE</t>
  </si>
  <si>
    <t>LOT 8-81 - PLOMBERIE SANITAIRE</t>
  </si>
  <si>
    <t>LOT N°1 GROS OEUVRE</t>
  </si>
  <si>
    <t>LOT N°2 CHARPENTE BOIS OSSATUR</t>
  </si>
  <si>
    <t>LOT N°3 COUVERTURE ARDOISE</t>
  </si>
  <si>
    <t>LOT N°4 MENUIS EXT PVC</t>
  </si>
  <si>
    <t>LOT N°5 MENUIS METAL SERRURERI</t>
  </si>
  <si>
    <t>LOT N°6 MENUIS INT BOIS</t>
  </si>
  <si>
    <t>LOT N°7 PLATRERIE SECHE</t>
  </si>
  <si>
    <t>LOT N°8 CARRELAGE FAIENCE</t>
  </si>
  <si>
    <t>LOT N°9 SOLS SOUPLES</t>
  </si>
  <si>
    <t>LOT N°10 PEINTURE</t>
  </si>
  <si>
    <t>LOT N°11 PLOMBERIE CHAUFFAGE</t>
  </si>
  <si>
    <t>LOT N°12 ELECTRICITE</t>
  </si>
  <si>
    <t>LOT N°13 ESPACES VERTS CLOTURE</t>
  </si>
  <si>
    <t>LOT 1 - VRD ESPACES VERTS</t>
  </si>
  <si>
    <t>LOT 3 - CHARPENTE BOIS BARDAGE</t>
  </si>
  <si>
    <t>LOT 3BIS - COUVERTURE TUILES</t>
  </si>
  <si>
    <t>LOT 5 - MENUISERIES PVC</t>
  </si>
  <si>
    <t>LOT 7 - PLATERIE SECHE CLOISON</t>
  </si>
  <si>
    <t>LOT 8 - ELECTRICITE</t>
  </si>
  <si>
    <t>LOT 9 - CHAUFFAGE GAZ VMC</t>
  </si>
  <si>
    <t>LOT 11 - CARRELAGE FAIENCE</t>
  </si>
  <si>
    <t>LOT 12 - SOLS MINCES PEINTURE</t>
  </si>
  <si>
    <t>LOT 1 -TERRAS.PLATE FORMES</t>
  </si>
  <si>
    <t>LOT 2- GROS OEUVRE-RESEAU EAU</t>
  </si>
  <si>
    <t>LOT3- ENDUITS GRATTES</t>
  </si>
  <si>
    <t>LOT 4- CHARPENTE BOIS-MURS</t>
  </si>
  <si>
    <t>LOT 5- COUVERTURE</t>
  </si>
  <si>
    <t>LOT 6- ETANCHEITE TERRASSES</t>
  </si>
  <si>
    <t>LOT 7- MEN.EXT.PVC</t>
  </si>
  <si>
    <t>LOT 8-MEN.INT.BOIS ET EXT.MET</t>
  </si>
  <si>
    <t>LOT 9- SERRURERIE-ESCALIERS</t>
  </si>
  <si>
    <t>LOT 10- PLATRERIE</t>
  </si>
  <si>
    <t>LOT 11- CARRELAGE FAIENCE</t>
  </si>
  <si>
    <t>LOT 12- PEINTURE</t>
  </si>
  <si>
    <t>LOT 13-REVETEMENT SOLS PVC</t>
  </si>
  <si>
    <t>LOT 14-ESPACES VERTS</t>
  </si>
  <si>
    <t>LOT 15- PLOMBERIE CHAUFFAGE</t>
  </si>
  <si>
    <t>LOT 16- ELECTRICITE</t>
  </si>
  <si>
    <t>LOT 3 - COUVERTURE</t>
  </si>
  <si>
    <t>LOT 5 - REVETEMENTS DE FACADES</t>
  </si>
  <si>
    <t>LOT 6 - MENUI.EXT PVC</t>
  </si>
  <si>
    <t>LOT 8-CLOISONS DOUBLAGES</t>
  </si>
  <si>
    <t>LOT 9-MENUISERIES INTERIEURES</t>
  </si>
  <si>
    <t>LOT 10 - CARRELAGE</t>
  </si>
  <si>
    <t>LOT 11-SOLS SOUPLES</t>
  </si>
  <si>
    <t>LOT 12-PEINTURE</t>
  </si>
  <si>
    <t>LOT 13-PLOMBERIE SANITAIRE</t>
  </si>
  <si>
    <t>LOT 14- CHAUFFAGE VMC</t>
  </si>
  <si>
    <t>LOT 15 - ELECTRICITE</t>
  </si>
  <si>
    <t>LOT 16- ASCENSEUR</t>
  </si>
  <si>
    <t>LOT 17-ESPACES VERTS</t>
  </si>
  <si>
    <t>LOT 18- VRD</t>
  </si>
  <si>
    <t>LOT 7B- CHARPENTE METALLIQUE</t>
  </si>
  <si>
    <t>LOT 7- SERRURERIE METALLERIE</t>
  </si>
  <si>
    <t>LOT 5 - REVETEMENT FACADES</t>
  </si>
  <si>
    <t>LOT 6-MENUISERIES EXT.PVC</t>
  </si>
  <si>
    <t>LOT 10- CARRELAGE</t>
  </si>
  <si>
    <t>LOT 12-SOLS SOUPLES</t>
  </si>
  <si>
    <t>LOT 17 - ESPACES VERTS</t>
  </si>
  <si>
    <t>LOT 18 - VRD</t>
  </si>
  <si>
    <t>LOT 7-CHARPENTE METALLIQUE</t>
  </si>
  <si>
    <t>LOT 1 - TERRASSEMENT - VOIRIE</t>
  </si>
  <si>
    <t>LOT 3 - MACONNERIE GROS OEUVRE</t>
  </si>
  <si>
    <t>LOT 4 - CHARPENTE BARDAGE BOIS</t>
  </si>
  <si>
    <t>LOT 5 -ETANCHEITE COUVERT ZING</t>
  </si>
  <si>
    <t>LOT 6 - SERRURERIE - MEN ACIER</t>
  </si>
  <si>
    <t>LOT 7 - MENUISERIE EXT PVC</t>
  </si>
  <si>
    <t>LOT 8 - PLATRERIE</t>
  </si>
  <si>
    <t>LOT 9 - MENUISERIES INT BOIS</t>
  </si>
  <si>
    <t>LOT 10 - REVET SOLS SOUPLES</t>
  </si>
  <si>
    <t>LOT 11 - CARRELAGE - FAIENCE</t>
  </si>
  <si>
    <t>LOT 12 - PEINTURE REVTS MURAUX</t>
  </si>
  <si>
    <t>LOT 14 - CHAUFFAGE VENTILATION</t>
  </si>
  <si>
    <t>LOT 16- ESPACES VERTS-CLOTUREE</t>
  </si>
  <si>
    <t>LOT 2- RESEAUX DIVERS</t>
  </si>
  <si>
    <t>LOT 1 - TERRASSEMENT - VRD</t>
  </si>
  <si>
    <t>LOT 2 - ESPACES VERTS</t>
  </si>
  <si>
    <t>LOT 3 - FONDATIONS SPECIALES</t>
  </si>
  <si>
    <t>LOT 4 A - GROS OEUVRE - BETON</t>
  </si>
  <si>
    <t>LOT 4B- GROS OEUVRE-MACONNERIE</t>
  </si>
  <si>
    <t>LOT 5 - ECHAFAUDAGES</t>
  </si>
  <si>
    <t>LOT 6 - CHARPENTE BOIS</t>
  </si>
  <si>
    <t>LOT 7 - BARDAGE BOIS</t>
  </si>
  <si>
    <t>LOT 8 - COUVERTURE - BARDAGE</t>
  </si>
  <si>
    <t>LOT 9 - ETANCHEITE</t>
  </si>
  <si>
    <t>LOT 10 - SERRURERIE METALLERIE</t>
  </si>
  <si>
    <t>LOT 11 - MENUISERIE EXT ALU</t>
  </si>
  <si>
    <t>LOT 12 - CLOISON - PLATRERIE</t>
  </si>
  <si>
    <t>LOT 13 - MENUISERIE INTERIEURE</t>
  </si>
  <si>
    <t>LOT 14 - REVETEMENTS DE SOLS</t>
  </si>
  <si>
    <t>LOT 17 - PLOMBERIE -SANITAIRE</t>
  </si>
  <si>
    <t>LOT N°1 - VRD</t>
  </si>
  <si>
    <t>LOT N°3 - ENDUITS GRATTES</t>
  </si>
  <si>
    <t>LOT N°4 - CHARP BOIS COUVERTUR</t>
  </si>
  <si>
    <t>LOT N°5 - ETANCHEITE TERRASSE</t>
  </si>
  <si>
    <t>LOT N°6 - MENUIS EXT PVC</t>
  </si>
  <si>
    <t>LOT N°7 - SERRURERIE</t>
  </si>
  <si>
    <t>LOT N°8 - MENUI INT BOIS EXT M</t>
  </si>
  <si>
    <t>LOT N°9 - PLATRERIE</t>
  </si>
  <si>
    <t>LOT N°10 - CARRELAGE FAIENCE</t>
  </si>
  <si>
    <t>LOT N°11 - PEINTURE REVET SOLS</t>
  </si>
  <si>
    <t>LOT N°12 - ESPACES VERTS</t>
  </si>
  <si>
    <t>LOT N°13 - PLOMBERIE CHAUFFAGE</t>
  </si>
  <si>
    <t>LOT 1 - TERRASS-VOIRIE-ASSAINT</t>
  </si>
  <si>
    <t>LOT 3 - GROS OEUVRE</t>
  </si>
  <si>
    <t>LOT 4 - CHARP BOIS - BARDAGE</t>
  </si>
  <si>
    <t>LOT 5 - COUVERTURE- BAC ACIER</t>
  </si>
  <si>
    <t>LOT 7 - MEN. PVC-OCCULTATION</t>
  </si>
  <si>
    <t>LOT 8 - MEN. BOIS INTERIEURE</t>
  </si>
  <si>
    <t>LOT 9 - CLOISONS - ISOLATION</t>
  </si>
  <si>
    <t>LOT 12 - CHAUFFAGE GAZ VMC</t>
  </si>
  <si>
    <t>LOT 17 - PHOTOVOLTAIQUE</t>
  </si>
  <si>
    <t>LOT N°1 -VRD</t>
  </si>
  <si>
    <t>LOT N°2 RESEAUX DIVERS</t>
  </si>
  <si>
    <t>LOT N°4 GROS OEUVRE DEMOLITION</t>
  </si>
  <si>
    <t>LOT N°5 ENDUITS GRATTES</t>
  </si>
  <si>
    <t>LOT N°6 CHARP. FERMETTE BOIS</t>
  </si>
  <si>
    <t>LOT N°7 COUV. ARDOISE FIBROCIM</t>
  </si>
  <si>
    <t>LOT N°8 MEN. EXT. PVC</t>
  </si>
  <si>
    <t>LOT N°9 MEN INT BOIS / MEN EXT</t>
  </si>
  <si>
    <t>LOT N°10 PLATRERIE</t>
  </si>
  <si>
    <t>LOT N°11 CARRELAGE FAIENCE</t>
  </si>
  <si>
    <t>LOT N°12 PEINTURE</t>
  </si>
  <si>
    <t>LOT N°13 ESPACES VERTS CLOT</t>
  </si>
  <si>
    <t>LOT N°14 PLOMB SANIT CHAUF</t>
  </si>
  <si>
    <t>LOT N°15 ELECTRICITE</t>
  </si>
  <si>
    <t>LOT 2 - GROS OEUVRE MACONNERIE</t>
  </si>
  <si>
    <t>LOT 3 - CHARPENTE COUV BARDAGE</t>
  </si>
  <si>
    <t>LOT 4 - MENUISERIES EXT</t>
  </si>
  <si>
    <t>LOT 5 - METALLERIE</t>
  </si>
  <si>
    <t>LOT 6 - PLATRERIE ISOLATION</t>
  </si>
  <si>
    <t>LOT 8 BIS - CHAUFFAGE VENT VMC</t>
  </si>
  <si>
    <t>LOT 9 - PLOMBERIE SANITAIRES</t>
  </si>
  <si>
    <t>LOT 10 - CARRELAGES</t>
  </si>
  <si>
    <t>LOT 11 - PEINTURE REVETS SOLS</t>
  </si>
  <si>
    <t>LOT N°1 - GROS OEUVRE</t>
  </si>
  <si>
    <t>LOT N°2 - CHARPTENTE OSSATURE</t>
  </si>
  <si>
    <t>LOT N°3 - ETANCHEITE</t>
  </si>
  <si>
    <t>LOT N°4 - COUVERTURE ARDOISE</t>
  </si>
  <si>
    <t>LOT N°7 - PLATRERIE</t>
  </si>
  <si>
    <t>LOT N°8 - CARRELAGE FAÏENCE</t>
  </si>
  <si>
    <t>LOT N°9 - SOLS PEINTURE REVET</t>
  </si>
  <si>
    <t>LOT N°10 - ELECTRICITE</t>
  </si>
  <si>
    <t>LOT N°11 - CHAUFFAGE ELEC VENT</t>
  </si>
  <si>
    <t>LOT N°13 - TERRASSEMENT VRD</t>
  </si>
  <si>
    <t>LOT 1-TERRASSEMENT-GROS OEUVRE</t>
  </si>
  <si>
    <t>LOT 2-CHARPENTE-OSSATURE BOIS</t>
  </si>
  <si>
    <t>LOT 3-COUVERTURE ETANCHEITE</t>
  </si>
  <si>
    <t>LOT 4-MENUISERIE PVC</t>
  </si>
  <si>
    <t>LOT 5-MENUISERIE BOIS</t>
  </si>
  <si>
    <t>LOT 6-CLOISON-DOUBLAGE-ISO</t>
  </si>
  <si>
    <t>LOT 3BIS-SUPL.SS TRAITANT CLIM</t>
  </si>
  <si>
    <t>LOT 7 - PLOMBERIE - SANITAIRE</t>
  </si>
  <si>
    <t>LOT 8-ELECTRICITE - TELEVISION</t>
  </si>
  <si>
    <t>LOT 9 -CHAUFFAGE - VENTILATION</t>
  </si>
  <si>
    <t>LOT 11-REVETEMENTS SOLS SOUPLE</t>
  </si>
  <si>
    <t>LOT 13 - ESPACES VERTS</t>
  </si>
  <si>
    <t>LOT 14 - TERRAS-VOIRIE-ASSAINI</t>
  </si>
  <si>
    <t>LOT 15 - RESEAUX DIVERS</t>
  </si>
  <si>
    <t>LOT 16 - PHOTOVOLTAIQUE</t>
  </si>
  <si>
    <t>LOT 1-VRD/CLOTURE/ESPACE VERT</t>
  </si>
  <si>
    <t>PARTIE A-OSSATURE / CHARPENTE</t>
  </si>
  <si>
    <t>PARTIE B - MACONNERIE</t>
  </si>
  <si>
    <t>PARTIE C - MENUISERIE EXT</t>
  </si>
  <si>
    <t>LOT 3-CLOISON SECHE MENUIS INT</t>
  </si>
  <si>
    <t>LOT  4 - ELECTRICITE/CHAUFFAGE</t>
  </si>
  <si>
    <t>PARTIE A-PEINTURE SOLS SOUPLES</t>
  </si>
  <si>
    <t>PARTIE B-CARRELAGE FAIENCE</t>
  </si>
  <si>
    <t>LOT N°1 - TERRASSEMENT GO</t>
  </si>
  <si>
    <t>LOT N°2 - CHARPENTE BOIS</t>
  </si>
  <si>
    <t>LOT N°3 - COUVERTURE TUILES</t>
  </si>
  <si>
    <t>LOT N°4 - MENUIS PVC OCCULTAT°</t>
  </si>
  <si>
    <t>LOT N°5 - MENUIS INT BOIS</t>
  </si>
  <si>
    <t>LOT N°6 - CLOISONS DOUBLAGE</t>
  </si>
  <si>
    <t>LOT N°7 - PLOMBERIE SANITAIRE</t>
  </si>
  <si>
    <t>LOT N°8 - ELECTRICITE TELEVIS°</t>
  </si>
  <si>
    <t>LOT N°9 - CHAUFFAGE VMC</t>
  </si>
  <si>
    <t>LOT N°11 - REVET SOLS SOUPLES</t>
  </si>
  <si>
    <t>LOT N°12 - PEINTURE</t>
  </si>
  <si>
    <t>LOT N°13 - ESPACES VERTS</t>
  </si>
  <si>
    <t>Lot n°01-Gros Oeuvre VRD</t>
  </si>
  <si>
    <t>Sous-Traitant Lot n°1</t>
  </si>
  <si>
    <t>Lot 2-Enduits Grattes</t>
  </si>
  <si>
    <t>Lot 3-Charpente Bois Bardage</t>
  </si>
  <si>
    <t>Lot 4-Couverture Ardoise</t>
  </si>
  <si>
    <t>Lot 5-Menuiseries Ext Pvc</t>
  </si>
  <si>
    <t>Lot 6-Menuiseries Int &amp; Ext</t>
  </si>
  <si>
    <t>Sous Traitant n°1 Lot n°6</t>
  </si>
  <si>
    <t>Lot 7-Platrerie Isolation</t>
  </si>
  <si>
    <t>Sous Traitant n°1 Lot 7</t>
  </si>
  <si>
    <t>Lot 8-Carrelage Faience</t>
  </si>
  <si>
    <t>Lot 9-Peinture Revetement</t>
  </si>
  <si>
    <t>Sous Traitant Lot n°9</t>
  </si>
  <si>
    <t>Lot 10-Cloture Espaces Verts</t>
  </si>
  <si>
    <t>Lot 11-Plomberie Chauffage</t>
  </si>
  <si>
    <t>Lot 12-Electricite</t>
  </si>
  <si>
    <t>Sous-Traitant Lot 12-Electricite</t>
  </si>
  <si>
    <t>Lot n°1 VRD Gros Oeuvre</t>
  </si>
  <si>
    <t>Sous Traitant Lot n°1 VRD Gros Oeuvre</t>
  </si>
  <si>
    <t>Sous-Traitant Lot n°1 VRD Gros Oeuvre</t>
  </si>
  <si>
    <t>Lot n°2 Espaces Verts Clotures</t>
  </si>
  <si>
    <t>Lot n°3 Charp Ossature Bois</t>
  </si>
  <si>
    <t>Lot n° 3bis Couv Ardoise Zing</t>
  </si>
  <si>
    <t>Lot n°5 Men Ext Pvc</t>
  </si>
  <si>
    <t>Lot n°6 Menuiseries Int.</t>
  </si>
  <si>
    <t>Lot n°7 Platrerie Isol Cloison</t>
  </si>
  <si>
    <t>Sous Traitant Lot n°7</t>
  </si>
  <si>
    <t>Lot n° 8 Elec Panneaux Photo</t>
  </si>
  <si>
    <t>Lot n°9 Chauffage Gaz VMC</t>
  </si>
  <si>
    <t>Lot n°10 Plomb Sanitaires</t>
  </si>
  <si>
    <t>Lot n°11 Carrelage Faience</t>
  </si>
  <si>
    <t>Lot n°12 Peinture Sols Souples</t>
  </si>
  <si>
    <t>Lot 1-VRD-Gros Oeuvre</t>
  </si>
  <si>
    <t>Lot 2-Charpente Ossature Bois</t>
  </si>
  <si>
    <t>Lot 4-Couverture</t>
  </si>
  <si>
    <t>Lot 5-Menuiseries Ext</t>
  </si>
  <si>
    <t>Lot 6-Menuiseries Interieures</t>
  </si>
  <si>
    <t>Lot 7-Platrerie-Isolation</t>
  </si>
  <si>
    <t>Sous-Traitant Lot 7</t>
  </si>
  <si>
    <t>Lot 8-Carrelage-Faïence</t>
  </si>
  <si>
    <t>Lot 9-Sol Plastique-Peinture</t>
  </si>
  <si>
    <t>Lot 10-Electricite</t>
  </si>
  <si>
    <t>Lot 11-Chauffage-Ventilation</t>
  </si>
  <si>
    <t>Lot 12-Plomberie/Sanitaire</t>
  </si>
  <si>
    <t>Lot 13-Espaces Verts</t>
  </si>
  <si>
    <t>LOT N°1 VRD</t>
  </si>
  <si>
    <t>LOT N°2 GROS OEUVRE</t>
  </si>
  <si>
    <t>Sous-Traitant Lot n°2 Gros Oeuvre</t>
  </si>
  <si>
    <t>LOT N°3 CHARP OSSATURE BOIS VE</t>
  </si>
  <si>
    <t>LOT N°4 COUV ARDOISE ZINGUERIE</t>
  </si>
  <si>
    <t>LOT N° 5 COUVERTURE ETANCHEITE</t>
  </si>
  <si>
    <t>LOT N°6 MENUISERIES PVC ALU</t>
  </si>
  <si>
    <t>LOT N°7 MENUISERIES BOIS</t>
  </si>
  <si>
    <t>LOT N°8 PLATRERIE SECHE ISOLAT</t>
  </si>
  <si>
    <t>LOT N°9 ELEC CHAUF VMC PANNEAU</t>
  </si>
  <si>
    <t>LOT N°10 PLOMB SANITAIRES</t>
  </si>
  <si>
    <t>Lot 1-VRD</t>
  </si>
  <si>
    <t>Lot1 VRD Espaces Verts</t>
  </si>
  <si>
    <t>Lot 2-Gros Oeuvre</t>
  </si>
  <si>
    <t>Sous-Traitant Lot 2</t>
  </si>
  <si>
    <t>Lot 3-Charpente-Ossature Bois</t>
  </si>
  <si>
    <t>Lot 4-Couverture-Etancheite</t>
  </si>
  <si>
    <t>Lot 5-Menuiseries Pv</t>
  </si>
  <si>
    <t>Lot 6-Menuiseries Bois</t>
  </si>
  <si>
    <t>Lot 7-Platrerie Seche-Isolatio</t>
  </si>
  <si>
    <t>Sous-Traitant Lot 7-Platrerie Seche-Isolatio</t>
  </si>
  <si>
    <t>Lot 8-Electricite</t>
  </si>
  <si>
    <t>Lot 9-Chauffage Ventilation</t>
  </si>
  <si>
    <t>Lot 10-Plomberie Sanitaire</t>
  </si>
  <si>
    <t>Lot 11-Carrelage-Faïence</t>
  </si>
  <si>
    <t>Lot 12-Peinture-Sols Minces</t>
  </si>
  <si>
    <t>Lot n°01-Maconnerie Go VRD</t>
  </si>
  <si>
    <t>Sous-Traitant Lot n°01-Maconnerie Go VRD</t>
  </si>
  <si>
    <t>Lot n°2-Enduit Exterieur</t>
  </si>
  <si>
    <t>Lot n°3-Charpente Bois</t>
  </si>
  <si>
    <t>Lot n°4-Couverture Bardage</t>
  </si>
  <si>
    <t>Lot n°5-Menui Ext Pvc Fermet</t>
  </si>
  <si>
    <t>Lot n°6-Menui Bois Cloison</t>
  </si>
  <si>
    <t>Lot n°7-Plomberie Sanitaires</t>
  </si>
  <si>
    <t>Lot n°8-Chauffage Ventilat°</t>
  </si>
  <si>
    <t>Lot n°9-Electricite Tele</t>
  </si>
  <si>
    <t>Lot n°10-Carrelage Faience</t>
  </si>
  <si>
    <t>Lot n°11-Peinture</t>
  </si>
  <si>
    <t>Lot n°12-Espace Vert Cloture</t>
  </si>
  <si>
    <t>Lot n°01 : VRD-Gros Oeuvre (TF)</t>
  </si>
  <si>
    <t>Lot n°02 : Isolation Par l'Extérieur-Ravalement (TF)</t>
  </si>
  <si>
    <t>Lot n°03 : Charpente Bois-Bardage Bois-Couverture Acier et Tuiles (TF)</t>
  </si>
  <si>
    <t>Lot n°04 : Menuiseries Pvc-Porte d'Entrée Acier (TF)</t>
  </si>
  <si>
    <t>Lot n°5 : Menuiseries Bois (TF)</t>
  </si>
  <si>
    <t>Lot n°06 : Plâtrerie (TF)</t>
  </si>
  <si>
    <t>Lot n°07 : Electricité Bt-Chauffage Électrique-VMC (TF)</t>
  </si>
  <si>
    <t>Lot n°08 : Plomberie Sanitaire (TF)</t>
  </si>
  <si>
    <t>Lot n°09 : Carrelage-Faïence (TF)</t>
  </si>
  <si>
    <t>Lot n°10 : Peinture-Revêtements Muraux (TF)</t>
  </si>
  <si>
    <t>Lot n°11 : Revêtements de Sols Souples (TF)</t>
  </si>
  <si>
    <t>Lot n°12 : Espaces Verts-Clôtures (TF)</t>
  </si>
  <si>
    <t>Lot n°13 : Comptage Énergie S.H. (TF)</t>
  </si>
  <si>
    <t>Lot 1-Terrassement-VRD</t>
  </si>
  <si>
    <t>Lot 2-Espaces Verts</t>
  </si>
  <si>
    <t>Lot 3-Fondations Speciales</t>
  </si>
  <si>
    <t>Lot 4a-Gros Oeuvre Collectif</t>
  </si>
  <si>
    <t>Sous-Traitant Lot 4a-Gros Oeuvre Collectif</t>
  </si>
  <si>
    <t>Lot 4b-Gros Oeuvre Individuels</t>
  </si>
  <si>
    <t>Sous-Traitant Lot 4b-Gros Oeuvre Individuels</t>
  </si>
  <si>
    <t>Lot 5-Echafaudages</t>
  </si>
  <si>
    <t>Lot 6-Charpente Bois</t>
  </si>
  <si>
    <t>Lot 7-Bardage Bois</t>
  </si>
  <si>
    <t>Lot 8-Couverture-Bardage</t>
  </si>
  <si>
    <t>Lot 9-Etancheite</t>
  </si>
  <si>
    <t>Lot 10-Serrurerie Metallerie</t>
  </si>
  <si>
    <t>Lot 11-Menuiserie Ext Alu</t>
  </si>
  <si>
    <t>Lot 12-Cloisons-Platrerie</t>
  </si>
  <si>
    <t>Lot 13-Menuiserie Interieure</t>
  </si>
  <si>
    <t>Sous-Traitant Lot 13-Menuiserie Interieure</t>
  </si>
  <si>
    <t>Lot 14-Revt Sols-Faiences</t>
  </si>
  <si>
    <t>Sous-Traitant Lot 14-Revt Sols-Faiences</t>
  </si>
  <si>
    <t>Lot 15-Peinture</t>
  </si>
  <si>
    <t>Sous-Traitant Lot 15-Peinture</t>
  </si>
  <si>
    <t>Lot 16-Electricite</t>
  </si>
  <si>
    <t>Lot 17-Plomberie-Sanitaire</t>
  </si>
  <si>
    <t>Lot 12-VRD</t>
  </si>
  <si>
    <t>Lot 14-Réseaux Souples Aep</t>
  </si>
  <si>
    <t>Lot 15-Contrôle des Réseaux</t>
  </si>
  <si>
    <t>Lot 13-Espaces Verts Suite Résiliation</t>
  </si>
  <si>
    <t>Lot 1: Gros Oeuvre</t>
  </si>
  <si>
    <t>Lot 1-Sous-Traitant</t>
  </si>
  <si>
    <t>Lot 3-Charpente Bois</t>
  </si>
  <si>
    <t>Lot 5-Menuiseries Extérieures</t>
  </si>
  <si>
    <t>Sous-Traitant Lot 5</t>
  </si>
  <si>
    <t>Lot 7-Plâtrerie-Cloisons Seches-Isolation</t>
  </si>
  <si>
    <t>Lot 7-Sous-Traitant</t>
  </si>
  <si>
    <t>Lot 9-Peinture-Revêtements Muraux</t>
  </si>
  <si>
    <t>Lot 10-Chauffage-Plomberie-VMC</t>
  </si>
  <si>
    <t>Lot 11-Electricité</t>
  </si>
  <si>
    <t>Lot 2-Ravalements</t>
  </si>
  <si>
    <t>Lot n°1 : Gros Oeuvre-VRD</t>
  </si>
  <si>
    <t>Sous-Traitant Lot n°1 : Gros Oeuvre-VRD</t>
  </si>
  <si>
    <t>Sous-Traitant Lot n°1: Gros Oeuvre-VRD</t>
  </si>
  <si>
    <t>Sous-Traitant Lot n°01 : Gros Oeuvre</t>
  </si>
  <si>
    <t>Lot n°02 : Enduits Grattés</t>
  </si>
  <si>
    <t>Lot n°03 : Charpente Bois-Fermette Bois-Mur à Ossature Bois-Bardage Bois</t>
  </si>
  <si>
    <t>Lot n°04 : Couverture et Bardage Ardoise Artificielle-Couverture Zinc</t>
  </si>
  <si>
    <t>Lot n°05 : Menuiseries Extérieures Pvc</t>
  </si>
  <si>
    <t>Sous-Traitant n°01-Lot n°05</t>
  </si>
  <si>
    <t>Lot n°06: Menuiseries Intérieures Bois et Extérieures Métalliques-Serrurerie</t>
  </si>
  <si>
    <t>Lot n°07 : Plâtreire-Isolation</t>
  </si>
  <si>
    <t>Sous Traitant Lot 7</t>
  </si>
  <si>
    <t>Lot n°08 : Carrelage-Faïence</t>
  </si>
  <si>
    <t>Lot n°09 : Peinture-Revêtements de Sol Pvc</t>
  </si>
  <si>
    <t>Lot n°10 : Espaces Verts-Clôtures</t>
  </si>
  <si>
    <t>Lot n°11 : Plomberie-Chauffage Gaz-VMC</t>
  </si>
  <si>
    <t>Lot n°12 : Electricité-Photovoltaïque</t>
  </si>
  <si>
    <t>Sous Traitant Lot 12</t>
  </si>
  <si>
    <t>Lot n°01: Terrassement-Voirie-Assainissement</t>
  </si>
  <si>
    <t>Lot n°02 : Réseaux Divers</t>
  </si>
  <si>
    <t>Lot n°01 : Gros Oeuvre-Réseaux</t>
  </si>
  <si>
    <t>Sous-Traitant n°01-Lot n°1-Gros Oeuvre</t>
  </si>
  <si>
    <t>Sous Traitant n°02-Lot 1</t>
  </si>
  <si>
    <t>Sous-Traitant n°1-Lot n°02 : Enduits Grattés</t>
  </si>
  <si>
    <t>Lot n°03 : Charpente et Bardage Bois-Fermettes et Massif-Murs Ossatures Bois</t>
  </si>
  <si>
    <t>Lot n°04 : Couvertur et Bardage Zinc-Couverture Bac Acier</t>
  </si>
  <si>
    <t>Lot n°05 : Etanchéité Terrasse Accessible</t>
  </si>
  <si>
    <t>Lot n°06 : Menuiseries Extérieures Pvc</t>
  </si>
  <si>
    <t>Sous-Traitant n°02 (n°01 sur la Phase)-Lot n°06</t>
  </si>
  <si>
    <t>Lot n°07 : Serrurerie-Garde-Corps-Structures-Portillons</t>
  </si>
  <si>
    <t>Lot n°08 : Menuiseries Int Bois et Ext Métalliques-Portes de Garage</t>
  </si>
  <si>
    <t>Lot n°09 : Plâtrerie</t>
  </si>
  <si>
    <t>Lot n°10 : Carrelage-Faïence</t>
  </si>
  <si>
    <t>Lot n°11 : Peinture</t>
  </si>
  <si>
    <t>Lot n°12 : Revêtements de Sols Pvc</t>
  </si>
  <si>
    <t>Lot n°13 : Espaces Verts-Terrasse-Clôtures</t>
  </si>
  <si>
    <t>Lot n°14 : Plomberie-Chauffage Gaz-VMC</t>
  </si>
  <si>
    <t>Lot n°15 : Electricité</t>
  </si>
  <si>
    <t>Sous-Traitnat n°1-Lot n°02 : Enduits Grattés</t>
  </si>
  <si>
    <t>Lot n°01 : Terrassement-Voirie-Assainissement</t>
  </si>
  <si>
    <t>Sous-Traitant n°01-Lot n°01</t>
  </si>
  <si>
    <t>Lot n°03 : Charpente et Bardage Bois-Fermette et Massif-Murs à Ossature Bois</t>
  </si>
  <si>
    <t>Lot n°04 : Couverture et Bardage Zinc-Couverture Bac Acier</t>
  </si>
  <si>
    <t>Sous-Traitant n°01-Lot n°06</t>
  </si>
  <si>
    <t>Sous-Traitant n°02-Lot n°06</t>
  </si>
  <si>
    <t>Lot n°08 : Menuis Int Bois et Ext Métalliques-Portes de Garage</t>
  </si>
  <si>
    <t>Sous-Traitant n°01-Lot n°09</t>
  </si>
  <si>
    <t>Lot n°10 : Carrelage-Faience</t>
  </si>
  <si>
    <t>Lot n°13 : Espaces Verts-Terrasses-Clôtures</t>
  </si>
  <si>
    <t>Lot n°14 : VRD</t>
  </si>
  <si>
    <t>Lot n°15 : Réseaux Souples</t>
  </si>
  <si>
    <t>Lot n°01 : Gros Oeuvre</t>
  </si>
  <si>
    <t>Lot n°02 : Ravalements</t>
  </si>
  <si>
    <t>Lot n°03 : Charpente Bois</t>
  </si>
  <si>
    <t>Sous-Traitant n°01-Lot n°03</t>
  </si>
  <si>
    <t>Lot n°04 : Couvertures</t>
  </si>
  <si>
    <t>Lot n°05 : Etanchéité</t>
  </si>
  <si>
    <t>Lot n°06 : Menuiseries Extérieures-Métallerie</t>
  </si>
  <si>
    <t>Sous-Traitant n°01-Lot n°06 : Menuiseries Ext Menuiserie</t>
  </si>
  <si>
    <t>Lot n°07 : Menuiseries Bois</t>
  </si>
  <si>
    <t>Lot n°8 : Plâtrerie-Cloisons Sèches-Isolation</t>
  </si>
  <si>
    <t>Sous-Traitant n°1-Lot n°08</t>
  </si>
  <si>
    <t>Lot n°09 : Carrelage-Faïence</t>
  </si>
  <si>
    <t>Lot n°10 : Peinture-Revêtements Muraux-Sols Collés</t>
  </si>
  <si>
    <t>Lot n°11 : Plomberie</t>
  </si>
  <si>
    <t>Lot n°12 : Ventilation</t>
  </si>
  <si>
    <t>Lot n°13 : Electricité-Courants Forts et Faibles-Chauffage Électrique</t>
  </si>
  <si>
    <t>Sous-Traitant n°01-Lot n°14</t>
  </si>
  <si>
    <t>Lot n°01-Voieris Assainissement Plateforme Bâtiment-Colas</t>
  </si>
  <si>
    <t>Sous-Traitant Lot n°1 Colas</t>
  </si>
  <si>
    <t>Lot n°02-Réseaux Divers-Ers Maine</t>
  </si>
  <si>
    <t>Lot n°03-Gros Oeuvre / Réseaux Individuels-Sagir</t>
  </si>
  <si>
    <t>Lot n°05-Charpente Bois / Fermette Bois / Mur à Ossature Bois / Bardage Bois-Glot Charpente</t>
  </si>
  <si>
    <t>Lot n°06-Couverture et Bardage Ardoise Artificielle / Couverture Zinc-Ccv</t>
  </si>
  <si>
    <t>Lot n°07-Menuiseries Extérieures Pvc-Ridoret</t>
  </si>
  <si>
    <t>Lot n°08-Menuiseries Intérieures Bois et Extérieures Métalliques-Gohier</t>
  </si>
  <si>
    <t>Lot n°09-Ossature Métalliques-Couverture Acier-Serrurerie-S2m</t>
  </si>
  <si>
    <t>Lot n°10-Platrerie-Isolation-Smatp</t>
  </si>
  <si>
    <t>Sous-Traitant n°1 Lot 10-Platrerie-Isolation</t>
  </si>
  <si>
    <t>Lot n°11-Carrelage / Faïence-Blondeau</t>
  </si>
  <si>
    <t>Lot n°12-Peinture-Revêtements Sols Pvc-Mdp Gombourg</t>
  </si>
  <si>
    <t>Lot n°14-Plomberie Chauffage Gaz VMC-Scetec</t>
  </si>
  <si>
    <t>Lot n°15-Electricité-Photovoltaique-Sygmatel</t>
  </si>
  <si>
    <t>Sous-Traitant n°1 Lot 15-Electricité / Photovoltaïque</t>
  </si>
  <si>
    <t>Lot n°13-Espaces Verts-Clôtures-Id Verde</t>
  </si>
  <si>
    <t>Lot n°04-Enduits Grattés-Vendome Ravalements</t>
  </si>
  <si>
    <t>Lot n°02 : Charpente Bois-Murs à Ossature Bois</t>
  </si>
  <si>
    <t>Lot n°03 : Couverture Ardoise-Bardage Bois</t>
  </si>
  <si>
    <t>Lot n°04 : Menuiseries Extérieures Pvc</t>
  </si>
  <si>
    <t>Lot n°5 : Plâterie-Cloisons Sèches-Isolation</t>
  </si>
  <si>
    <t>Sous-Traitant n°02-Lot n°05</t>
  </si>
  <si>
    <t>Lot n°06 : Menuiseries Intérieures Bois</t>
  </si>
  <si>
    <t>Lot n°07 : Plomberie Sanitaires</t>
  </si>
  <si>
    <t>Lot n°08 : Electricité-Chauffage Électrique-VMC</t>
  </si>
  <si>
    <t>Sous-Traitant n°01-Lot n°8 : Electricité</t>
  </si>
  <si>
    <t>Lot n°10 : Peinture-Revêtements de Sols Souples</t>
  </si>
  <si>
    <t>Lot n°11 : Espaces Verts-Clôtures</t>
  </si>
  <si>
    <t>919*</t>
  </si>
  <si>
    <t>VOIVRES LES LE MANS-RUE DE LA GARE</t>
  </si>
  <si>
    <t>Lot 1-Terrassement-Voirie</t>
  </si>
  <si>
    <t>Lot 4-Maçonnerie</t>
  </si>
  <si>
    <t>Sous-Traitant n°3 Lot 4</t>
  </si>
  <si>
    <t>Sous-Traitant n°2 Lot n°4</t>
  </si>
  <si>
    <t>Sous-Traitant n°1 Lot 4</t>
  </si>
  <si>
    <t>Lot 5-Ossature, Charp, Couv, Bardage</t>
  </si>
  <si>
    <t>Sous Traitant n°1 Lot 5</t>
  </si>
  <si>
    <t>Lot 6-Etanchéité</t>
  </si>
  <si>
    <t>Lot 7-Menuiseries Extérieures Pvc</t>
  </si>
  <si>
    <t>Lot 8-Menuiseries Intérieures Bois</t>
  </si>
  <si>
    <t>Lot 9-Cloisons, Plafonds, Doublage</t>
  </si>
  <si>
    <t>Lot 10-Chauffage, Plomberie, Sanitaires</t>
  </si>
  <si>
    <t>Lot 11-Electricité, Panneaux Photovoltaïques</t>
  </si>
  <si>
    <t>Sous Traitant Lot 11</t>
  </si>
  <si>
    <t>Lot 12-Carrelage, Faïence</t>
  </si>
  <si>
    <t>Lot 13-Peinture, Sols Souples</t>
  </si>
  <si>
    <t>Lot 14-Espaces Verts, Clôtures</t>
  </si>
  <si>
    <t>906*</t>
  </si>
  <si>
    <t>AUVERS LE HAMON-LA COUTURE</t>
  </si>
  <si>
    <t>Lot n°01-Maçonnerie</t>
  </si>
  <si>
    <t>Lot n°02-Ravalements</t>
  </si>
  <si>
    <t>Lot n°03-Charpente Bois-Ossarure-Bardage</t>
  </si>
  <si>
    <t>Sous-Traitant n°1-Lot n°03</t>
  </si>
  <si>
    <t>Lot n°04-Couverture Ardoises</t>
  </si>
  <si>
    <t>Lot n°05-Etanchéité</t>
  </si>
  <si>
    <t>Lot n°06-Menuiseries Ext Pvc</t>
  </si>
  <si>
    <t>Lot n°07-Menuiseries Bois-Escalier Bois</t>
  </si>
  <si>
    <t>Lot n°08-Plâtrerie-Cloisons Sèches-Isolation</t>
  </si>
  <si>
    <t>Sous-Traitant n°01-Lot n°08</t>
  </si>
  <si>
    <t>Lot n°09-Carrelage-Faïence</t>
  </si>
  <si>
    <t>Lot n°10-Peinture-Revêtements Muraux-Sols Collés</t>
  </si>
  <si>
    <t>Lot n°11-VRD-Espaces Verts</t>
  </si>
  <si>
    <t>Sous-Traitant n°01-Lot n°11</t>
  </si>
  <si>
    <t>Lot n°12-Plomberie Sanitaires</t>
  </si>
  <si>
    <t>Lot n°13-Electricité-Chauffage-Ventilation-Photovoltaïque</t>
  </si>
  <si>
    <t>904*</t>
  </si>
  <si>
    <t>SABLE SUR SARTHE-AVENUE MONTREUX</t>
  </si>
  <si>
    <t>Lot 15-Espaces Verts</t>
  </si>
  <si>
    <t>Lot 14-Réseaux Souples</t>
  </si>
  <si>
    <t>Lot 14bis-Réseaux Souples</t>
  </si>
  <si>
    <t>Lot 1-Gros Oeuvre</t>
  </si>
  <si>
    <t>Sous-Traitant Lot 1</t>
  </si>
  <si>
    <t>Lot 2-Charpente Bois</t>
  </si>
  <si>
    <t>Lot 3-Couverture-Bardage Zinc</t>
  </si>
  <si>
    <t>Lot 4-Etanchéité</t>
  </si>
  <si>
    <t>Lot 5-Menuiseries Pvc</t>
  </si>
  <si>
    <t>Lot 6-Serrurerie</t>
  </si>
  <si>
    <t>Lot 7-Menuiseries Inétrieures Bois</t>
  </si>
  <si>
    <t>Lot 9-Chauffage-Ventilation</t>
  </si>
  <si>
    <t>Lot 10-Plomberie Sanitaires</t>
  </si>
  <si>
    <t>Sous-Traitant n°1 Lot 11</t>
  </si>
  <si>
    <t>Lot 12-Carrelages Faience</t>
  </si>
  <si>
    <t>Lot 12bis-Revêt. Sols Souples</t>
  </si>
  <si>
    <t>Lot 8-Plâtrerie, Isolation, Fx Plafonds</t>
  </si>
  <si>
    <t>Lot 13-Peinture</t>
  </si>
  <si>
    <t>907*</t>
  </si>
  <si>
    <t>AUVERS LE HAMON-RUE DU PRIEURE</t>
  </si>
  <si>
    <t>Lot n°03-Charpente Bois-Ossature-Bardage</t>
  </si>
  <si>
    <t>Sous-Traitant n°01-Lot n°03 Charpente Bois-Ossature Bois-Bardage</t>
  </si>
  <si>
    <t>Lot n°06-Menuiseries Extérieures Pvc</t>
  </si>
  <si>
    <t>Lot n°08-Plâtrerie-Cloisons Sèches</t>
  </si>
  <si>
    <t>Sous-Traitance n°01-Lot n°11</t>
  </si>
  <si>
    <t>954*</t>
  </si>
  <si>
    <t>VILLENEUVE EN PERSEIGNE-LOTISSEMENT LES POMMIERS</t>
  </si>
  <si>
    <t>Lot n°1-VRD</t>
  </si>
  <si>
    <t>Lot n°2-Gros Oeuvre</t>
  </si>
  <si>
    <t>Lot n°2 Sous-Traitant</t>
  </si>
  <si>
    <t>Lot 2-Sous-Traitant</t>
  </si>
  <si>
    <t>Lot n°3-Charpente-Couverture</t>
  </si>
  <si>
    <t>Lot n°5-Plâtrerie Plafond Isolation</t>
  </si>
  <si>
    <t>Lot n°6-Menuiseries Intérieures</t>
  </si>
  <si>
    <t>Lot n°7-Carrelage</t>
  </si>
  <si>
    <t>Lot n°8-Peinture Intérieure et Sol Souple</t>
  </si>
  <si>
    <t>Lot n°9-Chauffage Ventilation Plomberie</t>
  </si>
  <si>
    <t>Lot n°10-Electricité</t>
  </si>
  <si>
    <t>Lot n°4-Menuiserie Exterieures</t>
  </si>
  <si>
    <t>943*</t>
  </si>
  <si>
    <t>MEZERAY-COURS JACQUES BREL</t>
  </si>
  <si>
    <t>Lot n°1-VRD-Espaces Verts</t>
  </si>
  <si>
    <t>Lot 03-Charpente-Ossature Bois-Veture</t>
  </si>
  <si>
    <t>Lot n° 04-Couverture Ardoise-Zinguerie</t>
  </si>
  <si>
    <t>Lot n° 05-Couverture-Etanchéité</t>
  </si>
  <si>
    <t>Lot n° 06-Menuiseries Pvc-Aluminium</t>
  </si>
  <si>
    <t>Lot n° 07-Menuiserie Bois</t>
  </si>
  <si>
    <t>Lot n° 08-Platrerie-Isolation</t>
  </si>
  <si>
    <t>Lot n° 09-Electricite</t>
  </si>
  <si>
    <t>Lot N °10-Chauffage-Eau Chaude Pac-VMC</t>
  </si>
  <si>
    <t>Lot n° 11-Plomberie-Sanbitaires</t>
  </si>
  <si>
    <t>Lot n° 12-Carrelage-Faïence</t>
  </si>
  <si>
    <t>Lot n° 13-Peinture</t>
  </si>
  <si>
    <t>947*</t>
  </si>
  <si>
    <t>CHEMIRE LE GAUDIN-LOTISSEMENT LES 3 CHENES</t>
  </si>
  <si>
    <t>Lot n° 02-Garages Prefabriques</t>
  </si>
  <si>
    <t>Lot n° 03-Charpente-Fermette Bois-Couverture Tuiles Mecaniques</t>
  </si>
  <si>
    <t>Lot n° 04-Menuiseries Exterieures Pvc</t>
  </si>
  <si>
    <t>Lot n° 05-Menuiseries Interieures Bois et Exterieures Metalliques</t>
  </si>
  <si>
    <t>Lot n° 06-Platrerie-Isolation</t>
  </si>
  <si>
    <t>Lot n° 07-Carrelage Faience</t>
  </si>
  <si>
    <t>Lot n° 08-Peinture-Revets Sols Pvc</t>
  </si>
  <si>
    <t>Lot n° 10-Plomberie-Chauffage-Venitlation</t>
  </si>
  <si>
    <t>Lot n° 11-Electricite</t>
  </si>
  <si>
    <t>Lot n° 01-Gros Oeuvre-VRD-Enduits Grattes</t>
  </si>
  <si>
    <t>Sous-Traitant n°02-Lot n°1</t>
  </si>
  <si>
    <t>Lot n° 09-Espaces Verts-Clotures</t>
  </si>
  <si>
    <t>801*</t>
  </si>
  <si>
    <t>ALLONNES-LA CROIX GEORGETTE</t>
  </si>
  <si>
    <t>Lot n°1 VRD Terrassement</t>
  </si>
  <si>
    <t>Lot n°2 Gros Oeuvre</t>
  </si>
  <si>
    <t>Sous Traitant Lot n°2 Gros Oeuvre</t>
  </si>
  <si>
    <t>Lot n°3 Ravalement</t>
  </si>
  <si>
    <t>Lot n°4 Etanchéité</t>
  </si>
  <si>
    <t>Sous Traitant n°1 Lot n°4 Smac</t>
  </si>
  <si>
    <t>Lot n°5 Menuiseries Extérieures</t>
  </si>
  <si>
    <t>Lot n°6 Metallerie Serrurerie</t>
  </si>
  <si>
    <t>Lot n°7 Cloisons Sèches Faux Plafonds Isolation</t>
  </si>
  <si>
    <t>Lot n°8 Menuiseries Intérieures</t>
  </si>
  <si>
    <t>Lot n°9 Revêtements de Sols</t>
  </si>
  <si>
    <t>Lot n°10 Peinture Revêtements Muraux</t>
  </si>
  <si>
    <t>Lot n°11 Chauffage Plomberie Sanitaires</t>
  </si>
  <si>
    <t>Lot n°12 Electricité</t>
  </si>
  <si>
    <t>Sous Traitant Lot 12 Levillain</t>
  </si>
  <si>
    <t>936*</t>
  </si>
  <si>
    <t>BRULON-CHEMIN DES RONCERAYS</t>
  </si>
  <si>
    <t>Lot n°01 : VRD-Gros Oeuvre</t>
  </si>
  <si>
    <t>Sous-Traitant n°02-Lot n°01</t>
  </si>
  <si>
    <t>Lot n°02 : Charpente Bois-Bardage Bois-Couverture-Etanchéité</t>
  </si>
  <si>
    <t>Sous-Traitant n°01-Lot n°02</t>
  </si>
  <si>
    <t>Lot n°03 : Menuiserie Pvc-Portes d'Entrée Acier</t>
  </si>
  <si>
    <t>Lot n°04 : Plâtrerie</t>
  </si>
  <si>
    <t>Lot n°05 : Menuiserie Bois</t>
  </si>
  <si>
    <t>Lot n°06 : Electricité</t>
  </si>
  <si>
    <t>Lot n°07 : Plomberie-Chauffage-VMC</t>
  </si>
  <si>
    <t>Lot n°09 : Peinture-Revêtements Muraux</t>
  </si>
  <si>
    <t>Lot n°10 : Revêtement de Sols Souples</t>
  </si>
  <si>
    <t>935*</t>
  </si>
  <si>
    <t>FRESNAY SUR SARTHE-RUE HATTON</t>
  </si>
  <si>
    <t>Lot n°1 Voirie Réseaux Divers</t>
  </si>
  <si>
    <t>Lot n°3 Maçonnerie</t>
  </si>
  <si>
    <t>Sous Traitant Lot 3 Sagir</t>
  </si>
  <si>
    <t>Lot n°4 Ravalement</t>
  </si>
  <si>
    <t>Lot n°5 Charpente Bois</t>
  </si>
  <si>
    <t>Lot n°6 Couverture Zinc</t>
  </si>
  <si>
    <t>Lot n°7 Menuiseries Extérieures Pvc</t>
  </si>
  <si>
    <t>Lot n°8 Menuiseries Intérieures Bois</t>
  </si>
  <si>
    <t>Lot n°9 Plâtrerie</t>
  </si>
  <si>
    <t>Lot n°10 Electricité Chauffage Électrique</t>
  </si>
  <si>
    <t>Lot n°11 Plomberie Sanitaire VMC</t>
  </si>
  <si>
    <t>Lot n°12 Carrelage Faïence</t>
  </si>
  <si>
    <t>Lot n°13 Revêtements Sols Souples</t>
  </si>
  <si>
    <t>Lot n°14 Mobilier Clotures Espaces Verts</t>
  </si>
  <si>
    <t>Étiquettes de lignes</t>
  </si>
  <si>
    <t>(vide)</t>
  </si>
  <si>
    <t>Total général</t>
  </si>
  <si>
    <t>N° de programme</t>
  </si>
  <si>
    <t>Libéllé du programme</t>
  </si>
  <si>
    <t>Année de mise en location</t>
  </si>
  <si>
    <t>Nb de lgts</t>
  </si>
  <si>
    <t>SHAB</t>
  </si>
  <si>
    <t>SU</t>
  </si>
  <si>
    <t>Marché / Lot</t>
  </si>
  <si>
    <t>€/m² SHAB</t>
  </si>
  <si>
    <t>€/m² SU</t>
  </si>
  <si>
    <t>€/lgts</t>
  </si>
  <si>
    <t>Année du dépôt de PC</t>
  </si>
  <si>
    <t>Concours</t>
  </si>
  <si>
    <t>Procédure négociée</t>
  </si>
  <si>
    <t>Mode de passation du marché de MŒ
(insérer "x")</t>
  </si>
  <si>
    <t>Type de lgts</t>
  </si>
  <si>
    <t>Type d'op.
(NR ?)</t>
  </si>
  <si>
    <t>Désignation du programme</t>
  </si>
  <si>
    <t>Localisation</t>
  </si>
  <si>
    <t>Zone d'aménagement</t>
  </si>
  <si>
    <t>Année de réalisation</t>
  </si>
  <si>
    <t>Spécificités de l'opération</t>
  </si>
  <si>
    <t>RT
(Estimation automatique sur l'année du PC)</t>
  </si>
  <si>
    <t>Performance thermique 
(insérer "x")</t>
  </si>
  <si>
    <t>HPE</t>
  </si>
  <si>
    <t>THPE</t>
  </si>
  <si>
    <t>THPE EnR</t>
  </si>
  <si>
    <t>BBC</t>
  </si>
  <si>
    <t>Performance environnementale
(insérer "x")</t>
  </si>
  <si>
    <t>H&amp;E</t>
  </si>
  <si>
    <t>Label HSS</t>
  </si>
  <si>
    <t>Label HSS
(insérer "x")</t>
  </si>
  <si>
    <t>Opération pilote
(insérer "x")</t>
  </si>
  <si>
    <t>Opération « ANRU »
(insérer "x")</t>
  </si>
  <si>
    <t>Opération« Const. / Démol. »
(insérer "x")</t>
  </si>
  <si>
    <t>Informations sur les logments</t>
  </si>
  <si>
    <t>Type d'opération</t>
  </si>
  <si>
    <t>Typologie</t>
  </si>
  <si>
    <t>T1</t>
  </si>
  <si>
    <t>T2</t>
  </si>
  <si>
    <t>T3</t>
  </si>
  <si>
    <t>T4</t>
  </si>
  <si>
    <t>T5</t>
  </si>
  <si>
    <t>Loyer</t>
  </si>
  <si>
    <t>Loyer
(Base + Accessoires)</t>
  </si>
  <si>
    <t>Surfaces du projet</t>
  </si>
  <si>
    <t>Ratio
SHAB / SU</t>
  </si>
  <si>
    <t>Allotissement</t>
  </si>
  <si>
    <t>Coûts des travaux</t>
  </si>
  <si>
    <t>Ratio
Loyer / m² SU</t>
  </si>
  <si>
    <t>Vacance</t>
  </si>
  <si>
    <t>Vacance
(unité ? Ratios ?)</t>
  </si>
  <si>
    <t>Type de travaux (à vérifier)</t>
  </si>
  <si>
    <t>Chargé d'opération</t>
  </si>
  <si>
    <t>Dépôt de PC</t>
  </si>
  <si>
    <t>Mise en location</t>
  </si>
  <si>
    <t>Type LGTS</t>
  </si>
  <si>
    <t>Type OP</t>
  </si>
  <si>
    <t>Op. pilote</t>
  </si>
  <si>
    <t>ANRU</t>
  </si>
  <si>
    <t>Const. / Démol.</t>
  </si>
  <si>
    <t>Loyer / m² SU</t>
  </si>
  <si>
    <t>SHAB / SU</t>
  </si>
  <si>
    <t xml:space="preserve">Type de travaux </t>
  </si>
  <si>
    <t>Coût / lots</t>
  </si>
  <si>
    <t>Coût total</t>
  </si>
  <si>
    <t>Subventions</t>
  </si>
  <si>
    <t>Enprunt / FP</t>
  </si>
  <si>
    <t>TVA</t>
  </si>
  <si>
    <t>Ville</t>
  </si>
  <si>
    <t>Nombre de Libéllé du programme</t>
  </si>
  <si>
    <t>NOYEN SUR SARTHE</t>
  </si>
  <si>
    <t>LHOMME</t>
  </si>
  <si>
    <t>MONFORT LE GESNOIS</t>
  </si>
  <si>
    <t>BRULON</t>
  </si>
  <si>
    <t>ALLONNES</t>
  </si>
  <si>
    <t>BAZOUGES SUR LE LOIR</t>
  </si>
  <si>
    <t>MONBIZOT</t>
  </si>
  <si>
    <t>LA FRESNAYE SUR CHEDOUET</t>
  </si>
  <si>
    <t>CONNERE</t>
  </si>
  <si>
    <t>ROUILLON</t>
  </si>
  <si>
    <t>YVRE LE POLIN</t>
  </si>
  <si>
    <t>MARIGNE LAILLE</t>
  </si>
  <si>
    <t>CHAMPAGNE</t>
  </si>
  <si>
    <t>LA CHAPELLE SAINT AUBIN</t>
  </si>
  <si>
    <t>PREVAL</t>
  </si>
  <si>
    <t>SAINT PAVACE</t>
  </si>
  <si>
    <t>SAINT MARS LA BRIERE</t>
  </si>
  <si>
    <t>ETIVAL LES LE MANS</t>
  </si>
  <si>
    <t>BALLON</t>
  </si>
  <si>
    <t>FILLE SUR SARTHE</t>
  </si>
  <si>
    <t>MULSANNE</t>
  </si>
  <si>
    <t>NOGENT LE BERNARD</t>
  </si>
  <si>
    <t>SAVIGNE LEVEQUE</t>
  </si>
  <si>
    <t>LA FERTE BERNARD</t>
  </si>
  <si>
    <t>LA CHAPELLE DALIGNE</t>
  </si>
  <si>
    <t>YVRE LEVEQUE</t>
  </si>
  <si>
    <t>ARNAGE</t>
  </si>
  <si>
    <t>LE GRAND LUCE</t>
  </si>
  <si>
    <t>LA SUZE SUR SARTHE</t>
  </si>
  <si>
    <t>NEUVILLE SUR SARTHE</t>
  </si>
  <si>
    <t>AUBIGNE RACAN</t>
  </si>
  <si>
    <t>CONLIE</t>
  </si>
  <si>
    <t>SAINT MARS SOUS BALLON</t>
  </si>
  <si>
    <t>ASSE LE BOISNE</t>
  </si>
  <si>
    <t>MAMERS</t>
  </si>
  <si>
    <t>SOUGE LE GANELON</t>
  </si>
  <si>
    <t>FERCE SUR SARTHE</t>
  </si>
  <si>
    <t>PARIGNE LEVEQUE</t>
  </si>
  <si>
    <t>SAINT CALAIS</t>
  </si>
  <si>
    <t>ECOMMOY</t>
  </si>
  <si>
    <t>SAINT CORNEILLE</t>
  </si>
  <si>
    <t>RUAUDIN</t>
  </si>
  <si>
    <t>ANCINNES</t>
  </si>
  <si>
    <t>AUVERS LE HAMON</t>
  </si>
  <si>
    <t>SABLE SUR SARTHE</t>
  </si>
  <si>
    <t>VILLENEUVE EN PERSEIGNE</t>
  </si>
  <si>
    <t>MEZERAY</t>
  </si>
  <si>
    <t>CHEMIRE LE GAUDIN</t>
  </si>
  <si>
    <t>FRESNAY SUR SARTHE</t>
  </si>
  <si>
    <t>Montant du clos et couvert (compris VRD et Espaces verts)</t>
  </si>
  <si>
    <t>Clos couvert</t>
  </si>
  <si>
    <t>Fluides</t>
  </si>
  <si>
    <t>Second œuvre</t>
  </si>
  <si>
    <t>Montant des fluides (électricité, chauffage, ventilation, …)</t>
  </si>
  <si>
    <t>Montant du second œuvre
(finition, plâtrerie, …)</t>
  </si>
  <si>
    <t>Réglementation RT</t>
  </si>
  <si>
    <t>Montant des enprunt et fond propre</t>
  </si>
  <si>
    <t>Montant des subventions</t>
  </si>
  <si>
    <t>Taux de TVA</t>
  </si>
  <si>
    <t>Montant total</t>
  </si>
  <si>
    <t>Montant par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</si>
</sst>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0.00&quot; m²&quot;"/>
    <numFmt numFmtId="166" formatCode="0&quot; lgt(s)&quot;"/>
    <numFmt numFmtId="167" formatCode="_-* #,##0.00\ [$€]_-;\-* #,##0.00\ [$€]_-;_-* &quot;-&quot;??\ [$€]_-;_-@_-"/>
    <numFmt numFmtId="168" formatCode="0.0%"/>
    <numFmt numFmtId="169" formatCode="#,##0.00&quot; €&quot;"/>
    <numFmt numFmtId="170" formatCode="#,##0.00&quot; m²&quot;"/>
    <numFmt numFmtId="171" formatCode="0&quot; lgts&quot;"/>
    <numFmt numFmtId="172" formatCode="0.000&quot; m²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0"/>
      <name val="Comic Sans MS"/>
      <family val="4"/>
    </font>
    <font>
      <sz val="9"/>
      <name val="Comic Sans MS"/>
      <family val="4"/>
    </font>
    <font>
      <b/>
      <sz val="8"/>
      <color theme="0"/>
      <name val="Comic Sans MS"/>
      <family val="4"/>
    </font>
    <font>
      <sz val="8"/>
      <name val="Comic Sans MS"/>
      <family val="4"/>
    </font>
    <font>
      <b/>
      <sz val="9"/>
      <name val="Comic Sans MS"/>
      <family val="4"/>
    </font>
    <font>
      <sz val="11"/>
      <color theme="1"/>
      <name val="Comic Sans MS"/>
      <family val="4"/>
    </font>
    <font>
      <sz val="11"/>
      <name val="Comic Sans MS"/>
      <family val="4"/>
    </font>
    <font>
      <b/>
      <sz val="12"/>
      <name val="Arial Narrow"/>
      <family val="2"/>
    </font>
    <font>
      <b/>
      <u/>
      <sz val="12"/>
      <name val="Arial Narrow"/>
      <family val="2"/>
    </font>
    <font>
      <b/>
      <u/>
      <sz val="11"/>
      <name val="Arial Narrow"/>
      <family val="2"/>
    </font>
    <font>
      <sz val="11"/>
      <name val="Arial Narrow"/>
      <family val="2"/>
    </font>
    <font>
      <i/>
      <u/>
      <sz val="12"/>
      <name val="Arial Narrow"/>
      <family val="2"/>
    </font>
    <font>
      <i/>
      <u/>
      <sz val="11"/>
      <name val="Arial Narrow"/>
      <family val="2"/>
    </font>
    <font>
      <sz val="12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60084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Protection="0"/>
    <xf numFmtId="167" fontId="2" fillId="0" borderId="0" applyFont="0" applyFill="0" applyBorder="0" applyAlignment="0" applyProtection="0"/>
    <xf numFmtId="0" fontId="2" fillId="0" borderId="0" applyProtection="0"/>
  </cellStyleXfs>
  <cellXfs count="81">
    <xf numFmtId="0" fontId="0" fillId="0" borderId="0" xfId="0"/>
    <xf numFmtId="0" fontId="0" fillId="0" borderId="0" xfId="0" applyFill="1"/>
    <xf numFmtId="165" fontId="4" fillId="0" borderId="1" xfId="1" applyNumberFormat="1" applyFont="1" applyBorder="1" applyAlignment="1">
      <alignment horizontal="center" vertical="center"/>
    </xf>
    <xf numFmtId="165" fontId="0" fillId="0" borderId="0" xfId="0" applyNumberFormat="1"/>
    <xf numFmtId="0" fontId="0" fillId="0" borderId="0" xfId="0" pivotButton="1"/>
    <xf numFmtId="165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/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43" fontId="4" fillId="0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43" fontId="4" fillId="0" borderId="1" xfId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1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 wrapText="1"/>
    </xf>
    <xf numFmtId="9" fontId="3" fillId="3" borderId="1" xfId="2" applyFont="1" applyFill="1" applyBorder="1" applyAlignment="1">
      <alignment horizontal="center" vertical="center" wrapText="1"/>
    </xf>
    <xf numFmtId="10" fontId="4" fillId="0" borderId="1" xfId="2" applyNumberFormat="1" applyFont="1" applyBorder="1" applyAlignment="1">
      <alignment horizontal="center" vertical="center"/>
    </xf>
    <xf numFmtId="9" fontId="4" fillId="0" borderId="1" xfId="2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165" fontId="3" fillId="3" borderId="1" xfId="1" applyNumberFormat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/>
    </xf>
    <xf numFmtId="0" fontId="0" fillId="0" borderId="0" xfId="0"/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43" fontId="4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0" fillId="0" borderId="0" xfId="0" applyAlignment="1">
      <alignment horizontal="left" indent="1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171" fontId="11" fillId="0" borderId="0" xfId="0" applyNumberFormat="1" applyFont="1" applyFill="1" applyAlignment="1">
      <alignment horizontal="center" vertical="center"/>
    </xf>
    <xf numFmtId="165" fontId="11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165" fontId="10" fillId="0" borderId="0" xfId="0" applyNumberFormat="1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171" fontId="10" fillId="0" borderId="0" xfId="0" applyNumberFormat="1" applyFont="1" applyFill="1" applyAlignment="1">
      <alignment horizontal="center" vertical="center" wrapText="1"/>
    </xf>
    <xf numFmtId="166" fontId="10" fillId="0" borderId="0" xfId="0" applyNumberFormat="1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166" fontId="10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165" fontId="14" fillId="0" borderId="0" xfId="0" applyNumberFormat="1" applyFont="1" applyFill="1" applyAlignment="1">
      <alignment horizontal="center" vertical="center" wrapText="1"/>
    </xf>
    <xf numFmtId="171" fontId="14" fillId="0" borderId="0" xfId="0" applyNumberFormat="1" applyFont="1" applyFill="1" applyAlignment="1">
      <alignment horizontal="center" vertical="center" wrapText="1"/>
    </xf>
    <xf numFmtId="166" fontId="14" fillId="0" borderId="0" xfId="0" applyNumberFormat="1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/>
    </xf>
    <xf numFmtId="171" fontId="16" fillId="0" borderId="0" xfId="0" applyNumberFormat="1" applyFont="1" applyFill="1" applyAlignment="1">
      <alignment horizontal="center" vertical="center"/>
    </xf>
    <xf numFmtId="166" fontId="16" fillId="0" borderId="0" xfId="0" applyNumberFormat="1" applyFont="1" applyFill="1" applyAlignment="1">
      <alignment horizontal="center" vertical="center"/>
    </xf>
    <xf numFmtId="169" fontId="16" fillId="0" borderId="0" xfId="0" applyNumberFormat="1" applyFont="1" applyFill="1" applyAlignment="1">
      <alignment horizontal="center" vertical="center"/>
    </xf>
    <xf numFmtId="170" fontId="16" fillId="0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169" fontId="16" fillId="0" borderId="0" xfId="0" applyNumberFormat="1" applyFont="1" applyFill="1" applyAlignment="1">
      <alignment horizontal="center" vertical="center"/>
    </xf>
    <xf numFmtId="168" fontId="16" fillId="0" borderId="0" xfId="2" applyNumberFormat="1" applyFont="1" applyFill="1" applyAlignment="1">
      <alignment horizontal="center" vertical="center"/>
    </xf>
    <xf numFmtId="169" fontId="16" fillId="0" borderId="0" xfId="2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43" fontId="16" fillId="0" borderId="0" xfId="0" applyNumberFormat="1" applyFont="1" applyFill="1" applyAlignment="1">
      <alignment horizontal="center" vertical="center"/>
    </xf>
    <xf numFmtId="171" fontId="16" fillId="0" borderId="0" xfId="0" applyNumberFormat="1" applyFont="1" applyFill="1" applyAlignment="1">
      <alignment horizontal="center" vertical="center"/>
    </xf>
    <xf numFmtId="166" fontId="16" fillId="0" borderId="0" xfId="0" applyNumberFormat="1" applyFont="1" applyFill="1" applyAlignment="1">
      <alignment horizontal="center" vertical="center"/>
    </xf>
    <xf numFmtId="165" fontId="16" fillId="0" borderId="0" xfId="0" applyNumberFormat="1" applyFont="1" applyFill="1" applyAlignment="1">
      <alignment horizontal="center" vertical="center"/>
    </xf>
    <xf numFmtId="172" fontId="16" fillId="0" borderId="0" xfId="0" applyNumberFormat="1" applyFont="1" applyFill="1" applyAlignment="1">
      <alignment horizontal="center" vertical="center"/>
    </xf>
    <xf numFmtId="168" fontId="16" fillId="0" borderId="0" xfId="2" applyNumberFormat="1" applyFont="1" applyFill="1" applyAlignment="1">
      <alignment horizontal="center" vertical="center"/>
    </xf>
    <xf numFmtId="171" fontId="13" fillId="0" borderId="0" xfId="0" applyNumberFormat="1" applyFont="1" applyFill="1" applyAlignment="1">
      <alignment horizontal="center" vertical="center"/>
    </xf>
    <xf numFmtId="166" fontId="13" fillId="0" borderId="0" xfId="0" applyNumberFormat="1" applyFont="1" applyFill="1" applyAlignment="1">
      <alignment horizontal="center" vertical="center"/>
    </xf>
    <xf numFmtId="165" fontId="13" fillId="0" borderId="0" xfId="0" applyNumberFormat="1" applyFont="1" applyFill="1" applyAlignment="1">
      <alignment horizontal="center" vertical="center"/>
    </xf>
  </cellXfs>
  <cellStyles count="11">
    <cellStyle name="Euro" xfId="9"/>
    <cellStyle name="Milliers" xfId="1" builtinId="3"/>
    <cellStyle name="Normal" xfId="0" builtinId="0"/>
    <cellStyle name="Normal 2" xfId="3"/>
    <cellStyle name="Normal 3" xfId="4"/>
    <cellStyle name="Normal 4" xfId="5"/>
    <cellStyle name="Normal 4 2" xfId="10"/>
    <cellStyle name="Normal 5" xfId="6"/>
    <cellStyle name="Normal 6" xfId="7"/>
    <cellStyle name="Normal 7" xfId="8"/>
    <cellStyle name="Pourcentage" xfId="2" builtinId="5"/>
  </cellStyles>
  <dxfs count="0"/>
  <tableStyles count="0" defaultTableStyle="TableStyleMedium2" defaultPivotStyle="PivotStyleLight16"/>
  <colors>
    <mruColors>
      <color rgb="FFD3D82B"/>
      <color rgb="FFE6008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CHAT Matthieu" refreshedDate="43580.696996412036" createdVersion="4" refreshedVersion="4" minRefreshableVersion="3" recordCount="1195">
  <cacheSource type="worksheet">
    <worksheetSource ref="A4:AV1199" sheet="FORUM"/>
  </cacheSource>
  <cacheFields count="48">
    <cacheField name="N° de programme" numFmtId="0">
      <sharedItems containsBlank="1" containsMixedTypes="1" containsNumber="1" containsInteger="1" minValue="768" maxValue="9792" count="83">
        <n v="800"/>
        <m/>
        <n v="803"/>
        <n v="804"/>
        <n v="2502"/>
        <n v="4112"/>
        <n v="9792"/>
        <n v="802"/>
        <n v="810"/>
        <n v="812"/>
        <n v="814"/>
        <n v="819"/>
        <n v="833"/>
        <n v="4109"/>
        <n v="4111"/>
        <n v="768"/>
        <n v="828"/>
        <n v="831"/>
        <n v="832"/>
        <n v="834"/>
        <n v="835"/>
        <n v="839"/>
        <n v="4108"/>
        <n v="830"/>
        <n v="841"/>
        <n v="4110"/>
        <n v="849"/>
        <n v="859"/>
        <n v="866"/>
        <n v="836"/>
        <n v="838"/>
        <n v="845"/>
        <n v="774"/>
        <n v="850"/>
        <n v="851"/>
        <n v="865"/>
        <n v="829"/>
        <n v="799"/>
        <n v="837"/>
        <n v="844"/>
        <n v="846"/>
        <n v="874"/>
        <n v="856"/>
        <n v="808"/>
        <n v="883"/>
        <n v="885"/>
        <s v="843/1"/>
        <s v="843/3"/>
        <n v="886"/>
        <n v="869"/>
        <n v="889"/>
        <n v="848"/>
        <n v="847"/>
        <n v="876"/>
        <n v="896"/>
        <n v="860"/>
        <n v="903"/>
        <n v="879"/>
        <n v="918"/>
        <n v="875"/>
        <n v="912"/>
        <n v="922"/>
        <n v="901"/>
        <n v="925"/>
        <n v="913"/>
        <s v="869/2"/>
        <n v="928"/>
        <n v="927"/>
        <s v="882/1"/>
        <s v="882/2"/>
        <n v="863"/>
        <n v="933"/>
        <n v="941"/>
        <s v="919*"/>
        <s v="906*"/>
        <s v="904*"/>
        <s v="907*"/>
        <s v="954*"/>
        <s v="943*"/>
        <s v="947*"/>
        <s v="801*"/>
        <s v="936*"/>
        <s v="935*"/>
      </sharedItems>
    </cacheField>
    <cacheField name="Libéllé du programme" numFmtId="0">
      <sharedItems containsBlank="1" count="81">
        <s v=" SAINT GERVAIS EN BELIN"/>
        <m/>
        <s v=" NOYEN SUR SARTHE LES JARDINS D"/>
        <s v=" LHOMME LOT.L'AIGUILLE"/>
        <s v=" MONTFORT LE GESNOIS RES DE LA"/>
        <s v=" BRULON RUES MORSE, GRAHAM BELL"/>
        <s v=" ALLONNES LA BUJERIE"/>
        <s v=" BAZOUGES SUR LE LOIR RUE DU RU"/>
        <s v=" MONTBIZOT LES HOTELLERIES"/>
        <s v=" LA FRESNAYE SUR CHEDOUET RESID"/>
        <s v=" SAINT GEORGES DU BOIS ALLEE DE"/>
        <s v=" CONNERRE COUR LYAUTEY"/>
        <s v=" ROUILLON RUE DES VAUGEONNIERES"/>
        <s v=" YVRE LE POLIN RUE DES POMMIERS"/>
        <s v=" MARIGNE LAILLE ALLEE DES PIERR"/>
        <s v=" CHAMPAGNE RUE DES MARAICHERS"/>
        <s v=" SARGE LES LE MANS RUE PUITS LA"/>
        <s v=" LA CHAPELLE SAINT AUBIN PLACE"/>
        <s v=" LA CHAPELLE ST AUBIN"/>
        <s v=" PREVAL ALLEE DU PRESBYTERE"/>
        <s v=" PREVAL RUE DU PERCHE"/>
        <s v=" SAINT PAVACE"/>
        <s v=" LA CHAPELLE SAINT AUBIN RUE DE"/>
        <s v=" SAINT MARS LA BRIERE ALLEE DES"/>
        <s v="ST SATURNIN LOC/ACCES"/>
        <s v="ETIVAL LES LE MANS CONST. 9 LOGTS"/>
        <s v="BALLON CONST 13 LOGTS"/>
        <s v="FILLE SUR SARTHE CONST 9 LOGTS"/>
        <s v="LA FLECHE CONST 29 LOGTS"/>
        <s v="SAINT SATURNIN"/>
        <s v="MULSANNE CONST 19 LOGTS"/>
        <s v="SAINT GEORGES DU BOIS"/>
        <s v="ALLONNES CONST 22 LOGTS"/>
        <s v="ALLONNES ANRU CONST 16 LOGTS"/>
        <s v="NOGENT LE BERNARD CONST 8 LOGTS"/>
        <s v="SARGE LES LE MANS CONST 14 LOGTS"/>
        <s v="SAVIGNE L EVEQUE "/>
        <s v="LA FLECHE"/>
        <s v="ALLONNES 24 LOGTS (ANRU)"/>
        <s v="LA FERTE BERNARD 23 LOGTS"/>
        <s v="LA CHAPELLE D ALIGNE CONST 10 LOGTS"/>
        <s v="MONTFORT LE GESNOIS"/>
        <s v="MAYET"/>
        <s v="VOIVRES LES LE MANS"/>
        <s v="BEAUMONT SUR SARTHE"/>
        <s v="ALLONNES CONST 32 LOGTS  ANRU"/>
        <s v="ALLONNES CONST 8 LOGTS"/>
        <s v="SARGE LES LE MANS"/>
        <s v="0869-01 LA FERTE BERNARD"/>
        <s v="0889-01 YVRE L EVEQUE CONST 8 LOGTS"/>
        <s v="0848-01 ARNAGE CONST. 4 LOGTS"/>
        <s v="0847-01 ARNAGE 6 LOGTS CONST"/>
        <s v="0876-01 LE GRAND LUCE CONST 10 LOGTS"/>
        <s v="0896-01 LA SUZE SUR SARTHE CONST 10 LOGTS"/>
        <s v="0860-01 MONTFORT LE GESNOIS CONST 10 LOGTS"/>
        <s v="0903-01 NEUVILLE SUR SARTHE CONST 8 LOGTS"/>
        <s v="AUBIGNE RACAN CONST 8 LOGTS"/>
        <s v="0918-01 CONLIE CONST 6 LOGTS"/>
        <s v="0875-01 SAINT MARS SOUS BALLON CONST 4 LOGTS"/>
        <s v="0912-01 SAINT MARS SOUS BALLON CONST 5 LOGTS"/>
        <s v="ASSE LE BOISNE CONST 4 LOGTS"/>
        <s v="MAMERS-RUE DE VERDUN-10 LOGTS"/>
        <s v="SOUGE LE GANELON-LA PLAINE DES BOULAIES-8 LOGTS"/>
        <s v="FERCE SUR SARTHE-LES GRANDS JARDINS-5 LOGTS"/>
        <s v="LA FERTE BERNARD CONST-QUARTIER BUFFON-37 LOGTS"/>
        <s v="PARIGNE L EVEQUE-RUE FERDINAND CRAPEZ"/>
        <s v="SAINT CALAIS-RUE VAN GOGH"/>
        <s v="ECOMMOY-RUE DU CLOS RENAULT"/>
        <s v="SAINT CORNEILLE-LE BOURG"/>
        <s v="RUAUDIN-RUE DES TILLEULS"/>
        <s v="ANCINNES-RUE DES CHAPELLERIES"/>
        <s v="VOIVRES LES LE MANS-RUE DE LA GARE"/>
        <s v="AUVERS LE HAMON-LA COUTURE"/>
        <s v="SABLE SUR SARTHE-AVENUE MONTREUX"/>
        <s v="AUVERS LE HAMON-RUE DU PRIEURE"/>
        <s v="VILLENEUVE EN PERSEIGNE-LOTISSEMENT LES POMMIERS"/>
        <s v="MEZERAY-COURS JACQUES BREL"/>
        <s v="CHEMIRE LE GAUDIN-LOTISSEMENT LES 3 CHENES"/>
        <s v="ALLONNES-LA CROIX GEORGETTE"/>
        <s v="BRULON-CHEMIN DES RONCERAYS"/>
        <s v="FRESNAY SUR SARTHE-RUE HATTON"/>
      </sharedItems>
    </cacheField>
    <cacheField name="Chargé d'opération" numFmtId="0">
      <sharedItems containsNonDate="0" containsString="0" containsBlank="1"/>
    </cacheField>
    <cacheField name="Ville" numFmtId="0">
      <sharedItems containsBlank="1"/>
    </cacheField>
    <cacheField name="Agence" numFmtId="0">
      <sharedItems containsMixedTypes="1" containsNumber="1" containsInteger="1" minValue="1" maxValue="6"/>
    </cacheField>
    <cacheField name="Zone d'aménagement" numFmtId="0">
      <sharedItems/>
    </cacheField>
    <cacheField name="Dépôt de PC" numFmtId="0">
      <sharedItems containsNonDate="0" containsString="0" containsBlank="1"/>
    </cacheField>
    <cacheField name="Année AO" numFmtId="0">
      <sharedItems containsSemiMixedTypes="0" containsString="0" containsNumber="1" containsInteger="1" minValue="2009" maxValue="2018"/>
    </cacheField>
    <cacheField name="Mise en location" numFmtId="0">
      <sharedItems containsSemiMixedTypes="0" containsString="0" containsNumber="1" containsInteger="1" minValue="2010" maxValue="2019"/>
    </cacheField>
    <cacheField name="Type LGTS" numFmtId="0">
      <sharedItems/>
    </cacheField>
    <cacheField name="Type OP" numFmtId="0">
      <sharedItems/>
    </cacheField>
    <cacheField name="Concours" numFmtId="0">
      <sharedItems containsNonDate="0" containsString="0" containsBlank="1"/>
    </cacheField>
    <cacheField name="Procédure négociée" numFmtId="0">
      <sharedItems containsNonDate="0" containsString="0" containsBlank="1"/>
    </cacheField>
    <cacheField name="Réglementation RT" numFmtId="0">
      <sharedItems/>
    </cacheField>
    <cacheField name="HPE" numFmtId="0">
      <sharedItems containsNonDate="0" containsString="0" containsBlank="1"/>
    </cacheField>
    <cacheField name="THPE" numFmtId="0">
      <sharedItems containsNonDate="0" containsString="0" containsBlank="1"/>
    </cacheField>
    <cacheField name="THPE EnR" numFmtId="0">
      <sharedItems containsNonDate="0" containsString="0" containsBlank="1"/>
    </cacheField>
    <cacheField name="BBC" numFmtId="0">
      <sharedItems containsNonDate="0" containsString="0" containsBlank="1"/>
    </cacheField>
    <cacheField name="H&amp;E" numFmtId="0">
      <sharedItems containsNonDate="0" containsString="0" containsBlank="1"/>
    </cacheField>
    <cacheField name="Label HSS" numFmtId="0">
      <sharedItems containsNonDate="0" containsString="0" containsBlank="1"/>
    </cacheField>
    <cacheField name="Op. pilote" numFmtId="0">
      <sharedItems containsNonDate="0" containsString="0" containsBlank="1"/>
    </cacheField>
    <cacheField name="ANRU" numFmtId="0">
      <sharedItems containsNonDate="0" containsString="0" containsBlank="1"/>
    </cacheField>
    <cacheField name="Const. / Démol." numFmtId="0">
      <sharedItems containsNonDate="0" containsString="0" containsBlank="1"/>
    </cacheField>
    <cacheField name="Nb de lgts" numFmtId="171">
      <sharedItems containsMixedTypes="1" containsNumber="1" containsInteger="1" minValue="2" maxValue="37"/>
    </cacheField>
    <cacheField name="T1" numFmtId="166">
      <sharedItems containsNonDate="0" containsString="0" containsBlank="1"/>
    </cacheField>
    <cacheField name="T2" numFmtId="166">
      <sharedItems containsNonDate="0" containsString="0" containsBlank="1"/>
    </cacheField>
    <cacheField name="T3" numFmtId="166">
      <sharedItems containsNonDate="0" containsString="0" containsBlank="1"/>
    </cacheField>
    <cacheField name="T4" numFmtId="166">
      <sharedItems containsNonDate="0" containsString="0" containsBlank="1"/>
    </cacheField>
    <cacheField name="T5" numFmtId="166">
      <sharedItems containsNonDate="0" containsString="0" containsBlank="1"/>
    </cacheField>
    <cacheField name="Loyer" numFmtId="0">
      <sharedItems containsNonDate="0" containsString="0" containsBlank="1"/>
    </cacheField>
    <cacheField name="Loyer / m² SU" numFmtId="169">
      <sharedItems containsMixedTypes="1" containsNumber="1" containsInteger="1" minValue="0" maxValue="0"/>
    </cacheField>
    <cacheField name="Vacance" numFmtId="0">
      <sharedItems containsNonDate="0" containsString="0" containsBlank="1"/>
    </cacheField>
    <cacheField name="SHAB" numFmtId="0">
      <sharedItems containsMixedTypes="1" containsNumber="1" minValue="120.57" maxValue="2558.1999999999998"/>
    </cacheField>
    <cacheField name="SU" numFmtId="0">
      <sharedItems containsMixedTypes="1" containsNumber="1" minValue="132.27000000000001" maxValue="2751.55"/>
    </cacheField>
    <cacheField name="SHAB / SU" numFmtId="0">
      <sharedItems containsMixedTypes="1" containsNumber="1" minValue="0.88462050752095533" maxValue="1"/>
    </cacheField>
    <cacheField name="Marché / Lot" numFmtId="0">
      <sharedItems/>
    </cacheField>
    <cacheField name="Type de travaux " numFmtId="0">
      <sharedItems/>
    </cacheField>
    <cacheField name="Coût / lots" numFmtId="169">
      <sharedItems containsSemiMixedTypes="0" containsString="0" containsNumber="1" minValue="0" maxValue="1313719.77"/>
    </cacheField>
    <cacheField name="Coût total" numFmtId="169">
      <sharedItems containsNonDate="0" containsString="0" containsBlank="1"/>
    </cacheField>
    <cacheField name="Subventions" numFmtId="169">
      <sharedItems containsNonDate="0" containsString="0" containsBlank="1"/>
    </cacheField>
    <cacheField name="Enprunt / FP" numFmtId="169">
      <sharedItems containsNonDate="0" containsString="0" containsBlank="1"/>
    </cacheField>
    <cacheField name="Clos couvert" numFmtId="169">
      <sharedItems containsNonDate="0" containsString="0" containsBlank="1"/>
    </cacheField>
    <cacheField name="Fluides" numFmtId="169">
      <sharedItems containsNonDate="0" containsString="0" containsBlank="1"/>
    </cacheField>
    <cacheField name="Second œuvre" numFmtId="169">
      <sharedItems containsNonDate="0" containsString="0" containsBlank="1"/>
    </cacheField>
    <cacheField name="TVA" numFmtId="168">
      <sharedItems containsBlank="1" containsMixedTypes="1" containsNumber="1" minValue="5.5E-2" maxValue="7.0000000000000007E-2"/>
    </cacheField>
    <cacheField name="€/lgts" numFmtId="169">
      <sharedItems containsMixedTypes="1" containsNumber="1" containsInteger="1" minValue="0" maxValue="0"/>
    </cacheField>
    <cacheField name="€/m² SHAB" numFmtId="169">
      <sharedItems containsMixedTypes="1" containsNumber="1" containsInteger="1" minValue="0" maxValue="0"/>
    </cacheField>
    <cacheField name="€/m² SU" numFmtId="169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95">
  <r>
    <x v="0"/>
    <x v="0"/>
    <m/>
    <s v=" SAINT GERVAIS EN BELIN"/>
    <n v="3"/>
    <s v="Z3"/>
    <m/>
    <n v="2009"/>
    <n v="2010"/>
    <s v="IND"/>
    <s v="Locatif"/>
    <m/>
    <m/>
    <s v="-"/>
    <m/>
    <m/>
    <m/>
    <m/>
    <m/>
    <m/>
    <m/>
    <m/>
    <m/>
    <n v="6"/>
    <m/>
    <m/>
    <m/>
    <m/>
    <m/>
    <m/>
    <n v="0"/>
    <m/>
    <n v="479"/>
    <n v="508.61"/>
    <n v="0.94178250525943252"/>
    <s v="LOT 01 - GROS OEUVRE RAVALEMEN"/>
    <s v="GROS ŒUVRE"/>
    <n v="199499.41"/>
    <m/>
    <m/>
    <m/>
    <m/>
    <m/>
    <m/>
    <n v="5.5E-2"/>
    <n v="0"/>
    <n v="0"/>
    <n v="0"/>
  </r>
  <r>
    <x v="1"/>
    <x v="1"/>
    <m/>
    <m/>
    <n v="3"/>
    <s v="Z3"/>
    <m/>
    <n v="2009"/>
    <n v="2010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02 - CHARPENTE COUVERTURE"/>
    <s v="CHARPENTE / COUVERTURE"/>
    <n v="76026.39"/>
    <m/>
    <m/>
    <m/>
    <m/>
    <m/>
    <m/>
    <m/>
    <s v=""/>
    <s v=""/>
    <s v=""/>
  </r>
  <r>
    <x v="1"/>
    <x v="1"/>
    <m/>
    <m/>
    <n v="3"/>
    <s v="Z3"/>
    <m/>
    <n v="2009"/>
    <n v="2010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03 - MENUISERIES EXT. PVC"/>
    <s v="SECOND ŒUVRE"/>
    <n v="17996.09"/>
    <m/>
    <m/>
    <m/>
    <m/>
    <m/>
    <m/>
    <m/>
    <s v=""/>
    <s v=""/>
    <s v=""/>
  </r>
  <r>
    <x v="1"/>
    <x v="1"/>
    <m/>
    <m/>
    <n v="3"/>
    <s v="Z3"/>
    <m/>
    <n v="2009"/>
    <n v="2010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04 - PLATRERIE - FAUX PLAF"/>
    <s v="SECOND ŒUVRE"/>
    <n v="56433.49"/>
    <m/>
    <m/>
    <m/>
    <m/>
    <m/>
    <m/>
    <m/>
    <s v=""/>
    <s v=""/>
    <s v=""/>
  </r>
  <r>
    <x v="1"/>
    <x v="1"/>
    <m/>
    <m/>
    <n v="3"/>
    <s v="Z3"/>
    <m/>
    <n v="2009"/>
    <n v="2010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06 - CARRELAGE - FAIENCE"/>
    <s v="SECOND ŒUVRE"/>
    <n v="17930.689999999999"/>
    <m/>
    <m/>
    <m/>
    <m/>
    <m/>
    <m/>
    <m/>
    <s v=""/>
    <s v=""/>
    <s v=""/>
  </r>
  <r>
    <x v="1"/>
    <x v="1"/>
    <m/>
    <m/>
    <n v="3"/>
    <s v="Z3"/>
    <m/>
    <n v="2009"/>
    <n v="2010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07 - ELECTRICITE"/>
    <s v="ELECTRICITE / CHAUFFAGE/PLOMBERIE/VMC"/>
    <n v="26329.71"/>
    <m/>
    <m/>
    <m/>
    <m/>
    <m/>
    <m/>
    <m/>
    <s v=""/>
    <s v=""/>
    <s v=""/>
  </r>
  <r>
    <x v="1"/>
    <x v="1"/>
    <m/>
    <m/>
    <n v="3"/>
    <s v="Z3"/>
    <m/>
    <n v="2009"/>
    <n v="2010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08 - PLOMB. SAN. CHAUF. VM"/>
    <s v="ELECTRICITE / CHAUFFAGE/PLOMBERIE/VMC"/>
    <n v="50066.82"/>
    <m/>
    <m/>
    <m/>
    <m/>
    <m/>
    <m/>
    <m/>
    <s v=""/>
    <s v=""/>
    <s v=""/>
  </r>
  <r>
    <x v="1"/>
    <x v="1"/>
    <m/>
    <m/>
    <n v="3"/>
    <s v="Z3"/>
    <m/>
    <n v="2009"/>
    <n v="2010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09 - PEINTURE - REVTS MURA"/>
    <s v="SECOND ŒUVRE"/>
    <n v="26152.7"/>
    <m/>
    <m/>
    <m/>
    <m/>
    <m/>
    <m/>
    <m/>
    <s v=""/>
    <s v=""/>
    <s v=""/>
  </r>
  <r>
    <x v="1"/>
    <x v="1"/>
    <m/>
    <m/>
    <n v="3"/>
    <s v="Z3"/>
    <m/>
    <n v="2009"/>
    <n v="2010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10 - REVETS SOLS SOUPLES"/>
    <s v="SECOND ŒUVRE"/>
    <n v="5823.2"/>
    <m/>
    <m/>
    <m/>
    <m/>
    <m/>
    <m/>
    <m/>
    <s v=""/>
    <s v=""/>
    <s v=""/>
  </r>
  <r>
    <x v="1"/>
    <x v="1"/>
    <m/>
    <m/>
    <n v="3"/>
    <s v="Z3"/>
    <m/>
    <n v="2009"/>
    <n v="2010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11 - ESPACES VERTS"/>
    <s v="ESPACES VERTS"/>
    <n v="9607.82"/>
    <m/>
    <m/>
    <m/>
    <m/>
    <m/>
    <m/>
    <m/>
    <s v=""/>
    <s v=""/>
    <s v=""/>
  </r>
  <r>
    <x v="1"/>
    <x v="1"/>
    <m/>
    <m/>
    <n v="3"/>
    <s v="Z3"/>
    <m/>
    <n v="2009"/>
    <n v="2010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05 - MENUISERIES INT. BOIS"/>
    <s v="SECOND ŒUVRE"/>
    <n v="27118.19"/>
    <m/>
    <m/>
    <m/>
    <m/>
    <m/>
    <m/>
    <m/>
    <s v=""/>
    <s v=""/>
    <s v=""/>
  </r>
  <r>
    <x v="2"/>
    <x v="2"/>
    <m/>
    <s v="NOYEN SUR SARTHE"/>
    <n v="6"/>
    <s v="Z3"/>
    <m/>
    <n v="2009"/>
    <n v="2010"/>
    <s v="I/INT"/>
    <s v="Locatif"/>
    <m/>
    <m/>
    <s v="-"/>
    <m/>
    <m/>
    <m/>
    <m/>
    <m/>
    <m/>
    <m/>
    <m/>
    <m/>
    <n v="14"/>
    <m/>
    <m/>
    <m/>
    <m/>
    <m/>
    <m/>
    <n v="0"/>
    <m/>
    <n v="921.39"/>
    <n v="964.27"/>
    <n v="0.9555311271739243"/>
    <s v="LOT 02 - G.O - FONDAT° DALLAGE"/>
    <s v="GROS ŒUVRE"/>
    <n v="128122.06"/>
    <m/>
    <m/>
    <m/>
    <m/>
    <m/>
    <m/>
    <n v="5.5E-2"/>
    <n v="0"/>
    <n v="0"/>
    <n v="0"/>
  </r>
  <r>
    <x v="2"/>
    <x v="2"/>
    <m/>
    <m/>
    <n v="6"/>
    <s v="Z3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1 - ESPACES VERTS - CLOT."/>
    <s v="ESPACES VERTS"/>
    <n v="9544.48"/>
    <m/>
    <m/>
    <m/>
    <m/>
    <m/>
    <m/>
    <s v=""/>
    <s v=""/>
    <s v=""/>
    <s v=""/>
  </r>
  <r>
    <x v="2"/>
    <x v="2"/>
    <m/>
    <m/>
    <n v="6"/>
    <s v="Z3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3 - CHARP. OSSAT. BARDAGE"/>
    <s v="CHARPENTE / COUVERTURE"/>
    <n v="352660.43"/>
    <m/>
    <m/>
    <m/>
    <m/>
    <m/>
    <m/>
    <s v=""/>
    <s v=""/>
    <s v=""/>
    <s v=""/>
  </r>
  <r>
    <x v="2"/>
    <x v="2"/>
    <m/>
    <m/>
    <n v="6"/>
    <s v="Z3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4 - COUV. TUILES BACS ACI"/>
    <s v="CHARPENTE / COUVERTURE"/>
    <n v="116902.32"/>
    <m/>
    <m/>
    <m/>
    <m/>
    <m/>
    <m/>
    <s v=""/>
    <s v=""/>
    <s v=""/>
    <s v=""/>
  </r>
  <r>
    <x v="2"/>
    <x v="2"/>
    <m/>
    <m/>
    <n v="6"/>
    <s v="Z3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5 - MEN. EXT PVC &amp; METAL"/>
    <s v="SECOND ŒUVRE"/>
    <n v="49116.959999999999"/>
    <m/>
    <m/>
    <m/>
    <m/>
    <m/>
    <m/>
    <s v=""/>
    <s v=""/>
    <s v=""/>
    <s v=""/>
  </r>
  <r>
    <x v="2"/>
    <x v="2"/>
    <m/>
    <m/>
    <n v="6"/>
    <s v="Z3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6 - SERRURERIE - MEN. BOI"/>
    <s v="SECOND ŒUVRE"/>
    <n v="45983.85"/>
    <m/>
    <m/>
    <m/>
    <m/>
    <m/>
    <m/>
    <s v=""/>
    <s v=""/>
    <s v=""/>
    <s v=""/>
  </r>
  <r>
    <x v="2"/>
    <x v="2"/>
    <m/>
    <m/>
    <n v="6"/>
    <s v="Z3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7 - PLATRERIE SECHE"/>
    <s v="SECOND ŒUVRE"/>
    <n v="102769.42"/>
    <m/>
    <m/>
    <m/>
    <m/>
    <m/>
    <m/>
    <s v=""/>
    <s v=""/>
    <s v=""/>
    <s v=""/>
  </r>
  <r>
    <x v="2"/>
    <x v="2"/>
    <m/>
    <m/>
    <n v="6"/>
    <s v="Z3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8 - CARRELAGE - FAIENCE"/>
    <s v="SECOND ŒUVRE"/>
    <n v="33630.28"/>
    <m/>
    <m/>
    <m/>
    <m/>
    <m/>
    <m/>
    <s v=""/>
    <s v=""/>
    <s v=""/>
    <s v=""/>
  </r>
  <r>
    <x v="2"/>
    <x v="2"/>
    <m/>
    <m/>
    <n v="6"/>
    <s v="Z3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SOLS SOUPLES / PEINT."/>
    <s v="SECOND ŒUVRE"/>
    <n v="57158.15"/>
    <m/>
    <m/>
    <m/>
    <m/>
    <m/>
    <m/>
    <s v=""/>
    <s v=""/>
    <s v=""/>
    <s v=""/>
  </r>
  <r>
    <x v="2"/>
    <x v="2"/>
    <m/>
    <m/>
    <n v="6"/>
    <s v="Z3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PLOMBERIE SANITAIRES"/>
    <s v="ELECTRICITE / CHAUFFAGE/PLOMBERIE/VMC"/>
    <n v="48768"/>
    <m/>
    <m/>
    <m/>
    <m/>
    <m/>
    <m/>
    <s v=""/>
    <s v=""/>
    <s v=""/>
    <s v=""/>
  </r>
  <r>
    <x v="2"/>
    <x v="2"/>
    <m/>
    <m/>
    <n v="6"/>
    <s v="Z3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ELEC- CHAUFFAGE - VMC"/>
    <s v="ELECTRICITE / CHAUFFAGE/PLOMBERIE/VMC"/>
    <n v="71779.28"/>
    <m/>
    <m/>
    <m/>
    <m/>
    <m/>
    <m/>
    <s v=""/>
    <s v=""/>
    <s v=""/>
    <s v=""/>
  </r>
  <r>
    <x v="3"/>
    <x v="3"/>
    <m/>
    <s v="LHOMME"/>
    <n v="3"/>
    <s v="Z3"/>
    <m/>
    <n v="2009"/>
    <n v="2010"/>
    <s v="IND"/>
    <s v="Locatif"/>
    <m/>
    <m/>
    <s v="-"/>
    <m/>
    <m/>
    <m/>
    <m/>
    <m/>
    <m/>
    <m/>
    <m/>
    <m/>
    <n v="7"/>
    <m/>
    <m/>
    <m/>
    <m/>
    <m/>
    <m/>
    <n v="0"/>
    <m/>
    <n v="525.02"/>
    <n v="550.6"/>
    <n v="0.95354159099164537"/>
    <s v="LOT 01 - GROS-OEUVRE"/>
    <s v="GROS ŒUVRE"/>
    <n v="223377.5"/>
    <m/>
    <m/>
    <m/>
    <m/>
    <m/>
    <m/>
    <n v="5.5E-2"/>
    <n v="0"/>
    <n v="0"/>
    <n v="0"/>
  </r>
  <r>
    <x v="3"/>
    <x v="3"/>
    <m/>
    <m/>
    <n v="3"/>
    <s v="Z3"/>
    <m/>
    <n v="2009"/>
    <n v="2010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2 - CHARPENTE COUVERTURE"/>
    <s v="CHARPENTE / COUVERTURE"/>
    <n v="103584.28"/>
    <m/>
    <m/>
    <m/>
    <m/>
    <m/>
    <m/>
    <s v=""/>
    <s v=""/>
    <s v=""/>
    <s v=""/>
  </r>
  <r>
    <x v="3"/>
    <x v="3"/>
    <m/>
    <m/>
    <n v="3"/>
    <s v="Z3"/>
    <m/>
    <n v="2009"/>
    <n v="2010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3 - ETANCHEITE"/>
    <s v="CHARPENTE / COUVERTURE"/>
    <n v="8878.0499999999993"/>
    <m/>
    <m/>
    <m/>
    <m/>
    <m/>
    <m/>
    <s v=""/>
    <s v=""/>
    <s v=""/>
    <s v=""/>
  </r>
  <r>
    <x v="3"/>
    <x v="3"/>
    <m/>
    <m/>
    <n v="3"/>
    <s v="Z3"/>
    <m/>
    <n v="2009"/>
    <n v="2010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4 - MENUISERIES PVC - ALU"/>
    <s v="SECOND ŒUVRE"/>
    <n v="29403.78"/>
    <m/>
    <m/>
    <m/>
    <m/>
    <m/>
    <m/>
    <s v=""/>
    <s v=""/>
    <s v=""/>
    <s v=""/>
  </r>
  <r>
    <x v="3"/>
    <x v="3"/>
    <m/>
    <m/>
    <n v="3"/>
    <s v="Z3"/>
    <m/>
    <n v="2009"/>
    <n v="2010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5 - MENUISERIES BOIS"/>
    <s v="SECOND ŒUVRE"/>
    <n v="20237.23"/>
    <m/>
    <m/>
    <m/>
    <m/>
    <m/>
    <m/>
    <s v=""/>
    <s v=""/>
    <s v=""/>
    <s v=""/>
  </r>
  <r>
    <x v="3"/>
    <x v="3"/>
    <m/>
    <m/>
    <n v="3"/>
    <s v="Z3"/>
    <m/>
    <n v="2009"/>
    <n v="2010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6 - PLATRERIE SECHE - ISO"/>
    <s v="SECOND ŒUVRE"/>
    <n v="66629.679999999993"/>
    <m/>
    <m/>
    <m/>
    <m/>
    <m/>
    <m/>
    <s v=""/>
    <s v=""/>
    <s v=""/>
    <s v=""/>
  </r>
  <r>
    <x v="3"/>
    <x v="3"/>
    <m/>
    <m/>
    <n v="3"/>
    <s v="Z3"/>
    <m/>
    <n v="2009"/>
    <n v="2010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7 - ELEC. -CHAUF. ELEC -"/>
    <s v="ELECTRICITE / CHAUFFAGE/PLOMBERIE/VMC"/>
    <n v="41434.06"/>
    <m/>
    <m/>
    <m/>
    <m/>
    <m/>
    <m/>
    <s v=""/>
    <s v=""/>
    <s v=""/>
    <s v=""/>
  </r>
  <r>
    <x v="3"/>
    <x v="3"/>
    <m/>
    <m/>
    <n v="3"/>
    <s v="Z3"/>
    <m/>
    <n v="2009"/>
    <n v="2010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8 - PLOMBERIE SANITAIRES"/>
    <s v="ELECTRICITE / CHAUFFAGE/PLOMBERIE/VMC"/>
    <n v="32227.47"/>
    <m/>
    <m/>
    <m/>
    <m/>
    <m/>
    <m/>
    <s v=""/>
    <s v=""/>
    <s v=""/>
    <s v=""/>
  </r>
  <r>
    <x v="3"/>
    <x v="3"/>
    <m/>
    <m/>
    <n v="3"/>
    <s v="Z3"/>
    <m/>
    <n v="2009"/>
    <n v="2010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9 - CARRELAGE FAIENCE"/>
    <s v="SECOND ŒUVRE"/>
    <n v="27350.19"/>
    <m/>
    <m/>
    <m/>
    <m/>
    <m/>
    <m/>
    <s v=""/>
    <s v=""/>
    <s v=""/>
    <s v=""/>
  </r>
  <r>
    <x v="3"/>
    <x v="3"/>
    <m/>
    <m/>
    <n v="3"/>
    <s v="Z3"/>
    <m/>
    <n v="2009"/>
    <n v="2010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SOLS MINCES - PEINTUR"/>
    <s v="SECOND ŒUVRE"/>
    <n v="29397.45"/>
    <m/>
    <m/>
    <m/>
    <m/>
    <m/>
    <m/>
    <s v=""/>
    <s v=""/>
    <s v=""/>
    <s v=""/>
  </r>
  <r>
    <x v="4"/>
    <x v="4"/>
    <m/>
    <s v="MONFORT LE GESNOIS"/>
    <n v="1"/>
    <s v="Z3"/>
    <m/>
    <n v="2009"/>
    <n v="2010"/>
    <s v="I/INT"/>
    <s v="Locatif"/>
    <m/>
    <m/>
    <s v="-"/>
    <m/>
    <m/>
    <m/>
    <m/>
    <m/>
    <m/>
    <m/>
    <m/>
    <m/>
    <n v="20"/>
    <m/>
    <m/>
    <m/>
    <m/>
    <m/>
    <m/>
    <n v="0"/>
    <m/>
    <n v="1342.13"/>
    <n v="1426.67"/>
    <n v="0.94074312910483859"/>
    <s v="LOT 01 - TERRAS. - G.O. - RAVA"/>
    <s v="GROS ŒUVRE"/>
    <n v="713312.16"/>
    <m/>
    <m/>
    <m/>
    <m/>
    <m/>
    <m/>
    <n v="5.5E-2"/>
    <n v="0"/>
    <n v="0"/>
    <n v="0"/>
  </r>
  <r>
    <x v="4"/>
    <x v="4"/>
    <m/>
    <m/>
    <n v="1"/>
    <s v="Z3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2 - CHARPENTE BOIS"/>
    <s v="CHARPENTE / COUVERTURE"/>
    <n v="48779.88"/>
    <m/>
    <m/>
    <m/>
    <m/>
    <m/>
    <m/>
    <s v=""/>
    <s v=""/>
    <s v=""/>
    <s v=""/>
  </r>
  <r>
    <x v="4"/>
    <x v="4"/>
    <m/>
    <m/>
    <n v="1"/>
    <s v="Z3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3 - COUVERTURE TUILES"/>
    <s v="CHARPENTE / COUVERTURE"/>
    <n v="119238.6"/>
    <m/>
    <m/>
    <m/>
    <m/>
    <m/>
    <m/>
    <s v=""/>
    <s v=""/>
    <s v=""/>
    <s v=""/>
  </r>
  <r>
    <x v="4"/>
    <x v="4"/>
    <m/>
    <m/>
    <n v="1"/>
    <s v="Z3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4 - MENUISERIES EXT. PVC"/>
    <s v="SECOND ŒUVRE"/>
    <n v="89192.639999999999"/>
    <m/>
    <m/>
    <m/>
    <m/>
    <m/>
    <m/>
    <s v=""/>
    <s v=""/>
    <s v=""/>
    <s v=""/>
  </r>
  <r>
    <x v="4"/>
    <x v="4"/>
    <m/>
    <m/>
    <n v="1"/>
    <s v="Z3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5 - SERRURERIE"/>
    <s v="SECOND ŒUVRE"/>
    <n v="50699.360000000001"/>
    <m/>
    <m/>
    <m/>
    <m/>
    <m/>
    <m/>
    <s v=""/>
    <s v=""/>
    <s v=""/>
    <s v=""/>
  </r>
  <r>
    <x v="4"/>
    <x v="4"/>
    <m/>
    <m/>
    <n v="1"/>
    <s v="Z3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6 - PLATRERIE - DOUBLAGES"/>
    <s v="SECOND ŒUVRE"/>
    <n v="190535.36"/>
    <m/>
    <m/>
    <m/>
    <m/>
    <m/>
    <m/>
    <s v=""/>
    <s v=""/>
    <s v=""/>
    <s v=""/>
  </r>
  <r>
    <x v="4"/>
    <x v="4"/>
    <m/>
    <m/>
    <n v="1"/>
    <s v="Z3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7 - CARRELAGES FAIENCE"/>
    <s v="SECOND ŒUVRE"/>
    <n v="41907.279999999999"/>
    <m/>
    <m/>
    <m/>
    <m/>
    <m/>
    <m/>
    <s v=""/>
    <s v=""/>
    <s v=""/>
    <s v=""/>
  </r>
  <r>
    <x v="4"/>
    <x v="4"/>
    <m/>
    <m/>
    <n v="1"/>
    <s v="Z3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8 - PEINTURE SOLS SOUPLES"/>
    <s v="SECOND ŒUVRE"/>
    <n v="82588.61"/>
    <m/>
    <m/>
    <m/>
    <m/>
    <m/>
    <m/>
    <s v=""/>
    <s v=""/>
    <s v=""/>
    <s v=""/>
  </r>
  <r>
    <x v="4"/>
    <x v="4"/>
    <m/>
    <m/>
    <n v="1"/>
    <s v="Z3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9 - PLOMBERIE SANITAIRES"/>
    <s v="ELECTRICITE / CHAUFFAGE/PLOMBERIE/VMC"/>
    <n v="154166.57999999999"/>
    <m/>
    <m/>
    <m/>
    <m/>
    <m/>
    <m/>
    <s v=""/>
    <s v=""/>
    <s v=""/>
    <s v=""/>
  </r>
  <r>
    <x v="4"/>
    <x v="4"/>
    <m/>
    <m/>
    <n v="1"/>
    <s v="Z3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ELECTRICITE COURANTS"/>
    <s v="ELECTRICITE / CHAUFFAGE/PLOMBERIE/VMC"/>
    <n v="87384.76"/>
    <m/>
    <m/>
    <m/>
    <m/>
    <m/>
    <m/>
    <s v=""/>
    <s v=""/>
    <s v=""/>
    <s v=""/>
  </r>
  <r>
    <x v="5"/>
    <x v="5"/>
    <m/>
    <s v="BRULON"/>
    <n v="5"/>
    <s v="Z3"/>
    <m/>
    <n v="2009"/>
    <n v="2010"/>
    <s v="IND"/>
    <s v="Locatif"/>
    <m/>
    <m/>
    <s v="-"/>
    <m/>
    <m/>
    <m/>
    <m/>
    <m/>
    <m/>
    <m/>
    <m/>
    <m/>
    <n v="5"/>
    <m/>
    <m/>
    <m/>
    <m/>
    <m/>
    <m/>
    <n v="0"/>
    <m/>
    <n v="418.63"/>
    <n v="433.96"/>
    <n v="0.96467416351737489"/>
    <s v="LOT 1 - GROS OEUVRE - RAVALT"/>
    <s v="GROS ŒUVRE"/>
    <n v="239655.64"/>
    <m/>
    <m/>
    <m/>
    <m/>
    <m/>
    <m/>
    <n v="5.5E-2"/>
    <n v="0"/>
    <n v="0"/>
    <n v="0"/>
  </r>
  <r>
    <x v="5"/>
    <x v="5"/>
    <m/>
    <m/>
    <n v="5"/>
    <s v="Z3"/>
    <m/>
    <n v="2009"/>
    <n v="2010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CHARPENTE - COUVERTURE"/>
    <s v="CHARPENTE / COUVERTURE"/>
    <n v="88020.54"/>
    <m/>
    <m/>
    <m/>
    <m/>
    <m/>
    <m/>
    <s v=""/>
    <s v=""/>
    <s v=""/>
    <s v=""/>
  </r>
  <r>
    <x v="5"/>
    <x v="5"/>
    <m/>
    <m/>
    <n v="5"/>
    <s v="Z3"/>
    <m/>
    <n v="2009"/>
    <n v="2010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MENUISERIES EXT. PVC"/>
    <s v="SECOND ŒUVRE"/>
    <n v="31685.27"/>
    <m/>
    <m/>
    <m/>
    <m/>
    <m/>
    <m/>
    <s v=""/>
    <s v=""/>
    <s v=""/>
    <s v=""/>
  </r>
  <r>
    <x v="5"/>
    <x v="5"/>
    <m/>
    <m/>
    <n v="5"/>
    <s v="Z3"/>
    <m/>
    <n v="2009"/>
    <n v="2010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PLATRERIE"/>
    <s v="SECOND ŒUVRE"/>
    <n v="53688.25"/>
    <m/>
    <m/>
    <m/>
    <m/>
    <m/>
    <m/>
    <s v=""/>
    <s v=""/>
    <s v=""/>
    <s v=""/>
  </r>
  <r>
    <x v="5"/>
    <x v="5"/>
    <m/>
    <m/>
    <n v="5"/>
    <s v="Z3"/>
    <m/>
    <n v="2009"/>
    <n v="2010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MENUISERIES INT. BOIS"/>
    <s v="SECOND ŒUVRE"/>
    <n v="18619.830000000002"/>
    <m/>
    <m/>
    <m/>
    <m/>
    <m/>
    <m/>
    <s v=""/>
    <s v=""/>
    <s v=""/>
    <s v=""/>
  </r>
  <r>
    <x v="5"/>
    <x v="5"/>
    <m/>
    <m/>
    <n v="5"/>
    <s v="Z3"/>
    <m/>
    <n v="2009"/>
    <n v="2010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 ELECTRICITE"/>
    <s v="ELECTRICITE / CHAUFFAGE/PLOMBERIE/VMC"/>
    <n v="27928.2"/>
    <m/>
    <m/>
    <m/>
    <m/>
    <m/>
    <m/>
    <s v=""/>
    <s v=""/>
    <s v=""/>
    <s v=""/>
  </r>
  <r>
    <x v="5"/>
    <x v="5"/>
    <m/>
    <m/>
    <n v="5"/>
    <s v="Z3"/>
    <m/>
    <n v="2009"/>
    <n v="2010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CARRELAGE - FAIENCE"/>
    <s v="SECOND ŒUVRE"/>
    <n v="24035.040000000001"/>
    <m/>
    <m/>
    <m/>
    <m/>
    <m/>
    <m/>
    <s v=""/>
    <s v=""/>
    <s v=""/>
    <s v=""/>
  </r>
  <r>
    <x v="5"/>
    <x v="5"/>
    <m/>
    <m/>
    <n v="5"/>
    <s v="Z3"/>
    <m/>
    <n v="2009"/>
    <n v="2010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PLOMBERIE/CHAUFFAGE/VM"/>
    <s v="ELECTRICITE / CHAUFFAGE/PLOMBERIE/VMC"/>
    <n v="55338.49"/>
    <m/>
    <m/>
    <m/>
    <m/>
    <m/>
    <m/>
    <s v=""/>
    <s v=""/>
    <s v=""/>
    <s v=""/>
  </r>
  <r>
    <x v="5"/>
    <x v="5"/>
    <m/>
    <m/>
    <n v="5"/>
    <s v="Z3"/>
    <m/>
    <n v="2009"/>
    <n v="2010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PEINT - REVET. MURAUX"/>
    <s v="SECOND ŒUVRE"/>
    <n v="20604.43"/>
    <m/>
    <m/>
    <m/>
    <m/>
    <m/>
    <m/>
    <s v=""/>
    <s v=""/>
    <s v=""/>
    <s v=""/>
  </r>
  <r>
    <x v="5"/>
    <x v="5"/>
    <m/>
    <m/>
    <n v="5"/>
    <s v="Z3"/>
    <m/>
    <n v="2009"/>
    <n v="2010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REVTS SOLS SOUPLES"/>
    <s v="SECOND ŒUVRE"/>
    <n v="4747"/>
    <m/>
    <m/>
    <m/>
    <m/>
    <m/>
    <m/>
    <s v=""/>
    <s v=""/>
    <s v=""/>
    <s v=""/>
  </r>
  <r>
    <x v="6"/>
    <x v="6"/>
    <m/>
    <s v="ALLONNES"/>
    <n v="4"/>
    <s v="Z2"/>
    <m/>
    <n v="2009"/>
    <n v="2010"/>
    <s v="I/INT"/>
    <s v="Locatif"/>
    <m/>
    <m/>
    <s v="-"/>
    <m/>
    <m/>
    <m/>
    <m/>
    <m/>
    <m/>
    <m/>
    <m/>
    <m/>
    <n v="18"/>
    <m/>
    <m/>
    <m/>
    <m/>
    <m/>
    <m/>
    <n v="0"/>
    <m/>
    <n v="1244.27"/>
    <n v="1320.64"/>
    <n v="0.94217197722316448"/>
    <s v="LOT 1 - TERRASSEMENT VOIRIES"/>
    <s v="GROS ŒUVRE"/>
    <n v="85908.71"/>
    <m/>
    <m/>
    <m/>
    <m/>
    <m/>
    <m/>
    <n v="5.5E-2"/>
    <n v="0"/>
    <n v="0"/>
    <n v="0"/>
  </r>
  <r>
    <x v="6"/>
    <x v="6"/>
    <m/>
    <m/>
    <n v="4"/>
    <s v="Z2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RESEAUX DIVERS"/>
    <s v="VRD"/>
    <n v="34174.83"/>
    <m/>
    <m/>
    <m/>
    <m/>
    <m/>
    <m/>
    <s v=""/>
    <s v=""/>
    <s v=""/>
    <s v=""/>
  </r>
  <r>
    <x v="6"/>
    <x v="6"/>
    <m/>
    <m/>
    <n v="4"/>
    <s v="Z2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GROS OEUVRE- RAVALEMENT"/>
    <s v="GROS ŒUVRE"/>
    <n v="457012.1"/>
    <m/>
    <m/>
    <m/>
    <m/>
    <m/>
    <m/>
    <s v=""/>
    <s v=""/>
    <s v=""/>
    <s v=""/>
  </r>
  <r>
    <x v="6"/>
    <x v="6"/>
    <m/>
    <m/>
    <n v="4"/>
    <s v="Z2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CHARPENTE BOIS"/>
    <s v="CHARPENTE / COUVERTURE"/>
    <n v="29568.59"/>
    <m/>
    <m/>
    <m/>
    <m/>
    <m/>
    <m/>
    <s v=""/>
    <s v=""/>
    <s v=""/>
    <s v=""/>
  </r>
  <r>
    <x v="6"/>
    <x v="6"/>
    <m/>
    <m/>
    <n v="4"/>
    <s v="Z2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COUVERTURE TUILES"/>
    <s v="CHARPENTE / COUVERTURE"/>
    <n v="108972.11"/>
    <m/>
    <m/>
    <m/>
    <m/>
    <m/>
    <m/>
    <s v=""/>
    <s v=""/>
    <s v=""/>
    <s v=""/>
  </r>
  <r>
    <x v="6"/>
    <x v="6"/>
    <m/>
    <m/>
    <n v="4"/>
    <s v="Z2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ETANCHEITE-DALLAGE"/>
    <s v="CHARPENTE / COUVERTURE"/>
    <n v="12202.27"/>
    <m/>
    <m/>
    <m/>
    <m/>
    <m/>
    <m/>
    <s v=""/>
    <s v=""/>
    <s v=""/>
    <s v=""/>
  </r>
  <r>
    <x v="6"/>
    <x v="6"/>
    <m/>
    <m/>
    <n v="4"/>
    <s v="Z2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MENUISERIES EXT. PVC"/>
    <s v="SECOND ŒUVRE"/>
    <n v="31123.52"/>
    <m/>
    <m/>
    <m/>
    <m/>
    <m/>
    <m/>
    <s v=""/>
    <s v=""/>
    <s v=""/>
    <s v=""/>
  </r>
  <r>
    <x v="6"/>
    <x v="6"/>
    <m/>
    <m/>
    <n v="4"/>
    <s v="Z2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MEN. EXT. METALLIQUES"/>
    <s v="SECOND ŒUVRE"/>
    <n v="44718.879999999997"/>
    <m/>
    <m/>
    <m/>
    <m/>
    <m/>
    <m/>
    <s v=""/>
    <s v=""/>
    <s v=""/>
    <s v=""/>
  </r>
  <r>
    <x v="6"/>
    <x v="6"/>
    <m/>
    <m/>
    <n v="4"/>
    <s v="Z2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MEN. INT. BOIS"/>
    <s v="SECOND ŒUVRE"/>
    <n v="41015.089999999997"/>
    <m/>
    <m/>
    <m/>
    <m/>
    <m/>
    <m/>
    <s v=""/>
    <s v=""/>
    <s v=""/>
    <s v=""/>
  </r>
  <r>
    <x v="6"/>
    <x v="6"/>
    <m/>
    <m/>
    <n v="4"/>
    <s v="Z2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PLATRERIE SECHE"/>
    <s v="SECOND ŒUVRE"/>
    <n v="100249.4"/>
    <m/>
    <m/>
    <m/>
    <m/>
    <m/>
    <m/>
    <s v=""/>
    <s v=""/>
    <s v=""/>
    <s v=""/>
  </r>
  <r>
    <x v="6"/>
    <x v="6"/>
    <m/>
    <m/>
    <n v="4"/>
    <s v="Z2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CARRELAGE, FAIENCE"/>
    <s v="SECOND ŒUVRE"/>
    <n v="49593.78"/>
    <m/>
    <m/>
    <m/>
    <m/>
    <m/>
    <m/>
    <s v=""/>
    <s v=""/>
    <s v=""/>
    <s v=""/>
  </r>
  <r>
    <x v="6"/>
    <x v="6"/>
    <m/>
    <m/>
    <n v="4"/>
    <s v="Z2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SOLS SOUPLES"/>
    <s v="SECOND ŒUVRE"/>
    <n v="14320.03"/>
    <m/>
    <m/>
    <m/>
    <m/>
    <m/>
    <m/>
    <s v=""/>
    <s v=""/>
    <s v=""/>
    <s v=""/>
  </r>
  <r>
    <x v="6"/>
    <x v="6"/>
    <m/>
    <m/>
    <n v="4"/>
    <s v="Z2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PEINTURES, REVT MURAL"/>
    <s v="SECOND ŒUVRE"/>
    <n v="55279.69"/>
    <m/>
    <m/>
    <m/>
    <m/>
    <m/>
    <m/>
    <s v=""/>
    <s v=""/>
    <s v=""/>
    <s v=""/>
  </r>
  <r>
    <x v="6"/>
    <x v="6"/>
    <m/>
    <m/>
    <n v="4"/>
    <s v="Z2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 - PLOMBERIE"/>
    <s v="ELECTRICITE / CHAUFFAGE/PLOMBERIE/VMC"/>
    <n v="54437.09"/>
    <m/>
    <m/>
    <m/>
    <m/>
    <m/>
    <m/>
    <s v=""/>
    <s v=""/>
    <s v=""/>
    <s v=""/>
  </r>
  <r>
    <x v="6"/>
    <x v="6"/>
    <m/>
    <m/>
    <n v="4"/>
    <s v="Z2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5 - CHAUFFAGE GAZ, VENTIL"/>
    <s v="ELECTRICITE / CHAUFFAGE/PLOMBERIE/VMC"/>
    <n v="79837.08"/>
    <m/>
    <m/>
    <m/>
    <m/>
    <m/>
    <m/>
    <s v=""/>
    <s v=""/>
    <s v=""/>
    <s v=""/>
  </r>
  <r>
    <x v="6"/>
    <x v="6"/>
    <m/>
    <m/>
    <n v="4"/>
    <s v="Z2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6 - ELECTRICITE"/>
    <s v="ELECTRICITE / CHAUFFAGE/PLOMBERIE/VMC"/>
    <n v="79847.740000000005"/>
    <m/>
    <m/>
    <m/>
    <m/>
    <m/>
    <m/>
    <s v=""/>
    <s v=""/>
    <s v=""/>
    <s v=""/>
  </r>
  <r>
    <x v="6"/>
    <x v="6"/>
    <m/>
    <m/>
    <n v="4"/>
    <s v="Z2"/>
    <m/>
    <n v="2009"/>
    <n v="2010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7 - CLOTURES, EV"/>
    <s v="ESPACES VERTS"/>
    <n v="14722.55"/>
    <m/>
    <m/>
    <m/>
    <m/>
    <m/>
    <m/>
    <s v=""/>
    <s v=""/>
    <s v=""/>
    <s v=""/>
  </r>
  <r>
    <x v="7"/>
    <x v="7"/>
    <m/>
    <s v="BAZOUGES SUR LE LOIR"/>
    <n v="6"/>
    <s v="Z3"/>
    <m/>
    <n v="2009"/>
    <n v="2011"/>
    <s v="IND"/>
    <s v="Locatif"/>
    <m/>
    <m/>
    <s v="-"/>
    <m/>
    <m/>
    <m/>
    <m/>
    <m/>
    <m/>
    <m/>
    <m/>
    <m/>
    <n v="8"/>
    <m/>
    <m/>
    <m/>
    <m/>
    <m/>
    <m/>
    <n v="0"/>
    <m/>
    <n v="601.20000000000005"/>
    <n v="626.92999999999995"/>
    <n v="0.95895873542500776"/>
    <s v="LOT 1 - GROS OEUVRE"/>
    <s v="GROS ŒUVRE"/>
    <n v="199013.18"/>
    <m/>
    <m/>
    <m/>
    <m/>
    <m/>
    <m/>
    <n v="5.5E-2"/>
    <n v="0"/>
    <n v="0"/>
    <n v="0"/>
  </r>
  <r>
    <x v="7"/>
    <x v="7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ENDUITS GRATTES"/>
    <s v="GROS ŒUVRE"/>
    <n v="17136"/>
    <m/>
    <m/>
    <m/>
    <m/>
    <m/>
    <m/>
    <s v=""/>
    <s v=""/>
    <s v=""/>
    <s v=""/>
  </r>
  <r>
    <x v="7"/>
    <x v="7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CHARPENTE BOIS"/>
    <s v="CHARPENTE / COUVERTURE"/>
    <n v="30690.7"/>
    <m/>
    <m/>
    <m/>
    <m/>
    <m/>
    <m/>
    <s v=""/>
    <s v=""/>
    <s v=""/>
    <s v=""/>
  </r>
  <r>
    <x v="7"/>
    <x v="7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COUVERTURE ARDOISES"/>
    <s v="CHARPENTE / COUVERTURE"/>
    <n v="73578.44"/>
    <m/>
    <m/>
    <m/>
    <m/>
    <m/>
    <m/>
    <s v=""/>
    <s v=""/>
    <s v=""/>
    <s v=""/>
  </r>
  <r>
    <x v="7"/>
    <x v="7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MENUIS.EXT.PVC"/>
    <s v="SECOND ŒUVRE"/>
    <n v="23069"/>
    <m/>
    <m/>
    <m/>
    <m/>
    <m/>
    <m/>
    <s v=""/>
    <s v=""/>
    <s v=""/>
    <s v=""/>
  </r>
  <r>
    <x v="7"/>
    <x v="7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MENUIS.BOIS ET METALL."/>
    <s v="SECOND ŒUVRE"/>
    <n v="28200"/>
    <m/>
    <m/>
    <m/>
    <m/>
    <m/>
    <m/>
    <s v=""/>
    <s v=""/>
    <s v=""/>
    <s v=""/>
  </r>
  <r>
    <x v="7"/>
    <x v="7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 7 - PLATRERIE"/>
    <s v="SECOND ŒUVRE"/>
    <n v="65311.54"/>
    <m/>
    <m/>
    <m/>
    <m/>
    <m/>
    <m/>
    <s v=""/>
    <s v=""/>
    <s v=""/>
    <s v=""/>
  </r>
  <r>
    <x v="7"/>
    <x v="7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CARRELAGE-FAIENCE"/>
    <s v="SECOND ŒUVRE"/>
    <n v="28140"/>
    <m/>
    <m/>
    <m/>
    <m/>
    <m/>
    <m/>
    <s v=""/>
    <s v=""/>
    <s v=""/>
    <s v=""/>
  </r>
  <r>
    <x v="7"/>
    <x v="7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PEINTURE-REVT SOLS"/>
    <s v="SECOND ŒUVRE"/>
    <n v="33713.07"/>
    <m/>
    <m/>
    <m/>
    <m/>
    <m/>
    <m/>
    <s v=""/>
    <s v=""/>
    <s v=""/>
    <s v=""/>
  </r>
  <r>
    <x v="7"/>
    <x v="7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CLOTURES-ESP. VERTS"/>
    <s v="ESPACES VERTS"/>
    <n v="10979.45"/>
    <m/>
    <m/>
    <m/>
    <m/>
    <m/>
    <m/>
    <s v=""/>
    <s v=""/>
    <s v=""/>
    <s v=""/>
  </r>
  <r>
    <x v="7"/>
    <x v="7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PLOMB-CH.EAU SOL.-VMC"/>
    <s v="ELECTRICITE / CHAUFFAGE/PLOMBERIE/VMC"/>
    <n v="47615.99"/>
    <m/>
    <m/>
    <m/>
    <m/>
    <m/>
    <m/>
    <s v=""/>
    <s v=""/>
    <s v=""/>
    <s v=""/>
  </r>
  <r>
    <x v="7"/>
    <x v="7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ELECTR-CHAUF.ELEC."/>
    <s v="ELECTRICITE / CHAUFFAGE/PLOMBERIE/VMC"/>
    <n v="51894.62"/>
    <m/>
    <m/>
    <m/>
    <m/>
    <m/>
    <m/>
    <s v=""/>
    <s v=""/>
    <s v=""/>
    <s v=""/>
  </r>
  <r>
    <x v="8"/>
    <x v="8"/>
    <m/>
    <s v="MONBIZOT"/>
    <n v="2"/>
    <s v="Z3"/>
    <m/>
    <n v="2010"/>
    <n v="2011"/>
    <s v="IND"/>
    <s v="Locatif"/>
    <m/>
    <m/>
    <s v="-"/>
    <m/>
    <m/>
    <m/>
    <m/>
    <m/>
    <m/>
    <m/>
    <m/>
    <m/>
    <n v="11"/>
    <m/>
    <m/>
    <m/>
    <m/>
    <m/>
    <m/>
    <n v="0"/>
    <m/>
    <n v="811.02"/>
    <n v="855"/>
    <n v="0.94856140350877194"/>
    <s v="LOT 1 - MACONNERIE-GO-ENDUITS"/>
    <s v="GROS ŒUVRE"/>
    <n v="357159.21"/>
    <m/>
    <m/>
    <m/>
    <m/>
    <m/>
    <m/>
    <n v="5.5E-2"/>
    <n v="0"/>
    <n v="0"/>
    <n v="0"/>
  </r>
  <r>
    <x v="8"/>
    <x v="8"/>
    <m/>
    <m/>
    <n v="2"/>
    <s v="Z3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CARRELAGE-FAIENCE"/>
    <s v="SECOND ŒUVRE"/>
    <n v="28784.83"/>
    <m/>
    <m/>
    <m/>
    <m/>
    <m/>
    <m/>
    <s v=""/>
    <s v=""/>
    <s v=""/>
    <s v=""/>
  </r>
  <r>
    <x v="8"/>
    <x v="8"/>
    <m/>
    <m/>
    <n v="2"/>
    <s v="Z3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CLOISONS-DOUBL-ISOL."/>
    <s v="SECOND ŒUVRE"/>
    <n v="90365.69"/>
    <m/>
    <m/>
    <m/>
    <m/>
    <m/>
    <m/>
    <s v=""/>
    <s v=""/>
    <s v=""/>
    <s v=""/>
  </r>
  <r>
    <x v="8"/>
    <x v="8"/>
    <m/>
    <m/>
    <n v="2"/>
    <s v="Z3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 4 - CHARPENTE"/>
    <s v="CHARPENTE / COUVERTURE"/>
    <n v="58737.3"/>
    <m/>
    <m/>
    <m/>
    <m/>
    <m/>
    <m/>
    <s v=""/>
    <s v=""/>
    <s v=""/>
    <s v=""/>
  </r>
  <r>
    <x v="8"/>
    <x v="8"/>
    <m/>
    <m/>
    <n v="2"/>
    <s v="Z3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 5 - COUV-ETANCH-ZING."/>
    <s v="CHARPENTE / COUVERTURE"/>
    <n v="85606.63"/>
    <m/>
    <m/>
    <m/>
    <m/>
    <m/>
    <m/>
    <s v=""/>
    <s v=""/>
    <s v=""/>
    <s v=""/>
  </r>
  <r>
    <x v="8"/>
    <x v="8"/>
    <m/>
    <m/>
    <n v="2"/>
    <s v="Z3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 6 - MEN.EXT.PVC-SERRUR."/>
    <s v="SECOND ŒUVRE"/>
    <n v="48624.91"/>
    <m/>
    <m/>
    <m/>
    <m/>
    <m/>
    <m/>
    <s v=""/>
    <s v=""/>
    <s v=""/>
    <s v=""/>
  </r>
  <r>
    <x v="8"/>
    <x v="8"/>
    <m/>
    <m/>
    <n v="2"/>
    <s v="Z3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 7 - MENUISERIES BOIS"/>
    <s v="SECOND ŒUVRE"/>
    <n v="36224.36"/>
    <m/>
    <m/>
    <m/>
    <m/>
    <m/>
    <m/>
    <s v=""/>
    <s v=""/>
    <s v=""/>
    <s v=""/>
  </r>
  <r>
    <x v="8"/>
    <x v="8"/>
    <m/>
    <m/>
    <n v="2"/>
    <s v="Z3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 8-PLOMBERIE-SANITAIRES"/>
    <s v="ELECTRICITE / CHAUFFAGE/PLOMBERIE/VMC"/>
    <n v="28632.67"/>
    <m/>
    <m/>
    <m/>
    <m/>
    <m/>
    <m/>
    <s v=""/>
    <s v=""/>
    <s v=""/>
    <s v=""/>
  </r>
  <r>
    <x v="8"/>
    <x v="8"/>
    <m/>
    <m/>
    <n v="2"/>
    <s v="Z3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 9 - CHAUFFAGE GAZ-VMC"/>
    <s v="ELECTRICITE / CHAUFFAGE/PLOMBERIE/VMC"/>
    <n v="77082.460000000006"/>
    <m/>
    <m/>
    <m/>
    <m/>
    <m/>
    <m/>
    <s v=""/>
    <s v=""/>
    <s v=""/>
    <s v=""/>
  </r>
  <r>
    <x v="8"/>
    <x v="8"/>
    <m/>
    <m/>
    <n v="2"/>
    <s v="Z3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 10 - ELECTRICITE"/>
    <s v="ELECTRICITE / CHAUFFAGE/PLOMBERIE/VMC"/>
    <n v="55611.83"/>
    <m/>
    <m/>
    <m/>
    <m/>
    <m/>
    <m/>
    <s v=""/>
    <s v=""/>
    <s v=""/>
    <s v=""/>
  </r>
  <r>
    <x v="8"/>
    <x v="8"/>
    <m/>
    <m/>
    <n v="2"/>
    <s v="Z3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 11 - PEINT-P.PEINT-SOLS"/>
    <s v="SECOND ŒUVRE"/>
    <n v="49611.17"/>
    <m/>
    <m/>
    <m/>
    <m/>
    <m/>
    <m/>
    <s v=""/>
    <s v=""/>
    <s v=""/>
    <s v=""/>
  </r>
  <r>
    <x v="9"/>
    <x v="9"/>
    <m/>
    <s v="LA FRESNAYE SUR CHEDOUET"/>
    <n v="2"/>
    <s v="Z3"/>
    <m/>
    <n v="2010"/>
    <n v="2011"/>
    <s v="IND"/>
    <s v="Locatif"/>
    <m/>
    <m/>
    <s v="-"/>
    <m/>
    <m/>
    <m/>
    <m/>
    <m/>
    <m/>
    <m/>
    <m/>
    <m/>
    <n v="4"/>
    <m/>
    <m/>
    <m/>
    <m/>
    <m/>
    <m/>
    <n v="0"/>
    <m/>
    <n v="296.39999999999998"/>
    <n v="323.88"/>
    <n v="0.91515376065209331"/>
    <s v="LOT N°1 : TERRASSEMENT -"/>
    <s v="GROS ŒUVRE"/>
    <n v="149079.53"/>
    <m/>
    <m/>
    <m/>
    <m/>
    <m/>
    <m/>
    <n v="5.5E-2"/>
    <n v="0"/>
    <n v="0"/>
    <n v="0"/>
  </r>
  <r>
    <x v="9"/>
    <x v="9"/>
    <m/>
    <m/>
    <n v="2"/>
    <s v="Z3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 2 : CHARPENTES BOIS"/>
    <s v="CHARPENTE / COUVERTURE"/>
    <n v="52285.51"/>
    <m/>
    <m/>
    <m/>
    <m/>
    <m/>
    <m/>
    <s v=""/>
    <s v=""/>
    <s v=""/>
    <s v=""/>
  </r>
  <r>
    <x v="9"/>
    <x v="9"/>
    <m/>
    <m/>
    <n v="2"/>
    <s v="Z3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3 : MENUISERIES EXT PVC"/>
    <s v="SECOND ŒUVRE"/>
    <n v="15995.98"/>
    <m/>
    <m/>
    <m/>
    <m/>
    <m/>
    <m/>
    <s v=""/>
    <s v=""/>
    <s v=""/>
    <s v=""/>
  </r>
  <r>
    <x v="9"/>
    <x v="9"/>
    <m/>
    <m/>
    <n v="2"/>
    <s v="Z3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4 : MEN. INTERIEURE BOIS"/>
    <s v="SECOND ŒUVRE"/>
    <n v="7280.71"/>
    <m/>
    <m/>
    <m/>
    <m/>
    <m/>
    <m/>
    <s v=""/>
    <s v=""/>
    <s v=""/>
    <s v=""/>
  </r>
  <r>
    <x v="9"/>
    <x v="9"/>
    <m/>
    <m/>
    <n v="2"/>
    <s v="Z3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5:CLOISON ISOLATION"/>
    <s v="SECOND ŒUVRE"/>
    <n v="25514.47"/>
    <m/>
    <m/>
    <m/>
    <m/>
    <m/>
    <m/>
    <s v=""/>
    <s v=""/>
    <s v=""/>
    <s v=""/>
  </r>
  <r>
    <x v="9"/>
    <x v="9"/>
    <m/>
    <m/>
    <n v="2"/>
    <s v="Z3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6: ELEC-CHAUFF. VMC"/>
    <s v="ELECTRICITE / CHAUFFAGE/PLOMBERIE/VMC"/>
    <n v="19306.330000000002"/>
    <m/>
    <m/>
    <m/>
    <m/>
    <m/>
    <m/>
    <s v=""/>
    <s v=""/>
    <s v=""/>
    <s v=""/>
  </r>
  <r>
    <x v="9"/>
    <x v="9"/>
    <m/>
    <m/>
    <n v="2"/>
    <s v="Z3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7 : PLOMBERIE-SANITAIRES"/>
    <s v="ELECTRICITE / CHAUFFAGE/PLOMBERIE/VMC"/>
    <n v="9436.4699999999993"/>
    <m/>
    <m/>
    <m/>
    <m/>
    <m/>
    <m/>
    <s v=""/>
    <s v=""/>
    <s v=""/>
    <s v=""/>
  </r>
  <r>
    <x v="9"/>
    <x v="9"/>
    <m/>
    <m/>
    <n v="2"/>
    <s v="Z3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8 : CARRELAGE-FAIENCE"/>
    <s v="SECOND ŒUVRE"/>
    <n v="13574.4"/>
    <m/>
    <m/>
    <m/>
    <m/>
    <m/>
    <m/>
    <s v=""/>
    <s v=""/>
    <s v=""/>
    <s v=""/>
  </r>
  <r>
    <x v="9"/>
    <x v="9"/>
    <m/>
    <m/>
    <n v="2"/>
    <s v="Z3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 9 : PEINT. SOLS SOUPLES"/>
    <s v="SECOND ŒUVRE"/>
    <n v="13791.9"/>
    <m/>
    <m/>
    <m/>
    <m/>
    <m/>
    <m/>
    <s v=""/>
    <s v=""/>
    <s v=""/>
    <s v=""/>
  </r>
  <r>
    <x v="9"/>
    <x v="9"/>
    <m/>
    <m/>
    <n v="2"/>
    <s v="Z3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0 : ESPACES VERTS"/>
    <s v="ESPACES VERTS"/>
    <n v="6499.48"/>
    <m/>
    <m/>
    <m/>
    <m/>
    <m/>
    <m/>
    <s v=""/>
    <s v=""/>
    <s v=""/>
    <s v=""/>
  </r>
  <r>
    <x v="10"/>
    <x v="10"/>
    <m/>
    <s v="SAINT GEORGES DU BOIS"/>
    <n v="4"/>
    <s v="Z3"/>
    <m/>
    <n v="2009"/>
    <n v="2011"/>
    <s v="IND"/>
    <s v="Accession"/>
    <m/>
    <m/>
    <s v="-"/>
    <m/>
    <m/>
    <m/>
    <m/>
    <m/>
    <m/>
    <m/>
    <m/>
    <m/>
    <n v="20"/>
    <m/>
    <m/>
    <m/>
    <m/>
    <m/>
    <m/>
    <n v="0"/>
    <m/>
    <n v="1588.17"/>
    <n v="1664"/>
    <n v="0.95442908653846159"/>
    <s v="LOT 1 - VOIRIE - RESEAUX DIVE"/>
    <s v="VRD"/>
    <n v="107369.91"/>
    <m/>
    <m/>
    <m/>
    <m/>
    <m/>
    <m/>
    <s v=""/>
    <n v="0"/>
    <n v="0"/>
    <n v="0"/>
  </r>
  <r>
    <x v="10"/>
    <x v="10"/>
    <m/>
    <m/>
    <n v="4"/>
    <s v="Z3"/>
    <m/>
    <n v="2009"/>
    <n v="2011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2 - MACONNERIE"/>
    <s v="GROS ŒUVRE"/>
    <n v="521946.35"/>
    <m/>
    <m/>
    <m/>
    <m/>
    <m/>
    <m/>
    <n v="5.5E-2"/>
    <s v=""/>
    <s v=""/>
    <s v=""/>
  </r>
  <r>
    <x v="10"/>
    <x v="10"/>
    <m/>
    <m/>
    <n v="4"/>
    <s v="Z3"/>
    <m/>
    <n v="2009"/>
    <n v="2011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3 - RAVALEMENT"/>
    <s v="GROS ŒUVRE"/>
    <n v="52624.03"/>
    <m/>
    <m/>
    <m/>
    <m/>
    <m/>
    <m/>
    <s v=""/>
    <s v=""/>
    <s v=""/>
    <s v=""/>
  </r>
  <r>
    <x v="10"/>
    <x v="10"/>
    <m/>
    <m/>
    <n v="4"/>
    <s v="Z3"/>
    <m/>
    <n v="2009"/>
    <n v="2011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 6 - ETANCHEITE"/>
    <s v="CHARPENTE / COUVERTURE"/>
    <n v="47304.959999999999"/>
    <m/>
    <m/>
    <m/>
    <m/>
    <m/>
    <m/>
    <s v=""/>
    <s v=""/>
    <s v=""/>
    <s v=""/>
  </r>
  <r>
    <x v="10"/>
    <x v="10"/>
    <m/>
    <m/>
    <n v="4"/>
    <s v="Z3"/>
    <m/>
    <n v="2009"/>
    <n v="2011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7 - MENUISERIES EXT PVC"/>
    <s v="SECOND ŒUVRE"/>
    <n v="98529.74"/>
    <m/>
    <m/>
    <m/>
    <m/>
    <m/>
    <m/>
    <s v=""/>
    <s v=""/>
    <s v=""/>
    <s v=""/>
  </r>
  <r>
    <x v="10"/>
    <x v="10"/>
    <m/>
    <m/>
    <n v="4"/>
    <s v="Z3"/>
    <m/>
    <n v="2009"/>
    <n v="2011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8 - MENUISERIES INT. BOIS"/>
    <s v="SECOND ŒUVRE"/>
    <n v="80957"/>
    <m/>
    <m/>
    <m/>
    <m/>
    <m/>
    <m/>
    <s v=""/>
    <s v=""/>
    <s v=""/>
    <s v=""/>
  </r>
  <r>
    <x v="10"/>
    <x v="10"/>
    <m/>
    <m/>
    <n v="4"/>
    <s v="Z3"/>
    <m/>
    <n v="2009"/>
    <n v="2011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10 - ELECTRICITE"/>
    <s v="ELECTRICITE / CHAUFFAGE/PLOMBERIE/VMC"/>
    <n v="105388.18"/>
    <m/>
    <m/>
    <m/>
    <m/>
    <m/>
    <m/>
    <s v=""/>
    <s v=""/>
    <s v=""/>
    <s v=""/>
  </r>
  <r>
    <x v="10"/>
    <x v="10"/>
    <m/>
    <m/>
    <n v="4"/>
    <s v="Z3"/>
    <m/>
    <n v="2009"/>
    <n v="2011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11 - PLOMBERIE SANITAIRES"/>
    <s v="ELECTRICITE / CHAUFFAGE/PLOMBERIE/VMC"/>
    <n v="53766.58"/>
    <m/>
    <m/>
    <m/>
    <m/>
    <m/>
    <m/>
    <s v=""/>
    <s v=""/>
    <s v=""/>
    <s v=""/>
  </r>
  <r>
    <x v="10"/>
    <x v="10"/>
    <m/>
    <m/>
    <n v="4"/>
    <s v="Z3"/>
    <m/>
    <n v="2009"/>
    <n v="2011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12 - CHAUFFAGE GAZ"/>
    <s v="ELECTRICITE / CHAUFFAGE/PLOMBERIE/VMC"/>
    <n v="151644.63"/>
    <m/>
    <m/>
    <m/>
    <m/>
    <m/>
    <m/>
    <s v=""/>
    <s v=""/>
    <s v=""/>
    <s v=""/>
  </r>
  <r>
    <x v="10"/>
    <x v="10"/>
    <m/>
    <m/>
    <n v="4"/>
    <s v="Z3"/>
    <m/>
    <n v="2009"/>
    <n v="2011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13 - CARRELAGE-FAIENCE"/>
    <s v="SECOND ŒUVRE"/>
    <n v="52010.2"/>
    <m/>
    <m/>
    <m/>
    <m/>
    <m/>
    <m/>
    <s v=""/>
    <s v=""/>
    <s v=""/>
    <s v=""/>
  </r>
  <r>
    <x v="10"/>
    <x v="10"/>
    <m/>
    <m/>
    <n v="4"/>
    <s v="Z3"/>
    <m/>
    <n v="2009"/>
    <n v="2011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14 - SOLS SOUPLES"/>
    <s v="SECOND ŒUVRE"/>
    <n v="3048.14"/>
    <m/>
    <m/>
    <m/>
    <m/>
    <m/>
    <m/>
    <s v=""/>
    <s v=""/>
    <s v=""/>
    <s v=""/>
  </r>
  <r>
    <x v="10"/>
    <x v="10"/>
    <m/>
    <m/>
    <n v="4"/>
    <s v="Z3"/>
    <m/>
    <n v="2009"/>
    <n v="2011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15 - PEINTURE"/>
    <s v="SECOND ŒUVRE"/>
    <n v="69695.850000000006"/>
    <m/>
    <m/>
    <m/>
    <m/>
    <m/>
    <m/>
    <s v=""/>
    <s v=""/>
    <s v=""/>
    <s v=""/>
  </r>
  <r>
    <x v="10"/>
    <x v="10"/>
    <m/>
    <m/>
    <n v="4"/>
    <s v="Z3"/>
    <m/>
    <n v="2009"/>
    <n v="2011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16 - ESPACES VERTS"/>
    <s v="ESPACES VERTS"/>
    <n v="25123.22"/>
    <m/>
    <m/>
    <m/>
    <m/>
    <m/>
    <m/>
    <s v=""/>
    <s v=""/>
    <s v=""/>
    <s v=""/>
  </r>
  <r>
    <x v="10"/>
    <x v="10"/>
    <m/>
    <m/>
    <n v="4"/>
    <s v="Z3"/>
    <m/>
    <n v="2009"/>
    <n v="2011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4 - CHARPENTE BOIS"/>
    <s v="CHARPENTE / COUVERTURE"/>
    <n v="42777.13"/>
    <m/>
    <m/>
    <m/>
    <m/>
    <m/>
    <m/>
    <s v=""/>
    <s v=""/>
    <s v=""/>
    <s v=""/>
  </r>
  <r>
    <x v="10"/>
    <x v="10"/>
    <m/>
    <m/>
    <n v="4"/>
    <s v="Z3"/>
    <m/>
    <n v="2009"/>
    <n v="2011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5 - COUVERTURE TUILE"/>
    <s v="CHARPENTE / COUVERTURE"/>
    <n v="87530.46"/>
    <m/>
    <m/>
    <m/>
    <m/>
    <m/>
    <m/>
    <s v=""/>
    <s v=""/>
    <s v=""/>
    <s v=""/>
  </r>
  <r>
    <x v="10"/>
    <x v="10"/>
    <m/>
    <m/>
    <n v="4"/>
    <s v="Z3"/>
    <m/>
    <n v="2009"/>
    <n v="2011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9 - PLATRERIE"/>
    <s v="SECOND ŒUVRE"/>
    <n v="161341.57999999999"/>
    <m/>
    <m/>
    <m/>
    <m/>
    <m/>
    <m/>
    <s v=""/>
    <s v=""/>
    <s v=""/>
    <s v=""/>
  </r>
  <r>
    <x v="11"/>
    <x v="11"/>
    <m/>
    <s v="CONNERE"/>
    <n v="3"/>
    <s v="Z3"/>
    <m/>
    <n v="2010"/>
    <n v="2011"/>
    <s v="I/INT"/>
    <s v="Locatif"/>
    <m/>
    <m/>
    <s v="-"/>
    <m/>
    <m/>
    <m/>
    <m/>
    <m/>
    <m/>
    <m/>
    <m/>
    <m/>
    <n v="12"/>
    <m/>
    <m/>
    <m/>
    <m/>
    <m/>
    <m/>
    <n v="0"/>
    <m/>
    <n v="932.53"/>
    <n v="957.48"/>
    <n v="0.97394201445460993"/>
    <s v="LOT 1 - GROS OEUVRE"/>
    <s v="GROS ŒUVRE"/>
    <n v="340046.17"/>
    <m/>
    <m/>
    <m/>
    <m/>
    <m/>
    <m/>
    <n v="5.5E-2"/>
    <n v="0"/>
    <n v="0"/>
    <n v="0"/>
  </r>
  <r>
    <x v="11"/>
    <x v="11"/>
    <m/>
    <m/>
    <n v="3"/>
    <s v="Z3"/>
    <m/>
    <n v="2010"/>
    <n v="2011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CHARPENTE, OSSATURE"/>
    <s v="CHARPENTE / COUVERTURE"/>
    <n v="119212.21"/>
    <m/>
    <m/>
    <m/>
    <m/>
    <m/>
    <m/>
    <s v=""/>
    <s v=""/>
    <s v=""/>
    <s v=""/>
  </r>
  <r>
    <x v="11"/>
    <x v="11"/>
    <m/>
    <m/>
    <n v="3"/>
    <s v="Z3"/>
    <m/>
    <n v="2010"/>
    <n v="2011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COUVERTURE, ETANCHEITE"/>
    <s v="CHARPENTE / COUVERTURE"/>
    <n v="127866.15"/>
    <m/>
    <m/>
    <m/>
    <m/>
    <m/>
    <m/>
    <s v=""/>
    <s v=""/>
    <s v=""/>
    <s v=""/>
  </r>
  <r>
    <x v="11"/>
    <x v="11"/>
    <m/>
    <m/>
    <n v="3"/>
    <s v="Z3"/>
    <m/>
    <n v="2010"/>
    <n v="2011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MENUISERIES EXT. PVC"/>
    <s v="SECOND ŒUVRE"/>
    <n v="50818.66"/>
    <m/>
    <m/>
    <m/>
    <m/>
    <m/>
    <m/>
    <s v=""/>
    <s v=""/>
    <s v=""/>
    <s v=""/>
  </r>
  <r>
    <x v="11"/>
    <x v="11"/>
    <m/>
    <m/>
    <n v="3"/>
    <s v="Z3"/>
    <m/>
    <n v="2010"/>
    <n v="2011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PLATRERIE, ISOLATION"/>
    <s v="SECOND ŒUVRE"/>
    <n v="93773.46"/>
    <m/>
    <m/>
    <m/>
    <m/>
    <m/>
    <m/>
    <s v=""/>
    <s v=""/>
    <s v=""/>
    <s v=""/>
  </r>
  <r>
    <x v="11"/>
    <x v="11"/>
    <m/>
    <m/>
    <n v="3"/>
    <s v="Z3"/>
    <m/>
    <n v="2010"/>
    <n v="2011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MENUISERIES INTERIEURES"/>
    <s v="SECOND ŒUVRE"/>
    <n v="29122.35"/>
    <m/>
    <m/>
    <m/>
    <m/>
    <m/>
    <m/>
    <s v=""/>
    <s v=""/>
    <s v=""/>
    <s v=""/>
  </r>
  <r>
    <x v="11"/>
    <x v="11"/>
    <m/>
    <m/>
    <n v="3"/>
    <s v="Z3"/>
    <m/>
    <n v="2010"/>
    <n v="2011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ELECTRICITE"/>
    <s v="ELECTRICITE / CHAUFFAGE/PLOMBERIE/VMC"/>
    <n v="48833.49"/>
    <m/>
    <m/>
    <m/>
    <m/>
    <m/>
    <m/>
    <s v=""/>
    <s v=""/>
    <s v=""/>
    <s v=""/>
  </r>
  <r>
    <x v="11"/>
    <x v="11"/>
    <m/>
    <m/>
    <n v="3"/>
    <s v="Z3"/>
    <m/>
    <n v="2010"/>
    <n v="2011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PLOMBERIE, SANITAIRE"/>
    <s v="ELECTRICITE / CHAUFFAGE/PLOMBERIE/VMC"/>
    <n v="33285.230000000003"/>
    <m/>
    <m/>
    <m/>
    <m/>
    <m/>
    <m/>
    <s v=""/>
    <s v=""/>
    <s v=""/>
    <s v=""/>
  </r>
  <r>
    <x v="11"/>
    <x v="11"/>
    <m/>
    <m/>
    <n v="3"/>
    <s v="Z3"/>
    <m/>
    <n v="2010"/>
    <n v="2011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CHAUFFAGE GAZ, VMC"/>
    <s v="ELECTRICITE / CHAUFFAGE/PLOMBERIE/VMC"/>
    <n v="74691.429999999993"/>
    <m/>
    <m/>
    <m/>
    <m/>
    <m/>
    <m/>
    <s v=""/>
    <s v=""/>
    <s v=""/>
    <s v=""/>
  </r>
  <r>
    <x v="11"/>
    <x v="11"/>
    <m/>
    <m/>
    <n v="3"/>
    <s v="Z3"/>
    <m/>
    <n v="2010"/>
    <n v="2011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CARRELAGE, FAIENCE"/>
    <s v="SECOND ŒUVRE"/>
    <n v="36703.81"/>
    <m/>
    <m/>
    <m/>
    <m/>
    <m/>
    <m/>
    <s v=""/>
    <s v=""/>
    <s v=""/>
    <s v=""/>
  </r>
  <r>
    <x v="11"/>
    <x v="11"/>
    <m/>
    <m/>
    <n v="3"/>
    <s v="Z3"/>
    <m/>
    <n v="2010"/>
    <n v="2011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SERRURERIE, METALLERIE"/>
    <s v="SECOND ŒUVRE"/>
    <n v="11166.71"/>
    <m/>
    <m/>
    <m/>
    <m/>
    <m/>
    <m/>
    <s v=""/>
    <s v=""/>
    <s v=""/>
    <s v=""/>
  </r>
  <r>
    <x v="11"/>
    <x v="11"/>
    <m/>
    <m/>
    <n v="3"/>
    <s v="Z3"/>
    <m/>
    <n v="2010"/>
    <n v="2011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SOLS, PEINTURE, RVTS"/>
    <s v="SECOND ŒUVRE"/>
    <n v="51341.08"/>
    <m/>
    <m/>
    <m/>
    <m/>
    <m/>
    <m/>
    <s v=""/>
    <s v=""/>
    <s v=""/>
    <s v=""/>
  </r>
  <r>
    <x v="12"/>
    <x v="12"/>
    <m/>
    <s v="ROUILLON"/>
    <n v="4"/>
    <s v="Z2"/>
    <m/>
    <n v="2010"/>
    <n v="2011"/>
    <s v="IND"/>
    <s v="Locatif"/>
    <m/>
    <m/>
    <s v="-"/>
    <m/>
    <m/>
    <m/>
    <m/>
    <m/>
    <m/>
    <m/>
    <m/>
    <m/>
    <n v="8"/>
    <m/>
    <m/>
    <m/>
    <m/>
    <m/>
    <m/>
    <n v="0"/>
    <m/>
    <n v="575.82000000000005"/>
    <n v="618.36"/>
    <n v="0.93120512322918692"/>
    <s v="LOT 1 - G.O.-VOIRIES-RESEAUX"/>
    <s v="GROS ŒUVRE"/>
    <n v="248952.81"/>
    <m/>
    <m/>
    <m/>
    <m/>
    <m/>
    <m/>
    <n v="5.5E-2"/>
    <n v="0"/>
    <n v="0"/>
    <n v="0"/>
  </r>
  <r>
    <x v="12"/>
    <x v="12"/>
    <m/>
    <m/>
    <n v="4"/>
    <s v="Z2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ENDUITS GRATTES"/>
    <s v="GROS ŒUVRE"/>
    <n v="12949.47"/>
    <m/>
    <m/>
    <m/>
    <m/>
    <m/>
    <m/>
    <s v=""/>
    <s v=""/>
    <s v=""/>
    <s v=""/>
  </r>
  <r>
    <x v="12"/>
    <x v="12"/>
    <m/>
    <m/>
    <n v="4"/>
    <s v="Z2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-CHARP-OSSAT.-BARD.BOIS"/>
    <s v="CHARPENTE / COUVERTURE"/>
    <n v="61267.15"/>
    <m/>
    <m/>
    <m/>
    <m/>
    <m/>
    <m/>
    <s v=""/>
    <s v=""/>
    <s v=""/>
    <s v=""/>
  </r>
  <r>
    <x v="12"/>
    <x v="12"/>
    <m/>
    <m/>
    <n v="4"/>
    <s v="Z2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COUV. ARDOISE ET ZINC"/>
    <s v="CHARPENTE / COUVERTURE"/>
    <n v="61453.84"/>
    <m/>
    <m/>
    <m/>
    <m/>
    <m/>
    <m/>
    <s v=""/>
    <s v=""/>
    <s v=""/>
    <s v=""/>
  </r>
  <r>
    <x v="12"/>
    <x v="12"/>
    <m/>
    <m/>
    <n v="4"/>
    <s v="Z2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MENUISERIES EXT.PVC"/>
    <s v="SECOND ŒUVRE"/>
    <n v="27296.47"/>
    <m/>
    <m/>
    <m/>
    <m/>
    <m/>
    <m/>
    <s v=""/>
    <s v=""/>
    <s v=""/>
    <s v=""/>
  </r>
  <r>
    <x v="12"/>
    <x v="12"/>
    <m/>
    <m/>
    <n v="4"/>
    <s v="Z2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-MEN.INT.BOIS-EXT.METAL."/>
    <s v="SECOND ŒUVRE"/>
    <n v="35520.050000000003"/>
    <m/>
    <m/>
    <m/>
    <m/>
    <m/>
    <m/>
    <s v=""/>
    <s v=""/>
    <s v=""/>
    <s v=""/>
  </r>
  <r>
    <x v="12"/>
    <x v="12"/>
    <m/>
    <m/>
    <n v="4"/>
    <s v="Z2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PLATRERIE"/>
    <s v="SECOND ŒUVRE"/>
    <n v="64235.45"/>
    <m/>
    <m/>
    <m/>
    <m/>
    <m/>
    <m/>
    <s v=""/>
    <s v=""/>
    <s v=""/>
    <s v=""/>
  </r>
  <r>
    <x v="12"/>
    <x v="12"/>
    <m/>
    <m/>
    <n v="4"/>
    <s v="Z2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CARRELAGE-FAIENCE"/>
    <s v="SECOND ŒUVRE"/>
    <n v="28112"/>
    <m/>
    <m/>
    <m/>
    <m/>
    <m/>
    <m/>
    <s v=""/>
    <s v=""/>
    <s v=""/>
    <s v=""/>
  </r>
  <r>
    <x v="12"/>
    <x v="12"/>
    <m/>
    <m/>
    <n v="4"/>
    <s v="Z2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PEINTURE-REVT SOLS PVC"/>
    <s v="SECOND ŒUVRE"/>
    <n v="32672.52"/>
    <m/>
    <m/>
    <m/>
    <m/>
    <m/>
    <m/>
    <s v=""/>
    <s v=""/>
    <s v=""/>
    <s v=""/>
  </r>
  <r>
    <x v="12"/>
    <x v="12"/>
    <m/>
    <m/>
    <n v="4"/>
    <s v="Z2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-ESP.VERTS-CLOT.PAN.BOIS"/>
    <s v="ESPACES VERTS"/>
    <n v="13834.29"/>
    <m/>
    <m/>
    <m/>
    <m/>
    <m/>
    <m/>
    <s v=""/>
    <s v=""/>
    <s v=""/>
    <s v=""/>
  </r>
  <r>
    <x v="12"/>
    <x v="12"/>
    <m/>
    <m/>
    <n v="4"/>
    <s v="Z2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PLOMB-CHAUF.GAZ-VMC"/>
    <s v="ELECTRICITE / CHAUFFAGE/PLOMBERIE/VMC"/>
    <n v="56154.34"/>
    <m/>
    <m/>
    <m/>
    <m/>
    <m/>
    <m/>
    <s v=""/>
    <s v=""/>
    <s v=""/>
    <s v=""/>
  </r>
  <r>
    <x v="12"/>
    <x v="12"/>
    <m/>
    <m/>
    <n v="4"/>
    <s v="Z2"/>
    <m/>
    <n v="2010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ELECTRICITE"/>
    <s v="ELECTRICITE / CHAUFFAGE/PLOMBERIE/VMC"/>
    <n v="39126.07"/>
    <m/>
    <m/>
    <m/>
    <m/>
    <m/>
    <m/>
    <s v=""/>
    <s v=""/>
    <s v=""/>
    <s v=""/>
  </r>
  <r>
    <x v="13"/>
    <x v="13"/>
    <m/>
    <s v="YVRE LE POLIN"/>
    <n v="6"/>
    <s v="Z3"/>
    <m/>
    <n v="2009"/>
    <n v="2011"/>
    <s v="IND"/>
    <s v="Locatif"/>
    <m/>
    <m/>
    <s v="-"/>
    <m/>
    <m/>
    <m/>
    <m/>
    <m/>
    <m/>
    <m/>
    <m/>
    <m/>
    <n v="6"/>
    <m/>
    <m/>
    <m/>
    <m/>
    <m/>
    <m/>
    <n v="0"/>
    <m/>
    <n v="474.32"/>
    <n v="523.52"/>
    <n v="0.90602078239608808"/>
    <s v="LOT 01 - GROS-OEUVRE"/>
    <s v="GROS ŒUVRE"/>
    <n v="199615.38"/>
    <m/>
    <m/>
    <m/>
    <m/>
    <m/>
    <m/>
    <n v="5.5E-2"/>
    <n v="0"/>
    <n v="0"/>
    <n v="0"/>
  </r>
  <r>
    <x v="13"/>
    <x v="13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2 - RAVALEMENT"/>
    <s v="GROS ŒUVRE"/>
    <n v="15392"/>
    <m/>
    <m/>
    <m/>
    <m/>
    <m/>
    <m/>
    <s v=""/>
    <s v=""/>
    <s v=""/>
    <s v=""/>
  </r>
  <r>
    <x v="13"/>
    <x v="13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3 - CHARPENTE"/>
    <s v="CHARPENTE / COUVERTURE"/>
    <n v="24335.98"/>
    <m/>
    <m/>
    <m/>
    <m/>
    <m/>
    <m/>
    <s v=""/>
    <s v=""/>
    <s v=""/>
    <s v=""/>
  </r>
  <r>
    <x v="13"/>
    <x v="13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4 - COUVERTURE"/>
    <s v="CHARPENTE / COUVERTURE"/>
    <n v="73454.78"/>
    <m/>
    <m/>
    <m/>
    <m/>
    <m/>
    <m/>
    <s v=""/>
    <s v=""/>
    <s v=""/>
    <s v=""/>
  </r>
  <r>
    <x v="13"/>
    <x v="13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5 - MENUIS. EXT. METALLIQ"/>
    <s v="SECOND ŒUVRE"/>
    <n v="7782.69"/>
    <m/>
    <m/>
    <m/>
    <m/>
    <m/>
    <m/>
    <s v=""/>
    <s v=""/>
    <s v=""/>
    <s v=""/>
  </r>
  <r>
    <x v="13"/>
    <x v="13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6 - MENUIS. EXT. PVC"/>
    <s v="SECOND ŒUVRE"/>
    <n v="13463.97"/>
    <m/>
    <m/>
    <m/>
    <m/>
    <m/>
    <m/>
    <s v=""/>
    <s v=""/>
    <s v=""/>
    <s v=""/>
  </r>
  <r>
    <x v="13"/>
    <x v="13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7 - MENUIS. INT. BOIS"/>
    <s v="SECOND ŒUVRE"/>
    <n v="20752.78"/>
    <m/>
    <m/>
    <m/>
    <m/>
    <m/>
    <m/>
    <s v=""/>
    <s v=""/>
    <s v=""/>
    <s v=""/>
  </r>
  <r>
    <x v="13"/>
    <x v="13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8 - PLATRERIE"/>
    <s v="SECOND ŒUVRE"/>
    <n v="56142.79"/>
    <m/>
    <m/>
    <m/>
    <m/>
    <m/>
    <m/>
    <s v=""/>
    <s v=""/>
    <s v=""/>
    <s v=""/>
  </r>
  <r>
    <x v="13"/>
    <x v="13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9 - CARRELAGE - FAIENCE"/>
    <s v="SECOND ŒUVRE"/>
    <n v="17441.05"/>
    <m/>
    <m/>
    <m/>
    <m/>
    <m/>
    <m/>
    <s v=""/>
    <s v=""/>
    <s v=""/>
    <s v=""/>
  </r>
  <r>
    <x v="13"/>
    <x v="13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PEINTURE"/>
    <s v="SECOND ŒUVRE"/>
    <n v="25657.119999999999"/>
    <m/>
    <m/>
    <m/>
    <m/>
    <m/>
    <m/>
    <s v=""/>
    <s v=""/>
    <s v=""/>
    <s v=""/>
  </r>
  <r>
    <x v="13"/>
    <x v="13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REVETS SOLS SOUPLES"/>
    <s v="SECOND ŒUVRE"/>
    <n v="8144"/>
    <m/>
    <m/>
    <m/>
    <m/>
    <m/>
    <m/>
    <s v=""/>
    <s v=""/>
    <s v=""/>
    <s v=""/>
  </r>
  <r>
    <x v="13"/>
    <x v="13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CLOTURES &amp; PORTILLONS"/>
    <s v="ESPACES VERTS"/>
    <n v="6721.16"/>
    <m/>
    <m/>
    <m/>
    <m/>
    <m/>
    <m/>
    <s v=""/>
    <s v=""/>
    <s v=""/>
    <s v=""/>
  </r>
  <r>
    <x v="13"/>
    <x v="13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PLOMBERIE"/>
    <s v="ELECTRICITE / CHAUFFAGE/PLOMBERIE/VMC"/>
    <n v="37169.99"/>
    <m/>
    <m/>
    <m/>
    <m/>
    <m/>
    <m/>
    <s v=""/>
    <s v=""/>
    <s v=""/>
    <s v=""/>
  </r>
  <r>
    <x v="13"/>
    <x v="13"/>
    <m/>
    <m/>
    <n v="6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 - ELEC - CHAUF. ELECTRI"/>
    <s v="ELECTRICITE / CHAUFFAGE/PLOMBERIE/VMC"/>
    <n v="45090.62"/>
    <m/>
    <m/>
    <m/>
    <m/>
    <m/>
    <m/>
    <s v=""/>
    <s v=""/>
    <s v=""/>
    <s v=""/>
  </r>
  <r>
    <x v="14"/>
    <x v="14"/>
    <m/>
    <s v="MARIGNE LAILLE"/>
    <n v="3"/>
    <s v="Z3"/>
    <m/>
    <n v="2009"/>
    <n v="2011"/>
    <s v="IND"/>
    <s v="Locatif"/>
    <m/>
    <m/>
    <s v="-"/>
    <m/>
    <m/>
    <m/>
    <m/>
    <m/>
    <m/>
    <m/>
    <m/>
    <m/>
    <n v="4"/>
    <m/>
    <m/>
    <m/>
    <m/>
    <m/>
    <m/>
    <n v="0"/>
    <m/>
    <n v="319.91000000000003"/>
    <n v="332.23"/>
    <n v="0.96291725611774981"/>
    <s v="LOT 1 -MACONNERIE, GROS OEUVRE"/>
    <s v="GROS ŒUVRE"/>
    <n v="109980.33"/>
    <m/>
    <m/>
    <m/>
    <m/>
    <m/>
    <m/>
    <n v="5.5E-2"/>
    <n v="0"/>
    <n v="0"/>
    <n v="0"/>
  </r>
  <r>
    <x v="14"/>
    <x v="14"/>
    <m/>
    <m/>
    <n v="3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ENDUITS GRATTÉS"/>
    <s v="GROS ŒUVRE"/>
    <n v="5140"/>
    <m/>
    <m/>
    <m/>
    <m/>
    <m/>
    <m/>
    <s v=""/>
    <s v=""/>
    <s v=""/>
    <s v=""/>
  </r>
  <r>
    <x v="14"/>
    <x v="14"/>
    <m/>
    <m/>
    <n v="3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CHARPENTE"/>
    <s v="CHARPENTE / COUVERTURE"/>
    <n v="41075.980000000003"/>
    <m/>
    <m/>
    <m/>
    <m/>
    <m/>
    <m/>
    <s v=""/>
    <s v=""/>
    <s v=""/>
    <s v=""/>
  </r>
  <r>
    <x v="14"/>
    <x v="14"/>
    <m/>
    <m/>
    <n v="3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COUVERTURE"/>
    <s v="CHARPENTE / COUVERTURE"/>
    <n v="45910.51"/>
    <m/>
    <m/>
    <m/>
    <m/>
    <m/>
    <m/>
    <s v=""/>
    <s v=""/>
    <s v=""/>
    <s v=""/>
  </r>
  <r>
    <x v="14"/>
    <x v="14"/>
    <m/>
    <m/>
    <n v="3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MEN. EXT. PVC"/>
    <s v="SECOND ŒUVRE"/>
    <n v="13724.28"/>
    <m/>
    <m/>
    <m/>
    <m/>
    <m/>
    <m/>
    <s v=""/>
    <s v=""/>
    <s v=""/>
    <s v=""/>
  </r>
  <r>
    <x v="14"/>
    <x v="14"/>
    <m/>
    <m/>
    <n v="3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MEN. INT. BOIS - EXT M"/>
    <s v="SECOND ŒUVRE"/>
    <n v="17340"/>
    <m/>
    <m/>
    <m/>
    <m/>
    <m/>
    <m/>
    <s v=""/>
    <s v=""/>
    <s v=""/>
    <s v=""/>
  </r>
  <r>
    <x v="14"/>
    <x v="14"/>
    <m/>
    <m/>
    <n v="3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PLATRERIE"/>
    <s v="SECOND ŒUVRE"/>
    <n v="30374.17"/>
    <m/>
    <m/>
    <m/>
    <m/>
    <m/>
    <m/>
    <s v=""/>
    <s v=""/>
    <s v=""/>
    <s v=""/>
  </r>
  <r>
    <x v="14"/>
    <x v="14"/>
    <m/>
    <m/>
    <n v="3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CARRELAGE, FAIENCE"/>
    <s v="SECOND ŒUVRE"/>
    <n v="10752"/>
    <m/>
    <m/>
    <m/>
    <m/>
    <m/>
    <m/>
    <s v=""/>
    <s v=""/>
    <s v=""/>
    <s v=""/>
  </r>
  <r>
    <x v="14"/>
    <x v="14"/>
    <m/>
    <m/>
    <n v="3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PEINTURE"/>
    <s v="SECOND ŒUVRE"/>
    <n v="15023.4"/>
    <m/>
    <m/>
    <m/>
    <m/>
    <m/>
    <m/>
    <s v=""/>
    <s v=""/>
    <s v=""/>
    <s v=""/>
  </r>
  <r>
    <x v="14"/>
    <x v="14"/>
    <m/>
    <m/>
    <n v="3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REVETEMENTS SOLS"/>
    <s v="SECOND ŒUVRE"/>
    <n v="3911.43"/>
    <m/>
    <m/>
    <m/>
    <m/>
    <m/>
    <m/>
    <s v=""/>
    <s v=""/>
    <s v=""/>
    <s v=""/>
  </r>
  <r>
    <x v="14"/>
    <x v="14"/>
    <m/>
    <m/>
    <n v="3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PLOMBERIE, SANITAIRE"/>
    <s v="ELECTRICITE / CHAUFFAGE/PLOMBERIE/VMC"/>
    <n v="32927.99"/>
    <m/>
    <m/>
    <m/>
    <m/>
    <m/>
    <m/>
    <s v=""/>
    <s v=""/>
    <s v=""/>
    <s v=""/>
  </r>
  <r>
    <x v="14"/>
    <x v="14"/>
    <m/>
    <m/>
    <n v="3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ELECTRICITE"/>
    <s v="ELECTRICITE / CHAUFFAGE/PLOMBERIE/VMC"/>
    <n v="33597.339999999997"/>
    <m/>
    <m/>
    <m/>
    <m/>
    <m/>
    <m/>
    <s v=""/>
    <s v=""/>
    <s v=""/>
    <s v=""/>
  </r>
  <r>
    <x v="14"/>
    <x v="14"/>
    <m/>
    <m/>
    <n v="3"/>
    <s v="Z3"/>
    <m/>
    <n v="2009"/>
    <n v="2011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ESPACES VERTS"/>
    <s v="ESPACES VERTS"/>
    <n v="16007.73"/>
    <m/>
    <m/>
    <m/>
    <m/>
    <m/>
    <m/>
    <s v=""/>
    <s v=""/>
    <s v=""/>
    <s v=""/>
  </r>
  <r>
    <x v="15"/>
    <x v="15"/>
    <m/>
    <s v="CHAMPAGNE"/>
    <n v="1"/>
    <s v="Z3"/>
    <m/>
    <n v="2011"/>
    <n v="2012"/>
    <s v="IND"/>
    <s v="Locatif"/>
    <m/>
    <m/>
    <s v="-"/>
    <m/>
    <m/>
    <m/>
    <m/>
    <m/>
    <m/>
    <m/>
    <m/>
    <m/>
    <n v="14"/>
    <m/>
    <m/>
    <m/>
    <m/>
    <m/>
    <m/>
    <n v="0"/>
    <m/>
    <n v="1174.27"/>
    <n v="1225.98"/>
    <n v="0.95782149790371784"/>
    <s v="LOT 01 - TERRAS. - MACONNERIE"/>
    <s v="GROS ŒUVRE"/>
    <n v="493493.92999999993"/>
    <m/>
    <m/>
    <m/>
    <m/>
    <m/>
    <m/>
    <n v="5.5E-2"/>
    <n v="0"/>
    <n v="0"/>
    <n v="0"/>
  </r>
  <r>
    <x v="15"/>
    <x v="15"/>
    <m/>
    <m/>
    <n v="1"/>
    <s v="Z3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2 - CHARPENTE BOIS COUV."/>
    <s v="CHARPENTE / COUVERTURE"/>
    <n v="167704.21000000002"/>
    <m/>
    <m/>
    <m/>
    <m/>
    <m/>
    <m/>
    <s v=""/>
    <s v=""/>
    <s v=""/>
    <s v=""/>
  </r>
  <r>
    <x v="15"/>
    <x v="15"/>
    <m/>
    <m/>
    <n v="1"/>
    <s v="Z3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3 - MENUISERIES EXT. PVC"/>
    <s v="SECOND ŒUVRE"/>
    <n v="58471.81"/>
    <m/>
    <m/>
    <m/>
    <m/>
    <m/>
    <m/>
    <s v=""/>
    <s v=""/>
    <s v=""/>
    <s v=""/>
  </r>
  <r>
    <x v="15"/>
    <x v="15"/>
    <m/>
    <m/>
    <n v="1"/>
    <s v="Z3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4 - MENUISERIES INT. BOIS"/>
    <s v="SECOND ŒUVRE"/>
    <n v="58790.380000000005"/>
    <m/>
    <m/>
    <m/>
    <m/>
    <m/>
    <m/>
    <s v=""/>
    <s v=""/>
    <s v=""/>
    <s v=""/>
  </r>
  <r>
    <x v="15"/>
    <x v="15"/>
    <m/>
    <m/>
    <n v="1"/>
    <s v="Z3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5 - PLATRERIE - ISOLATION"/>
    <s v="SECOND ŒUVRE"/>
    <n v="130686.7"/>
    <m/>
    <m/>
    <m/>
    <m/>
    <m/>
    <m/>
    <s v=""/>
    <s v=""/>
    <s v=""/>
    <s v=""/>
  </r>
  <r>
    <x v="15"/>
    <x v="15"/>
    <m/>
    <m/>
    <n v="1"/>
    <s v="Z3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6  - ELECTRICITE"/>
    <s v="ELECTRICITE / CHAUFFAGE/PLOMBERIE/VMC"/>
    <n v="71144.649999999994"/>
    <m/>
    <m/>
    <m/>
    <m/>
    <m/>
    <m/>
    <s v=""/>
    <s v=""/>
    <s v=""/>
    <s v=""/>
  </r>
  <r>
    <x v="15"/>
    <x v="15"/>
    <m/>
    <m/>
    <n v="1"/>
    <s v="Z3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7 - CHAUFFAGE - VENTILAT°"/>
    <s v="ELECTRICITE / CHAUFFAGE/PLOMBERIE/VMC"/>
    <n v="83163.399999999994"/>
    <m/>
    <m/>
    <m/>
    <m/>
    <m/>
    <m/>
    <s v=""/>
    <s v=""/>
    <s v=""/>
    <s v=""/>
  </r>
  <r>
    <x v="15"/>
    <x v="15"/>
    <m/>
    <m/>
    <n v="1"/>
    <s v="Z3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8 - PLOMBERIE SANITAIRES"/>
    <s v="ELECTRICITE / CHAUFFAGE/PLOMBERIE/VMC"/>
    <n v="41409.770000000004"/>
    <m/>
    <m/>
    <m/>
    <m/>
    <m/>
    <m/>
    <s v=""/>
    <s v=""/>
    <s v=""/>
    <s v=""/>
  </r>
  <r>
    <x v="15"/>
    <x v="15"/>
    <m/>
    <m/>
    <n v="1"/>
    <s v="Z3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9 - REVETS SOLS - FAIENCE"/>
    <s v="SECOND ŒUVRE"/>
    <n v="39170.949999999997"/>
    <m/>
    <m/>
    <m/>
    <m/>
    <m/>
    <m/>
    <s v=""/>
    <s v=""/>
    <s v=""/>
    <s v=""/>
  </r>
  <r>
    <x v="15"/>
    <x v="15"/>
    <m/>
    <m/>
    <n v="1"/>
    <s v="Z3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REVETS SOLS SOUPLES"/>
    <s v="SECOND ŒUVRE"/>
    <n v="28438.48"/>
    <m/>
    <m/>
    <m/>
    <m/>
    <m/>
    <m/>
    <s v=""/>
    <s v=""/>
    <s v=""/>
    <s v=""/>
  </r>
  <r>
    <x v="15"/>
    <x v="15"/>
    <m/>
    <m/>
    <n v="1"/>
    <s v="Z3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REVETS MURAUX - PEINT"/>
    <s v="SECOND ŒUVRE"/>
    <n v="49337.89"/>
    <m/>
    <m/>
    <m/>
    <m/>
    <m/>
    <m/>
    <s v=""/>
    <s v=""/>
    <s v=""/>
    <s v=""/>
  </r>
  <r>
    <x v="15"/>
    <x v="15"/>
    <m/>
    <m/>
    <n v="1"/>
    <s v="Z3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ESPACES VERTS - CLOTU"/>
    <s v="ESPACES VERTS"/>
    <n v="16985.39"/>
    <m/>
    <m/>
    <m/>
    <m/>
    <m/>
    <m/>
    <s v=""/>
    <s v=""/>
    <s v=""/>
    <s v=""/>
  </r>
  <r>
    <x v="15"/>
    <x v="15"/>
    <m/>
    <m/>
    <n v="1"/>
    <s v="Z3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1 - TERRASSMENTS MACONNER"/>
    <s v="GROS ŒUVRE"/>
    <n v="173969.75"/>
    <m/>
    <m/>
    <m/>
    <m/>
    <m/>
    <m/>
    <s v=""/>
    <s v=""/>
    <s v=""/>
    <s v=""/>
  </r>
  <r>
    <x v="15"/>
    <x v="15"/>
    <m/>
    <m/>
    <n v="1"/>
    <s v="Z3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2 - CHARPENTE BOIS COUVER"/>
    <s v="CHARPENTE / COUVERTURE"/>
    <n v="59169.850000000006"/>
    <m/>
    <m/>
    <m/>
    <m/>
    <m/>
    <m/>
    <s v=""/>
    <s v=""/>
    <s v=""/>
    <s v=""/>
  </r>
  <r>
    <x v="16"/>
    <x v="16"/>
    <m/>
    <s v="SARGE LES LE MANS"/>
    <n v="1"/>
    <s v="Z2"/>
    <m/>
    <n v="2010"/>
    <n v="2012"/>
    <s v="IND"/>
    <s v="Locatif"/>
    <m/>
    <m/>
    <s v="-"/>
    <m/>
    <m/>
    <m/>
    <m/>
    <m/>
    <m/>
    <m/>
    <m/>
    <m/>
    <n v="11"/>
    <m/>
    <m/>
    <m/>
    <m/>
    <m/>
    <m/>
    <n v="0"/>
    <m/>
    <n v="864.07"/>
    <n v="904.66"/>
    <n v="0.95513231490283657"/>
    <s v="LOT 2 - GROS OEUVRE"/>
    <s v="GROS ŒUVRE"/>
    <n v="390323.78"/>
    <m/>
    <m/>
    <m/>
    <m/>
    <m/>
    <m/>
    <n v="5.5E-2"/>
    <n v="0"/>
    <n v="0"/>
    <n v="0"/>
  </r>
  <r>
    <x v="16"/>
    <x v="16"/>
    <m/>
    <m/>
    <n v="1"/>
    <s v="Z2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 - VOIRIE, RESEAUX DIVERS"/>
    <s v="VRD"/>
    <n v="47999.44"/>
    <m/>
    <m/>
    <m/>
    <m/>
    <m/>
    <m/>
    <s v=""/>
    <s v=""/>
    <s v=""/>
    <s v=""/>
  </r>
  <r>
    <x v="16"/>
    <x v="16"/>
    <m/>
    <m/>
    <n v="1"/>
    <s v="Z2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RAVALEMENT"/>
    <s v="GROS ŒUVRE"/>
    <n v="46400"/>
    <m/>
    <m/>
    <m/>
    <m/>
    <m/>
    <m/>
    <s v=""/>
    <s v=""/>
    <s v=""/>
    <s v=""/>
  </r>
  <r>
    <x v="16"/>
    <x v="16"/>
    <m/>
    <m/>
    <n v="1"/>
    <s v="Z2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CHARPENTE BOIS"/>
    <s v="CHARPENTE / COUVERTURE"/>
    <n v="17806.3"/>
    <m/>
    <m/>
    <m/>
    <m/>
    <m/>
    <m/>
    <s v=""/>
    <s v=""/>
    <s v=""/>
    <s v=""/>
  </r>
  <r>
    <x v="16"/>
    <x v="16"/>
    <m/>
    <m/>
    <n v="1"/>
    <s v="Z2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COUVERTURE ARDOISES"/>
    <s v="CHARPENTE / COUVERTURE"/>
    <n v="61966.77"/>
    <m/>
    <m/>
    <m/>
    <m/>
    <m/>
    <m/>
    <s v=""/>
    <s v=""/>
    <s v=""/>
    <s v=""/>
  </r>
  <r>
    <x v="16"/>
    <x v="16"/>
    <m/>
    <m/>
    <n v="1"/>
    <s v="Z2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ETANCHEITE"/>
    <s v="CHARPENTE / COUVERTURE"/>
    <n v="25677.4"/>
    <m/>
    <m/>
    <m/>
    <m/>
    <m/>
    <m/>
    <s v=""/>
    <s v=""/>
    <s v=""/>
    <s v=""/>
  </r>
  <r>
    <x v="16"/>
    <x v="16"/>
    <m/>
    <m/>
    <n v="1"/>
    <s v="Z2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MENUISERIES EXT. PVC"/>
    <s v="SECOND ŒUVRE"/>
    <n v="55567.97"/>
    <m/>
    <m/>
    <m/>
    <m/>
    <m/>
    <m/>
    <s v=""/>
    <s v=""/>
    <s v=""/>
    <s v=""/>
  </r>
  <r>
    <x v="16"/>
    <x v="16"/>
    <m/>
    <m/>
    <n v="1"/>
    <s v="Z2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MENUISERIES INT. BOIS"/>
    <s v="SECOND ŒUVRE"/>
    <n v="48028.42"/>
    <m/>
    <m/>
    <m/>
    <m/>
    <m/>
    <m/>
    <s v=""/>
    <s v=""/>
    <s v=""/>
    <s v=""/>
  </r>
  <r>
    <x v="16"/>
    <x v="16"/>
    <m/>
    <m/>
    <n v="1"/>
    <s v="Z2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PLATRERIE"/>
    <s v="SECOND ŒUVRE"/>
    <n v="134297"/>
    <m/>
    <m/>
    <m/>
    <m/>
    <m/>
    <m/>
    <s v=""/>
    <s v=""/>
    <s v=""/>
    <s v=""/>
  </r>
  <r>
    <x v="16"/>
    <x v="16"/>
    <m/>
    <m/>
    <n v="1"/>
    <s v="Z2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ELECTRICITE"/>
    <s v="ELECTRICITE / CHAUFFAGE/PLOMBERIE/VMC"/>
    <n v="56900"/>
    <m/>
    <m/>
    <m/>
    <m/>
    <m/>
    <m/>
    <s v=""/>
    <s v=""/>
    <s v=""/>
    <s v=""/>
  </r>
  <r>
    <x v="16"/>
    <x v="16"/>
    <m/>
    <m/>
    <n v="1"/>
    <s v="Z2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PLOMBERIE SANITAIRES"/>
    <s v="ELECTRICITE / CHAUFFAGE/PLOMBERIE/VMC"/>
    <n v="29000"/>
    <m/>
    <m/>
    <m/>
    <m/>
    <m/>
    <m/>
    <s v=""/>
    <s v=""/>
    <s v=""/>
    <s v=""/>
  </r>
  <r>
    <x v="16"/>
    <x v="16"/>
    <m/>
    <m/>
    <n v="1"/>
    <s v="Z2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CHAUFFAGE GAZ"/>
    <s v="ELECTRICITE / CHAUFFAGE/PLOMBERIE/VMC"/>
    <n v="78000"/>
    <m/>
    <m/>
    <m/>
    <m/>
    <m/>
    <m/>
    <s v=""/>
    <s v=""/>
    <s v=""/>
    <s v=""/>
  </r>
  <r>
    <x v="16"/>
    <x v="16"/>
    <m/>
    <m/>
    <n v="1"/>
    <s v="Z2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-CARRELAGE, FAIENCE"/>
    <s v="SECOND ŒUVRE"/>
    <n v="24950.02"/>
    <m/>
    <m/>
    <m/>
    <m/>
    <m/>
    <m/>
    <s v=""/>
    <s v=""/>
    <s v=""/>
    <s v=""/>
  </r>
  <r>
    <x v="16"/>
    <x v="16"/>
    <m/>
    <m/>
    <n v="1"/>
    <s v="Z2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 - REVETS SOLS SOUPLES"/>
    <s v="SECOND ŒUVRE"/>
    <n v="11912.92"/>
    <m/>
    <m/>
    <m/>
    <m/>
    <m/>
    <m/>
    <s v=""/>
    <s v=""/>
    <s v=""/>
    <s v=""/>
  </r>
  <r>
    <x v="16"/>
    <x v="16"/>
    <m/>
    <m/>
    <n v="1"/>
    <s v="Z2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5 - PEINTURE"/>
    <s v="SECOND ŒUVRE"/>
    <n v="47311.9"/>
    <m/>
    <m/>
    <m/>
    <m/>
    <m/>
    <m/>
    <s v=""/>
    <s v=""/>
    <s v=""/>
    <s v=""/>
  </r>
  <r>
    <x v="16"/>
    <x v="16"/>
    <m/>
    <m/>
    <n v="1"/>
    <s v="Z2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6 - ESPACES VERTS"/>
    <s v="ESPACES VERTS"/>
    <n v="15792.9"/>
    <m/>
    <m/>
    <m/>
    <m/>
    <m/>
    <m/>
    <s v=""/>
    <s v=""/>
    <s v=""/>
    <s v=""/>
  </r>
  <r>
    <x v="17"/>
    <x v="17"/>
    <m/>
    <s v="LA CHAPELLE SAINT AUBIN"/>
    <n v="1"/>
    <s v="Z2"/>
    <m/>
    <n v="2011"/>
    <n v="2012"/>
    <s v="IND"/>
    <s v="Locatif"/>
    <m/>
    <m/>
    <s v="-"/>
    <m/>
    <m/>
    <m/>
    <m/>
    <m/>
    <m/>
    <m/>
    <m/>
    <m/>
    <n v="7"/>
    <m/>
    <m/>
    <m/>
    <m/>
    <m/>
    <m/>
    <n v="0"/>
    <m/>
    <n v="556.13"/>
    <n v="600.79"/>
    <n v="0.92566454168677914"/>
    <s v="LOT 1 - GROS OEUVRE/VOIRIE"/>
    <s v="GROS ŒUVRE"/>
    <n v="260669.36"/>
    <m/>
    <m/>
    <m/>
    <m/>
    <m/>
    <m/>
    <n v="5.5E-2"/>
    <n v="0"/>
    <n v="0"/>
    <n v="0"/>
  </r>
  <r>
    <x v="17"/>
    <x v="17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ENDUITS GRATTES"/>
    <s v="GROS ŒUVRE"/>
    <n v="15286.39"/>
    <m/>
    <m/>
    <m/>
    <m/>
    <m/>
    <m/>
    <s v=""/>
    <s v=""/>
    <s v=""/>
    <s v=""/>
  </r>
  <r>
    <x v="17"/>
    <x v="17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CHARPENTE-OSSATURE"/>
    <s v="CHARPENTE / COUVERTURE"/>
    <n v="44865.73"/>
    <m/>
    <m/>
    <m/>
    <m/>
    <m/>
    <m/>
    <s v=""/>
    <s v=""/>
    <s v=""/>
    <s v=""/>
  </r>
  <r>
    <x v="17"/>
    <x v="17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COUVERTURE ARDOISE"/>
    <s v="CHARPENTE / COUVERTURE"/>
    <n v="65910.39"/>
    <m/>
    <m/>
    <m/>
    <m/>
    <m/>
    <m/>
    <s v=""/>
    <s v=""/>
    <s v=""/>
    <s v=""/>
  </r>
  <r>
    <x v="17"/>
    <x v="17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MENUISERIES EXT. PVC"/>
    <s v="SECOND ŒUVRE"/>
    <n v="28738.78"/>
    <m/>
    <m/>
    <m/>
    <m/>
    <m/>
    <m/>
    <s v=""/>
    <s v=""/>
    <s v=""/>
    <s v=""/>
  </r>
  <r>
    <x v="17"/>
    <x v="17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MENUISERIES INT ET EXT"/>
    <s v="SECOND ŒUVRE"/>
    <n v="36276.11"/>
    <m/>
    <m/>
    <m/>
    <m/>
    <m/>
    <m/>
    <s v=""/>
    <s v=""/>
    <s v=""/>
    <s v=""/>
  </r>
  <r>
    <x v="17"/>
    <x v="17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PLATRERIE"/>
    <s v="SECOND ŒUVRE"/>
    <n v="61106.51"/>
    <m/>
    <m/>
    <m/>
    <m/>
    <m/>
    <m/>
    <s v=""/>
    <s v=""/>
    <s v=""/>
    <s v=""/>
  </r>
  <r>
    <x v="17"/>
    <x v="17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CARRELAGE"/>
    <s v="SECOND ŒUVRE"/>
    <n v="20402.009999999998"/>
    <m/>
    <m/>
    <m/>
    <m/>
    <m/>
    <m/>
    <s v=""/>
    <s v=""/>
    <s v=""/>
    <s v=""/>
  </r>
  <r>
    <x v="17"/>
    <x v="17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PEINTURE/REVETEMENTS"/>
    <s v="SECOND ŒUVRE"/>
    <n v="35829.33"/>
    <m/>
    <m/>
    <m/>
    <m/>
    <m/>
    <m/>
    <s v=""/>
    <s v=""/>
    <s v=""/>
    <s v=""/>
  </r>
  <r>
    <x v="17"/>
    <x v="17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ESPACES VERTS"/>
    <s v="ESPACES VERTS"/>
    <n v="11885.61"/>
    <m/>
    <m/>
    <m/>
    <m/>
    <m/>
    <m/>
    <s v=""/>
    <s v=""/>
    <s v=""/>
    <s v=""/>
  </r>
  <r>
    <x v="17"/>
    <x v="17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PLOMBERIE-CHAUFFAGE"/>
    <s v="ELECTRICITE / CHAUFFAGE/PLOMBERIE/VMC"/>
    <n v="62708"/>
    <m/>
    <m/>
    <m/>
    <m/>
    <m/>
    <m/>
    <s v=""/>
    <s v=""/>
    <s v=""/>
    <s v=""/>
  </r>
  <r>
    <x v="17"/>
    <x v="17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ELECTRICITE"/>
    <s v="ELECTRICITE / CHAUFFAGE/PLOMBERIE/VMC"/>
    <n v="32019.94"/>
    <m/>
    <m/>
    <m/>
    <m/>
    <m/>
    <m/>
    <s v=""/>
    <s v=""/>
    <s v=""/>
    <s v=""/>
  </r>
  <r>
    <x v="18"/>
    <x v="18"/>
    <m/>
    <s v="LA CHAPELLE SAINT AUBIN"/>
    <n v="1"/>
    <s v="Z2"/>
    <m/>
    <n v="2011"/>
    <n v="2012"/>
    <s v="IND"/>
    <s v="Locatif"/>
    <m/>
    <m/>
    <s v="-"/>
    <m/>
    <m/>
    <m/>
    <m/>
    <m/>
    <m/>
    <m/>
    <m/>
    <m/>
    <n v="6"/>
    <m/>
    <m/>
    <m/>
    <m/>
    <m/>
    <m/>
    <n v="0"/>
    <m/>
    <n v="499.87"/>
    <n v="538.15"/>
    <n v="0.92886741614791424"/>
    <s v="LOT 1 - GROS OEUVRE"/>
    <s v="GROS ŒUVRE"/>
    <n v="259508.89"/>
    <m/>
    <m/>
    <m/>
    <m/>
    <m/>
    <m/>
    <n v="5.5E-2"/>
    <n v="0"/>
    <n v="0"/>
    <n v="0"/>
  </r>
  <r>
    <x v="18"/>
    <x v="18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ENDUITS GRATTES"/>
    <s v="GROS ŒUVRE"/>
    <n v="10507.74"/>
    <m/>
    <m/>
    <m/>
    <m/>
    <m/>
    <m/>
    <s v=""/>
    <s v=""/>
    <s v=""/>
    <s v=""/>
  </r>
  <r>
    <x v="18"/>
    <x v="18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CHARPENTE-OSSATURE"/>
    <s v="CHARPENTE / COUVERTURE"/>
    <n v="42947.81"/>
    <m/>
    <m/>
    <m/>
    <m/>
    <m/>
    <m/>
    <s v=""/>
    <s v=""/>
    <s v=""/>
    <s v=""/>
  </r>
  <r>
    <x v="18"/>
    <x v="18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COUVERTURE ARDOISE"/>
    <s v="CHARPENTE / COUVERTURE"/>
    <n v="58378.03"/>
    <m/>
    <m/>
    <m/>
    <m/>
    <m/>
    <m/>
    <s v=""/>
    <s v=""/>
    <s v=""/>
    <s v=""/>
  </r>
  <r>
    <x v="18"/>
    <x v="18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MENUISERIES EXT PVC"/>
    <s v="SECOND ŒUVRE"/>
    <n v="21482.35"/>
    <m/>
    <m/>
    <m/>
    <m/>
    <m/>
    <m/>
    <s v=""/>
    <s v=""/>
    <s v=""/>
    <s v=""/>
  </r>
  <r>
    <x v="18"/>
    <x v="18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MENUISERIES INT.  EXT."/>
    <s v="SECOND ŒUVRE"/>
    <n v="30129.37"/>
    <m/>
    <m/>
    <m/>
    <m/>
    <m/>
    <m/>
    <s v=""/>
    <s v=""/>
    <s v=""/>
    <s v=""/>
  </r>
  <r>
    <x v="18"/>
    <x v="18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PLATRERIE"/>
    <s v="SECOND ŒUVRE"/>
    <n v="54944.5"/>
    <m/>
    <m/>
    <m/>
    <m/>
    <m/>
    <m/>
    <s v=""/>
    <s v=""/>
    <s v=""/>
    <s v=""/>
  </r>
  <r>
    <x v="18"/>
    <x v="18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CARRELAGE"/>
    <s v="SECOND ŒUVRE"/>
    <n v="17783.400000000001"/>
    <m/>
    <m/>
    <m/>
    <m/>
    <m/>
    <m/>
    <s v=""/>
    <s v=""/>
    <s v=""/>
    <s v=""/>
  </r>
  <r>
    <x v="18"/>
    <x v="18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PEINTURE - REVETEMENT"/>
    <s v="SECOND ŒUVRE"/>
    <n v="31556.69"/>
    <m/>
    <m/>
    <m/>
    <m/>
    <m/>
    <m/>
    <s v=""/>
    <s v=""/>
    <s v=""/>
    <s v=""/>
  </r>
  <r>
    <x v="18"/>
    <x v="18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ESPACES VERTS"/>
    <s v="ESPACES VERTS"/>
    <n v="8317.32"/>
    <m/>
    <m/>
    <m/>
    <m/>
    <m/>
    <m/>
    <s v=""/>
    <s v=""/>
    <s v=""/>
    <s v=""/>
  </r>
  <r>
    <x v="18"/>
    <x v="18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PLOMBERIE CHAUFFAGE"/>
    <s v="ELECTRICITE / CHAUFFAGE/PLOMBERIE/VMC"/>
    <n v="54484.03"/>
    <m/>
    <m/>
    <m/>
    <m/>
    <m/>
    <m/>
    <s v=""/>
    <s v=""/>
    <s v=""/>
    <s v=""/>
  </r>
  <r>
    <x v="18"/>
    <x v="18"/>
    <m/>
    <m/>
    <n v="1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ELECTRICITE"/>
    <s v="ELECTRICITE / CHAUFFAGE/PLOMBERIE/VMC"/>
    <n v="27554.69"/>
    <m/>
    <m/>
    <m/>
    <m/>
    <m/>
    <m/>
    <s v=""/>
    <s v=""/>
    <s v=""/>
    <s v=""/>
  </r>
  <r>
    <x v="19"/>
    <x v="19"/>
    <m/>
    <s v="PREVAL"/>
    <n v="3"/>
    <s v="Z3"/>
    <m/>
    <n v="2010"/>
    <n v="2012"/>
    <s v="IND"/>
    <s v="Locatif"/>
    <m/>
    <m/>
    <s v="-"/>
    <m/>
    <m/>
    <m/>
    <m/>
    <m/>
    <m/>
    <m/>
    <m/>
    <m/>
    <n v="2"/>
    <m/>
    <m/>
    <m/>
    <m/>
    <m/>
    <m/>
    <n v="0"/>
    <m/>
    <n v="120.57"/>
    <n v="132.27000000000001"/>
    <n v="0.91154456792923555"/>
    <s v="LOT 1 - TERRASSEMENT - GO"/>
    <s v="GROS ŒUVRE"/>
    <n v="31759.51"/>
    <m/>
    <m/>
    <m/>
    <m/>
    <m/>
    <m/>
    <n v="5.5E-2"/>
    <n v="0"/>
    <n v="0"/>
    <n v="0"/>
  </r>
  <r>
    <x v="19"/>
    <x v="19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ENDUITS EXTERIEURS"/>
    <s v="GROS ŒUVRE"/>
    <n v="13420.52"/>
    <m/>
    <m/>
    <m/>
    <m/>
    <m/>
    <m/>
    <s v=""/>
    <s v=""/>
    <s v=""/>
    <s v=""/>
  </r>
  <r>
    <x v="19"/>
    <x v="19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CHARPENTE BOIS"/>
    <s v="CHARPENTE / COUVERTURE"/>
    <n v="12867.86"/>
    <m/>
    <m/>
    <m/>
    <m/>
    <m/>
    <m/>
    <s v=""/>
    <s v=""/>
    <s v=""/>
    <s v=""/>
  </r>
  <r>
    <x v="19"/>
    <x v="19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COUVERTURE"/>
    <s v="CHARPENTE / COUVERTURE"/>
    <n v="12908.87"/>
    <m/>
    <m/>
    <m/>
    <m/>
    <m/>
    <m/>
    <s v=""/>
    <s v=""/>
    <s v=""/>
    <s v=""/>
  </r>
  <r>
    <x v="19"/>
    <x v="19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MENUISERIES EXT."/>
    <s v="SECOND ŒUVRE"/>
    <n v="7389.37"/>
    <m/>
    <m/>
    <m/>
    <m/>
    <m/>
    <m/>
    <s v=""/>
    <s v=""/>
    <s v=""/>
    <s v=""/>
  </r>
  <r>
    <x v="19"/>
    <x v="19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-CLOISONS-DOUBLAGES-ISOL"/>
    <s v="SECOND ŒUVRE"/>
    <n v="18125.73"/>
    <m/>
    <m/>
    <m/>
    <m/>
    <m/>
    <m/>
    <s v=""/>
    <s v=""/>
    <s v=""/>
    <s v=""/>
  </r>
  <r>
    <x v="19"/>
    <x v="19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MENUISERIES INT. BOIS"/>
    <s v="SECOND ŒUVRE"/>
    <n v="14936.02"/>
    <m/>
    <m/>
    <m/>
    <m/>
    <m/>
    <m/>
    <s v=""/>
    <s v=""/>
    <s v=""/>
    <s v=""/>
  </r>
  <r>
    <x v="19"/>
    <x v="19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ELECTRICITE-CHAUF.-VMC"/>
    <s v="ELECTRICITE / CHAUFFAGE/PLOMBERIE/VMC"/>
    <n v="7556.72"/>
    <m/>
    <m/>
    <m/>
    <m/>
    <m/>
    <m/>
    <s v=""/>
    <s v=""/>
    <s v=""/>
    <s v=""/>
  </r>
  <r>
    <x v="19"/>
    <x v="19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PLOMBERIE SANITAIRE"/>
    <s v="ELECTRICITE / CHAUFFAGE/PLOMBERIE/VMC"/>
    <n v="6346.21"/>
    <m/>
    <m/>
    <m/>
    <m/>
    <m/>
    <m/>
    <s v=""/>
    <s v=""/>
    <s v=""/>
    <s v=""/>
  </r>
  <r>
    <x v="19"/>
    <x v="19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CARRELAGE - FAIENCE"/>
    <s v="SECOND ŒUVRE"/>
    <n v="4387.8900000000003"/>
    <m/>
    <m/>
    <m/>
    <m/>
    <m/>
    <m/>
    <s v=""/>
    <s v=""/>
    <s v=""/>
    <s v=""/>
  </r>
  <r>
    <x v="19"/>
    <x v="19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PEINTURE-REVETEMENTS"/>
    <s v="SECOND ŒUVRE"/>
    <n v="10778.57"/>
    <m/>
    <m/>
    <m/>
    <m/>
    <m/>
    <m/>
    <s v=""/>
    <s v=""/>
    <s v=""/>
    <s v=""/>
  </r>
  <r>
    <x v="19"/>
    <x v="19"/>
    <m/>
    <s v="PREVAL"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ESPACES VERTS"/>
    <s v="ESPACES VERTS"/>
    <n v="1869.27"/>
    <m/>
    <m/>
    <m/>
    <m/>
    <m/>
    <m/>
    <s v=""/>
    <s v=""/>
    <s v=""/>
    <s v=""/>
  </r>
  <r>
    <x v="20"/>
    <x v="20"/>
    <m/>
    <m/>
    <n v="3"/>
    <s v="Z3"/>
    <m/>
    <n v="2010"/>
    <n v="2012"/>
    <s v="IND"/>
    <s v="Locatif"/>
    <m/>
    <m/>
    <s v="-"/>
    <m/>
    <m/>
    <m/>
    <m/>
    <m/>
    <m/>
    <m/>
    <m/>
    <m/>
    <n v="5"/>
    <m/>
    <m/>
    <m/>
    <m/>
    <m/>
    <m/>
    <n v="0"/>
    <m/>
    <n v="359.46"/>
    <n v="377.08"/>
    <n v="0.95327251511615574"/>
    <s v="LOT 1 - TERRASSEMENT - GO"/>
    <s v="GROS ŒUVRE"/>
    <n v="175459.56"/>
    <m/>
    <m/>
    <m/>
    <m/>
    <m/>
    <m/>
    <n v="5.5E-2"/>
    <n v="0"/>
    <n v="0"/>
    <n v="0"/>
  </r>
  <r>
    <x v="20"/>
    <x v="20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MENUISERIES EXT."/>
    <s v="SECOND ŒUVRE"/>
    <n v="19221.330000000002"/>
    <m/>
    <m/>
    <m/>
    <m/>
    <m/>
    <m/>
    <s v=""/>
    <s v=""/>
    <s v=""/>
    <s v=""/>
  </r>
  <r>
    <x v="20"/>
    <x v="20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CHARPENTE BOIS"/>
    <s v="CHARPENTE / COUVERTURE"/>
    <n v="25739.38"/>
    <m/>
    <m/>
    <m/>
    <m/>
    <m/>
    <m/>
    <s v=""/>
    <s v=""/>
    <s v=""/>
    <s v=""/>
  </r>
  <r>
    <x v="20"/>
    <x v="20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COUVERTURE"/>
    <s v="CHARPENTE / COUVERTURE"/>
    <n v="51269.84"/>
    <m/>
    <m/>
    <m/>
    <m/>
    <m/>
    <m/>
    <s v=""/>
    <s v=""/>
    <s v=""/>
    <s v=""/>
  </r>
  <r>
    <x v="20"/>
    <x v="20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MENUISERIES EXT."/>
    <s v="SECOND ŒUVRE"/>
    <n v="22775.32"/>
    <m/>
    <m/>
    <m/>
    <m/>
    <m/>
    <m/>
    <s v=""/>
    <s v=""/>
    <s v=""/>
    <s v=""/>
  </r>
  <r>
    <x v="20"/>
    <x v="20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CLOISONS-DOUBLAGE-ISOL"/>
    <s v="SECOND ŒUVRE"/>
    <n v="37200.410000000003"/>
    <m/>
    <m/>
    <m/>
    <m/>
    <m/>
    <m/>
    <s v=""/>
    <s v=""/>
    <s v=""/>
    <s v=""/>
  </r>
  <r>
    <x v="20"/>
    <x v="20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MENUISERIES INT. BOIS"/>
    <s v="SECOND ŒUVRE"/>
    <n v="14634.82"/>
    <m/>
    <m/>
    <m/>
    <m/>
    <m/>
    <m/>
    <s v=""/>
    <s v=""/>
    <s v=""/>
    <s v=""/>
  </r>
  <r>
    <x v="20"/>
    <x v="20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ELECTR, CHAUF., VMC"/>
    <s v="ELECTRICITE / CHAUFFAGE/PLOMBERIE/VMC"/>
    <n v="21354.240000000002"/>
    <m/>
    <m/>
    <m/>
    <m/>
    <m/>
    <m/>
    <s v=""/>
    <s v=""/>
    <s v=""/>
    <s v=""/>
  </r>
  <r>
    <x v="20"/>
    <x v="20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PLOMBERIE SANITAIRE"/>
    <s v="ELECTRICITE / CHAUFFAGE/PLOMBERIE/VMC"/>
    <n v="15965.56"/>
    <m/>
    <m/>
    <m/>
    <m/>
    <m/>
    <m/>
    <s v=""/>
    <s v=""/>
    <s v=""/>
    <s v=""/>
  </r>
  <r>
    <x v="20"/>
    <x v="20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CARRELAGE-FAIENCE"/>
    <s v="SECOND ŒUVRE"/>
    <n v="19202.09"/>
    <m/>
    <m/>
    <m/>
    <m/>
    <m/>
    <m/>
    <s v=""/>
    <s v=""/>
    <s v=""/>
    <s v=""/>
  </r>
  <r>
    <x v="20"/>
    <x v="20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PEINTURE - REVETEMENT"/>
    <s v="SECOND ŒUVRE"/>
    <n v="19668.59"/>
    <m/>
    <m/>
    <m/>
    <m/>
    <m/>
    <m/>
    <s v=""/>
    <s v=""/>
    <s v=""/>
    <s v=""/>
  </r>
  <r>
    <x v="20"/>
    <x v="20"/>
    <m/>
    <m/>
    <n v="3"/>
    <s v="Z3"/>
    <m/>
    <n v="2010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ESPACES VERTS"/>
    <s v="ESPACES VERTS"/>
    <n v="3533.68"/>
    <m/>
    <m/>
    <m/>
    <m/>
    <m/>
    <m/>
    <s v=""/>
    <s v=""/>
    <s v=""/>
    <s v=""/>
  </r>
  <r>
    <x v="21"/>
    <x v="21"/>
    <m/>
    <s v="SAINT PAVACE"/>
    <n v="2"/>
    <s v="Z2"/>
    <m/>
    <n v="2011"/>
    <n v="2012"/>
    <s v="IND"/>
    <s v="Locatif"/>
    <m/>
    <m/>
    <s v="-"/>
    <m/>
    <m/>
    <m/>
    <m/>
    <m/>
    <m/>
    <m/>
    <m/>
    <m/>
    <n v="14"/>
    <m/>
    <m/>
    <m/>
    <m/>
    <m/>
    <m/>
    <n v="0"/>
    <m/>
    <n v="1103.8399999999999"/>
    <n v="1164.08"/>
    <n v="0.94825097931413649"/>
    <s v="LOT 1 - VRD"/>
    <s v="VRD"/>
    <n v="54625.72"/>
    <m/>
    <m/>
    <m/>
    <m/>
    <m/>
    <m/>
    <n v="5.5E-2"/>
    <n v="0"/>
    <n v="0"/>
    <n v="0"/>
  </r>
  <r>
    <x v="21"/>
    <x v="21"/>
    <m/>
    <m/>
    <n v="2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GROS OEUVRE"/>
    <s v="GROS ŒUVRE"/>
    <n v="409554.22"/>
    <m/>
    <m/>
    <m/>
    <m/>
    <m/>
    <m/>
    <s v=""/>
    <s v=""/>
    <s v=""/>
    <s v=""/>
  </r>
  <r>
    <x v="21"/>
    <x v="21"/>
    <m/>
    <m/>
    <n v="2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CHARPENTE BOIS"/>
    <s v="CHARPENTE / COUVERTURE"/>
    <n v="85644.84"/>
    <m/>
    <m/>
    <m/>
    <m/>
    <m/>
    <m/>
    <s v=""/>
    <s v=""/>
    <s v=""/>
    <s v=""/>
  </r>
  <r>
    <x v="21"/>
    <x v="21"/>
    <m/>
    <m/>
    <n v="2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COUVERTURE"/>
    <s v="CHARPENTE / COUVERTURE"/>
    <n v="113255.62"/>
    <m/>
    <m/>
    <m/>
    <m/>
    <m/>
    <m/>
    <s v=""/>
    <s v=""/>
    <s v=""/>
    <s v=""/>
  </r>
  <r>
    <x v="21"/>
    <x v="21"/>
    <m/>
    <m/>
    <n v="2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MENUISERIES EXT PVC"/>
    <s v="SECOND ŒUVRE"/>
    <n v="46370.53"/>
    <m/>
    <m/>
    <m/>
    <m/>
    <m/>
    <m/>
    <s v=""/>
    <s v=""/>
    <s v=""/>
    <s v=""/>
  </r>
  <r>
    <x v="21"/>
    <x v="21"/>
    <m/>
    <m/>
    <n v="2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SERRURERIE"/>
    <s v="SECOND ŒUVRE"/>
    <n v="16595.13"/>
    <m/>
    <m/>
    <m/>
    <m/>
    <m/>
    <m/>
    <s v=""/>
    <s v=""/>
    <s v=""/>
    <s v=""/>
  </r>
  <r>
    <x v="21"/>
    <x v="21"/>
    <m/>
    <m/>
    <n v="2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MENUISERIES INT"/>
    <s v="SECOND ŒUVRE"/>
    <n v="71520.87"/>
    <m/>
    <m/>
    <m/>
    <m/>
    <m/>
    <m/>
    <s v=""/>
    <s v=""/>
    <s v=""/>
    <s v=""/>
  </r>
  <r>
    <x v="21"/>
    <x v="21"/>
    <m/>
    <m/>
    <n v="2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CLOISONS DOUBLAGES"/>
    <s v="SECOND ŒUVRE"/>
    <n v="117069.14"/>
    <m/>
    <m/>
    <m/>
    <m/>
    <m/>
    <m/>
    <s v=""/>
    <s v=""/>
    <s v=""/>
    <s v=""/>
  </r>
  <r>
    <x v="21"/>
    <x v="21"/>
    <m/>
    <m/>
    <n v="2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SOLS SOUPLES"/>
    <s v="SECOND ŒUVRE"/>
    <n v="35238.51"/>
    <m/>
    <m/>
    <m/>
    <m/>
    <m/>
    <m/>
    <s v=""/>
    <s v=""/>
    <s v=""/>
    <s v=""/>
  </r>
  <r>
    <x v="21"/>
    <x v="21"/>
    <m/>
    <m/>
    <n v="2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CARRELAGES FAIENCES"/>
    <s v="SECOND ŒUVRE"/>
    <n v="28373.84"/>
    <m/>
    <m/>
    <m/>
    <m/>
    <m/>
    <m/>
    <s v=""/>
    <s v=""/>
    <s v=""/>
    <s v=""/>
  </r>
  <r>
    <x v="21"/>
    <x v="21"/>
    <m/>
    <m/>
    <n v="2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PEINTURES"/>
    <s v="SECOND ŒUVRE"/>
    <n v="59158.66"/>
    <m/>
    <m/>
    <m/>
    <m/>
    <m/>
    <m/>
    <s v=""/>
    <s v=""/>
    <s v=""/>
    <s v=""/>
  </r>
  <r>
    <x v="21"/>
    <x v="21"/>
    <m/>
    <m/>
    <n v="2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ELECTRICITE"/>
    <s v="ELECTRICITE / CHAUFFAGE/PLOMBERIE/VMC"/>
    <n v="74241.81"/>
    <m/>
    <m/>
    <m/>
    <m/>
    <m/>
    <m/>
    <s v=""/>
    <s v=""/>
    <s v=""/>
    <s v=""/>
  </r>
  <r>
    <x v="21"/>
    <x v="21"/>
    <m/>
    <m/>
    <n v="2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CHAUFFAGE VENTILATION"/>
    <s v="ELECTRICITE / CHAUFFAGE/PLOMBERIE/VMC"/>
    <n v="64233.37"/>
    <m/>
    <m/>
    <m/>
    <m/>
    <m/>
    <m/>
    <s v=""/>
    <s v=""/>
    <s v=""/>
    <s v=""/>
  </r>
  <r>
    <x v="21"/>
    <x v="21"/>
    <m/>
    <m/>
    <n v="2"/>
    <s v="Z2"/>
    <m/>
    <n v="2011"/>
    <n v="2012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 - PLOMBERIE SANITAIRE"/>
    <s v="ELECTRICITE / CHAUFFAGE/PLOMBERIE/VMC"/>
    <n v="49419.39"/>
    <m/>
    <m/>
    <m/>
    <m/>
    <m/>
    <m/>
    <s v=""/>
    <s v=""/>
    <s v=""/>
    <s v=""/>
  </r>
  <r>
    <x v="22"/>
    <x v="6"/>
    <m/>
    <s v="ALLONNES"/>
    <n v="4"/>
    <s v="Z2"/>
    <m/>
    <n v="2009"/>
    <n v="2012"/>
    <s v="IND"/>
    <s v="Accession"/>
    <m/>
    <m/>
    <s v="-"/>
    <m/>
    <m/>
    <m/>
    <m/>
    <m/>
    <m/>
    <m/>
    <m/>
    <m/>
    <n v="10"/>
    <m/>
    <m/>
    <m/>
    <m/>
    <m/>
    <m/>
    <s v=""/>
    <m/>
    <n v="841.24"/>
    <s v=""/>
    <s v=""/>
    <s v="LOTS 1-6 -10 -GRPT CONJT (LCM)"/>
    <s v="GROS ŒUVRE"/>
    <n v="352099.9"/>
    <m/>
    <m/>
    <m/>
    <m/>
    <m/>
    <m/>
    <n v="5.5E-2"/>
    <n v="0"/>
    <n v="0"/>
    <s v=""/>
  </r>
  <r>
    <x v="22"/>
    <x v="6"/>
    <m/>
    <m/>
    <n v="4"/>
    <s v="Z2"/>
    <m/>
    <n v="2009"/>
    <n v="2012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S 1-6 -10 -GRPT CONJT (LCM)"/>
    <s v="GROS ŒUVRE"/>
    <n v="50211.69"/>
    <m/>
    <m/>
    <m/>
    <m/>
    <m/>
    <m/>
    <s v=""/>
    <s v=""/>
    <s v=""/>
    <s v=""/>
  </r>
  <r>
    <x v="22"/>
    <x v="6"/>
    <m/>
    <m/>
    <n v="4"/>
    <s v="Z2"/>
    <m/>
    <n v="2009"/>
    <n v="2012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S 1-6 -10 -GRPT CONJT (LCM)"/>
    <s v="GROS ŒUVRE"/>
    <n v="50651"/>
    <m/>
    <m/>
    <m/>
    <m/>
    <m/>
    <m/>
    <s v=""/>
    <s v=""/>
    <s v=""/>
    <s v=""/>
  </r>
  <r>
    <x v="22"/>
    <x v="6"/>
    <m/>
    <m/>
    <n v="4"/>
    <s v="Z2"/>
    <m/>
    <n v="2009"/>
    <n v="2012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2 - CHARPENTE COUVERTURE"/>
    <s v="CHARPENTE / COUVERTURE"/>
    <n v="122053.07"/>
    <m/>
    <m/>
    <m/>
    <m/>
    <m/>
    <m/>
    <s v=""/>
    <s v=""/>
    <s v=""/>
    <s v=""/>
  </r>
  <r>
    <x v="22"/>
    <x v="6"/>
    <m/>
    <m/>
    <n v="4"/>
    <s v="Z2"/>
    <m/>
    <n v="2009"/>
    <n v="2012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3 - MEN. EXTERIEURES PVC"/>
    <s v="SECOND ŒUVRE"/>
    <n v="32377.99"/>
    <m/>
    <m/>
    <m/>
    <m/>
    <m/>
    <m/>
    <s v=""/>
    <s v=""/>
    <s v=""/>
    <s v=""/>
  </r>
  <r>
    <x v="22"/>
    <x v="6"/>
    <m/>
    <m/>
    <n v="4"/>
    <s v="Z2"/>
    <m/>
    <n v="2009"/>
    <n v="2012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4 - MEN. INTERIEURES BOIS"/>
    <s v="SECOND ŒUVRE"/>
    <n v="29905.96"/>
    <m/>
    <m/>
    <m/>
    <m/>
    <m/>
    <m/>
    <s v=""/>
    <s v=""/>
    <s v=""/>
    <s v=""/>
  </r>
  <r>
    <x v="22"/>
    <x v="6"/>
    <m/>
    <m/>
    <n v="4"/>
    <s v="Z2"/>
    <m/>
    <n v="2009"/>
    <n v="2012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5 - PLATRERIE, CLOISONS"/>
    <s v="SECOND ŒUVRE"/>
    <n v="104328"/>
    <m/>
    <m/>
    <m/>
    <m/>
    <m/>
    <m/>
    <s v=""/>
    <s v=""/>
    <s v=""/>
    <s v=""/>
  </r>
  <r>
    <x v="22"/>
    <x v="6"/>
    <m/>
    <m/>
    <n v="4"/>
    <s v="Z2"/>
    <m/>
    <n v="2009"/>
    <n v="2012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7 - PLOMBERIE, SANITAIRES"/>
    <s v="ELECTRICITE / CHAUFFAGE/PLOMBERIE/VMC"/>
    <n v="35770.85"/>
    <m/>
    <m/>
    <m/>
    <m/>
    <m/>
    <m/>
    <s v=""/>
    <s v=""/>
    <s v=""/>
    <s v=""/>
  </r>
  <r>
    <x v="22"/>
    <x v="6"/>
    <m/>
    <m/>
    <n v="4"/>
    <s v="Z2"/>
    <m/>
    <n v="2009"/>
    <n v="2012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8 - CHAUFFAGE VMC"/>
    <s v="ELECTRICITE / CHAUFFAGE/PLOMBERIE/VMC"/>
    <n v="60249.77"/>
    <m/>
    <m/>
    <m/>
    <m/>
    <m/>
    <m/>
    <s v=""/>
    <s v=""/>
    <s v=""/>
    <s v=""/>
  </r>
  <r>
    <x v="22"/>
    <x v="6"/>
    <m/>
    <m/>
    <n v="4"/>
    <s v="Z2"/>
    <m/>
    <n v="2009"/>
    <n v="2012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9 - CARRELAGE, FAIENCE"/>
    <s v="SECOND ŒUVRE"/>
    <n v="27622.35"/>
    <m/>
    <m/>
    <m/>
    <m/>
    <m/>
    <m/>
    <s v=""/>
    <s v=""/>
    <s v=""/>
    <s v=""/>
  </r>
  <r>
    <x v="23"/>
    <x v="22"/>
    <m/>
    <s v="LA CHAPELLE SAINT AUBIN"/>
    <n v="1"/>
    <s v="Z2"/>
    <m/>
    <n v="2011"/>
    <n v="2013"/>
    <s v="IND"/>
    <s v="Accession"/>
    <m/>
    <m/>
    <s v="-"/>
    <m/>
    <m/>
    <m/>
    <m/>
    <m/>
    <m/>
    <m/>
    <m/>
    <m/>
    <n v="8"/>
    <m/>
    <m/>
    <m/>
    <m/>
    <m/>
    <m/>
    <n v="0"/>
    <m/>
    <n v="698.13"/>
    <n v="747.72"/>
    <n v="0.93367838228213762"/>
    <s v="LOT 1 - GO, VOIRIE, RESEAUX"/>
    <s v="GROS ŒUVRE"/>
    <n v="322498.12"/>
    <m/>
    <m/>
    <m/>
    <m/>
    <m/>
    <m/>
    <n v="5.5E-2"/>
    <n v="0"/>
    <n v="0"/>
    <n v="0"/>
  </r>
  <r>
    <x v="23"/>
    <x v="22"/>
    <m/>
    <m/>
    <n v="1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N°2 - ENDUITS GRATTES"/>
    <s v="GROS ŒUVRE"/>
    <n v="22761.81"/>
    <m/>
    <m/>
    <m/>
    <m/>
    <m/>
    <m/>
    <s v=""/>
    <s v=""/>
    <s v=""/>
    <s v=""/>
  </r>
  <r>
    <x v="23"/>
    <x v="22"/>
    <m/>
    <m/>
    <n v="1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3 - CHARPENTE-BARDAGE"/>
    <s v="CHARPENTE / COUVERTURE"/>
    <n v="54630.28"/>
    <m/>
    <m/>
    <m/>
    <m/>
    <m/>
    <m/>
    <s v=""/>
    <s v=""/>
    <s v=""/>
    <s v=""/>
  </r>
  <r>
    <x v="23"/>
    <x v="22"/>
    <m/>
    <m/>
    <n v="1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4 - COUVERTURE"/>
    <s v="CHARPENTE / COUVERTURE"/>
    <n v="75710"/>
    <m/>
    <m/>
    <m/>
    <m/>
    <m/>
    <m/>
    <s v=""/>
    <s v=""/>
    <s v=""/>
    <s v=""/>
  </r>
  <r>
    <x v="23"/>
    <x v="22"/>
    <m/>
    <m/>
    <n v="1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5 - MENUISERIES EXT PVC"/>
    <s v="SECOND ŒUVRE"/>
    <n v="36491.15"/>
    <m/>
    <m/>
    <m/>
    <m/>
    <m/>
    <m/>
    <s v=""/>
    <s v=""/>
    <s v=""/>
    <s v=""/>
  </r>
  <r>
    <x v="23"/>
    <x v="22"/>
    <m/>
    <m/>
    <n v="1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6 - MENUISERIES BOIS"/>
    <s v="SECOND ŒUVRE"/>
    <n v="41921.480000000003"/>
    <m/>
    <m/>
    <m/>
    <m/>
    <m/>
    <m/>
    <s v=""/>
    <s v=""/>
    <s v=""/>
    <s v=""/>
  </r>
  <r>
    <x v="23"/>
    <x v="22"/>
    <m/>
    <m/>
    <n v="1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7 - PLATRERIE"/>
    <s v="SECOND ŒUVRE"/>
    <n v="77250"/>
    <m/>
    <m/>
    <m/>
    <m/>
    <m/>
    <m/>
    <s v=""/>
    <s v=""/>
    <s v=""/>
    <s v=""/>
  </r>
  <r>
    <x v="23"/>
    <x v="22"/>
    <m/>
    <m/>
    <n v="1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8 - CARRELAGE - FAIENCE"/>
    <s v="SECOND ŒUVRE"/>
    <n v="26498.47"/>
    <m/>
    <m/>
    <m/>
    <m/>
    <m/>
    <m/>
    <s v=""/>
    <s v=""/>
    <s v=""/>
    <s v=""/>
  </r>
  <r>
    <x v="23"/>
    <x v="22"/>
    <m/>
    <m/>
    <n v="1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9 - PEINTURE/REVETEMENT"/>
    <s v="SECOND ŒUVRE"/>
    <n v="43827.69"/>
    <m/>
    <m/>
    <m/>
    <m/>
    <m/>
    <m/>
    <s v=""/>
    <s v=""/>
    <s v=""/>
    <s v=""/>
  </r>
  <r>
    <x v="23"/>
    <x v="22"/>
    <m/>
    <m/>
    <n v="1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10 - ESPACES VERTS/CLOTURE"/>
    <s v="ESPACES VERTS"/>
    <n v="12904.93"/>
    <m/>
    <m/>
    <m/>
    <m/>
    <m/>
    <m/>
    <s v=""/>
    <s v=""/>
    <s v=""/>
    <s v=""/>
  </r>
  <r>
    <x v="23"/>
    <x v="22"/>
    <m/>
    <m/>
    <n v="1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11 - PLOMBERIE-CHAUFFAGE"/>
    <s v="ELECTRICITE / CHAUFFAGE/PLOMBERIE/VMC"/>
    <n v="75263.009999999995"/>
    <m/>
    <m/>
    <m/>
    <m/>
    <m/>
    <m/>
    <s v=""/>
    <s v=""/>
    <s v=""/>
    <s v=""/>
  </r>
  <r>
    <x v="23"/>
    <x v="22"/>
    <m/>
    <m/>
    <n v="1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12 - ELECTRICITE"/>
    <s v="ELECTRICITE / CHAUFFAGE/PLOMBERIE/VMC"/>
    <n v="37795.599999999999"/>
    <m/>
    <m/>
    <m/>
    <m/>
    <m/>
    <m/>
    <s v=""/>
    <s v=""/>
    <s v=""/>
    <s v=""/>
  </r>
  <r>
    <x v="24"/>
    <x v="23"/>
    <m/>
    <s v="SAINT MARS LA BRIERE"/>
    <n v="1"/>
    <s v="Z3"/>
    <m/>
    <n v="2011"/>
    <n v="2013"/>
    <s v="I/INT"/>
    <s v="Locatif"/>
    <m/>
    <m/>
    <s v="-"/>
    <m/>
    <m/>
    <m/>
    <m/>
    <m/>
    <m/>
    <m/>
    <m/>
    <m/>
    <n v="13"/>
    <m/>
    <m/>
    <m/>
    <m/>
    <m/>
    <m/>
    <n v="0"/>
    <m/>
    <n v="869.19"/>
    <n v="900.07"/>
    <n v="0.96569155732331935"/>
    <s v="LOT 1  - VRD"/>
    <s v="VRD"/>
    <n v="30637"/>
    <m/>
    <m/>
    <m/>
    <m/>
    <m/>
    <m/>
    <n v="5.5E-2"/>
    <n v="0"/>
    <n v="0"/>
    <n v="0"/>
  </r>
  <r>
    <x v="24"/>
    <x v="23"/>
    <m/>
    <m/>
    <n v="1"/>
    <s v="Z3"/>
    <m/>
    <n v="2011"/>
    <n v="2013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MACONNERIE"/>
    <s v="GROS ŒUVRE"/>
    <n v="367560.01"/>
    <m/>
    <m/>
    <m/>
    <m/>
    <m/>
    <m/>
    <n v="5.5E-2"/>
    <s v=""/>
    <s v=""/>
    <s v=""/>
  </r>
  <r>
    <x v="24"/>
    <x v="23"/>
    <m/>
    <m/>
    <n v="1"/>
    <s v="Z3"/>
    <m/>
    <n v="2011"/>
    <n v="2013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CHARPENTE BOIS-BARDAGE"/>
    <s v="CHARPENTE / COUVERTURE"/>
    <n v="49537.54"/>
    <m/>
    <m/>
    <m/>
    <m/>
    <m/>
    <m/>
    <s v=""/>
    <s v=""/>
    <s v=""/>
    <s v=""/>
  </r>
  <r>
    <x v="24"/>
    <x v="23"/>
    <m/>
    <m/>
    <n v="1"/>
    <s v="Z3"/>
    <m/>
    <n v="2011"/>
    <n v="2013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COUVERTURE ARDOISE"/>
    <s v="CHARPENTE / COUVERTURE"/>
    <n v="86927.56"/>
    <m/>
    <m/>
    <m/>
    <m/>
    <m/>
    <m/>
    <s v=""/>
    <s v=""/>
    <s v=""/>
    <s v=""/>
  </r>
  <r>
    <x v="24"/>
    <x v="23"/>
    <m/>
    <m/>
    <n v="1"/>
    <s v="Z3"/>
    <m/>
    <n v="2011"/>
    <n v="2013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ETANCH-COUV.BAC ACIER"/>
    <s v="CHARPENTE / COUVERTURE"/>
    <n v="44869.63"/>
    <m/>
    <m/>
    <m/>
    <m/>
    <m/>
    <m/>
    <s v=""/>
    <s v=""/>
    <s v=""/>
    <s v=""/>
  </r>
  <r>
    <x v="24"/>
    <x v="23"/>
    <m/>
    <m/>
    <n v="1"/>
    <s v="Z3"/>
    <m/>
    <n v="2011"/>
    <n v="2013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SERRURERIE"/>
    <s v="SECOND ŒUVRE"/>
    <n v="21848.38"/>
    <m/>
    <m/>
    <m/>
    <m/>
    <m/>
    <m/>
    <s v=""/>
    <s v=""/>
    <s v=""/>
    <s v=""/>
  </r>
  <r>
    <x v="24"/>
    <x v="23"/>
    <m/>
    <m/>
    <n v="1"/>
    <s v="Z3"/>
    <m/>
    <n v="2011"/>
    <n v="2013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MENUISERIES INT. BOIS"/>
    <s v="SECOND ŒUVRE"/>
    <n v="30015.25"/>
    <m/>
    <m/>
    <m/>
    <m/>
    <m/>
    <m/>
    <s v=""/>
    <s v=""/>
    <s v=""/>
    <s v=""/>
  </r>
  <r>
    <x v="24"/>
    <x v="23"/>
    <m/>
    <m/>
    <n v="1"/>
    <s v="Z3"/>
    <m/>
    <n v="2011"/>
    <n v="2013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PLATRERIE"/>
    <s v="SECOND ŒUVRE"/>
    <n v="0"/>
    <m/>
    <m/>
    <m/>
    <m/>
    <m/>
    <m/>
    <s v=""/>
    <s v=""/>
    <s v=""/>
    <s v=""/>
  </r>
  <r>
    <x v="24"/>
    <x v="23"/>
    <m/>
    <m/>
    <n v="1"/>
    <s v="Z3"/>
    <m/>
    <n v="2011"/>
    <n v="2013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-PLOMBERIE-CHAUFF-VMC"/>
    <s v="ELECTRICITE / CHAUFFAGE/PLOMBERIE/VMC"/>
    <n v="135485.98000000001"/>
    <m/>
    <m/>
    <m/>
    <m/>
    <m/>
    <m/>
    <s v=""/>
    <s v=""/>
    <s v=""/>
    <s v=""/>
  </r>
  <r>
    <x v="24"/>
    <x v="23"/>
    <m/>
    <m/>
    <n v="1"/>
    <s v="Z3"/>
    <m/>
    <n v="2011"/>
    <n v="2013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ELECTRICITE"/>
    <s v="ELECTRICITE / CHAUFFAGE/PLOMBERIE/VMC"/>
    <n v="71406.73000000001"/>
    <m/>
    <m/>
    <m/>
    <m/>
    <m/>
    <m/>
    <s v=""/>
    <s v=""/>
    <s v=""/>
    <s v=""/>
  </r>
  <r>
    <x v="24"/>
    <x v="23"/>
    <m/>
    <m/>
    <n v="1"/>
    <s v="Z3"/>
    <m/>
    <n v="2011"/>
    <n v="2013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CARRELAGE-FAIENCE"/>
    <s v="SECOND ŒUVRE"/>
    <n v="34030.07"/>
    <m/>
    <m/>
    <m/>
    <m/>
    <m/>
    <m/>
    <s v=""/>
    <s v=""/>
    <s v=""/>
    <s v=""/>
  </r>
  <r>
    <x v="24"/>
    <x v="23"/>
    <m/>
    <m/>
    <n v="1"/>
    <s v="Z3"/>
    <m/>
    <n v="2011"/>
    <n v="2013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PEINTURE-REVTS MURAUX"/>
    <s v="SECOND ŒUVRE"/>
    <n v="43170.23"/>
    <m/>
    <m/>
    <m/>
    <m/>
    <m/>
    <m/>
    <s v=""/>
    <s v=""/>
    <s v=""/>
    <s v=""/>
  </r>
  <r>
    <x v="24"/>
    <x v="23"/>
    <m/>
    <m/>
    <n v="1"/>
    <s v="Z3"/>
    <m/>
    <n v="2011"/>
    <n v="2013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 - SOLS SOUPLES"/>
    <s v="SECOND ŒUVRE"/>
    <n v="8258.39"/>
    <m/>
    <m/>
    <m/>
    <m/>
    <m/>
    <m/>
    <s v=""/>
    <s v=""/>
    <s v=""/>
    <s v=""/>
  </r>
  <r>
    <x v="24"/>
    <x v="23"/>
    <m/>
    <m/>
    <n v="1"/>
    <s v="Z3"/>
    <m/>
    <n v="2011"/>
    <n v="2013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5 - ESPACES VERTS"/>
    <s v="ESPACES VERTS"/>
    <n v="1059.8699999999999"/>
    <m/>
    <m/>
    <m/>
    <m/>
    <m/>
    <m/>
    <s v=""/>
    <s v=""/>
    <s v=""/>
    <s v=""/>
  </r>
  <r>
    <x v="24"/>
    <x v="23"/>
    <m/>
    <m/>
    <n v="1"/>
    <s v="Z3"/>
    <m/>
    <n v="2011"/>
    <n v="2013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6 - CLOTURES"/>
    <s v="ESPACES VERTS"/>
    <n v="4027.89"/>
    <m/>
    <m/>
    <m/>
    <m/>
    <m/>
    <m/>
    <s v=""/>
    <s v=""/>
    <s v=""/>
    <s v=""/>
  </r>
  <r>
    <x v="24"/>
    <x v="23"/>
    <m/>
    <m/>
    <n v="1"/>
    <s v="Z3"/>
    <m/>
    <n v="2011"/>
    <n v="2013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 - VRD"/>
    <s v="VRD"/>
    <n v="30143.1"/>
    <m/>
    <m/>
    <m/>
    <m/>
    <m/>
    <m/>
    <s v=""/>
    <s v=""/>
    <s v=""/>
    <s v=""/>
  </r>
  <r>
    <x v="24"/>
    <x v="23"/>
    <m/>
    <m/>
    <n v="1"/>
    <s v="Z3"/>
    <m/>
    <n v="2011"/>
    <n v="2013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5 - ESPACES VERTS"/>
    <s v="ESPACES VERTS"/>
    <n v="1765.41"/>
    <m/>
    <m/>
    <m/>
    <m/>
    <m/>
    <m/>
    <s v=""/>
    <s v=""/>
    <s v=""/>
    <s v=""/>
  </r>
  <r>
    <x v="24"/>
    <x v="23"/>
    <m/>
    <m/>
    <n v="1"/>
    <s v="Z3"/>
    <m/>
    <n v="2011"/>
    <n v="2013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MENUISERIES PVC"/>
    <s v="SECOND ŒUVRE"/>
    <n v="46990.59"/>
    <m/>
    <m/>
    <m/>
    <m/>
    <m/>
    <m/>
    <s v=""/>
    <s v=""/>
    <s v=""/>
    <s v=""/>
  </r>
  <r>
    <x v="24"/>
    <x v="23"/>
    <m/>
    <m/>
    <n v="1"/>
    <s v="Z3"/>
    <m/>
    <n v="2011"/>
    <n v="2013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PLATRERIE"/>
    <s v="SECOND ŒUVRE"/>
    <n v="105379.45"/>
    <m/>
    <m/>
    <m/>
    <m/>
    <m/>
    <m/>
    <s v=""/>
    <s v=""/>
    <s v=""/>
    <s v=""/>
  </r>
  <r>
    <x v="25"/>
    <x v="24"/>
    <m/>
    <s v="SAINT SATURNIN"/>
    <s v=""/>
    <s v="Z2"/>
    <m/>
    <n v="2011"/>
    <n v="2013"/>
    <s v="IND"/>
    <s v="Accession"/>
    <m/>
    <m/>
    <s v="-"/>
    <m/>
    <m/>
    <m/>
    <m/>
    <m/>
    <m/>
    <m/>
    <m/>
    <m/>
    <n v="20"/>
    <m/>
    <m/>
    <m/>
    <m/>
    <m/>
    <m/>
    <n v="0"/>
    <m/>
    <n v="1642"/>
    <n v="1724"/>
    <n v="0.95243619489559161"/>
    <s v="LOT 1 - VRD"/>
    <s v="VRD"/>
    <n v="141384.51999999999"/>
    <m/>
    <m/>
    <m/>
    <m/>
    <m/>
    <m/>
    <n v="5.5E-2"/>
    <n v="0"/>
    <n v="0"/>
    <n v="0"/>
  </r>
  <r>
    <x v="25"/>
    <x v="24"/>
    <m/>
    <m/>
    <s v="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2 - GROS OEUVRE-RAVALEMENT"/>
    <s v="GROS ŒUVRE"/>
    <n v="714818.45"/>
    <m/>
    <m/>
    <m/>
    <m/>
    <m/>
    <m/>
    <n v="5.5E-2"/>
    <s v=""/>
    <s v=""/>
    <s v=""/>
  </r>
  <r>
    <x v="25"/>
    <x v="24"/>
    <m/>
    <m/>
    <s v="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3 - CHARPENTE COUVERTURE"/>
    <s v="CHARPENTE / COUVERTURE"/>
    <n v="334009.52"/>
    <m/>
    <m/>
    <m/>
    <m/>
    <m/>
    <m/>
    <s v=""/>
    <s v=""/>
    <s v=""/>
    <s v=""/>
  </r>
  <r>
    <x v="25"/>
    <x v="24"/>
    <m/>
    <m/>
    <s v="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4 - ETANCHEITE"/>
    <s v="CHARPENTE / COUVERTURE"/>
    <n v="15239.49"/>
    <m/>
    <m/>
    <m/>
    <m/>
    <m/>
    <m/>
    <s v=""/>
    <s v=""/>
    <s v=""/>
    <s v=""/>
  </r>
  <r>
    <x v="25"/>
    <x v="24"/>
    <m/>
    <m/>
    <s v="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5 - MENUISERIES EXT. PVC"/>
    <s v="SECOND ŒUVRE"/>
    <n v="107439.32"/>
    <m/>
    <m/>
    <m/>
    <m/>
    <m/>
    <m/>
    <s v=""/>
    <s v=""/>
    <s v=""/>
    <s v=""/>
  </r>
  <r>
    <x v="25"/>
    <x v="24"/>
    <m/>
    <m/>
    <s v="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6 - PLATRERIE- RESILIE"/>
    <s v="SECOND ŒUVRE"/>
    <n v="167000"/>
    <m/>
    <m/>
    <m/>
    <m/>
    <m/>
    <m/>
    <s v=""/>
    <s v=""/>
    <s v=""/>
    <s v=""/>
  </r>
  <r>
    <x v="25"/>
    <x v="24"/>
    <m/>
    <m/>
    <s v="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7-MENUISERIES INT. BOIS"/>
    <s v="SECOND ŒUVRE"/>
    <n v="49984.54"/>
    <m/>
    <m/>
    <m/>
    <m/>
    <m/>
    <m/>
    <s v=""/>
    <s v=""/>
    <s v=""/>
    <s v=""/>
  </r>
  <r>
    <x v="25"/>
    <x v="24"/>
    <m/>
    <m/>
    <s v="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8 - SERRURERIE"/>
    <s v="SECOND ŒUVRE"/>
    <n v="11380.86"/>
    <m/>
    <m/>
    <m/>
    <m/>
    <m/>
    <m/>
    <s v=""/>
    <s v=""/>
    <s v=""/>
    <s v=""/>
  </r>
  <r>
    <x v="25"/>
    <x v="24"/>
    <m/>
    <m/>
    <s v="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9 - PLOMBERIE-CHAUFF-VMC"/>
    <s v="ELECTRICITE / CHAUFFAGE/PLOMBERIE/VMC"/>
    <n v="170068"/>
    <m/>
    <m/>
    <m/>
    <m/>
    <m/>
    <m/>
    <s v=""/>
    <s v=""/>
    <s v=""/>
    <s v=""/>
  </r>
  <r>
    <x v="25"/>
    <x v="24"/>
    <m/>
    <m/>
    <s v="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10 - ELECTRICITE"/>
    <s v="ELECTRICITE / CHAUFFAGE/PLOMBERIE/VMC"/>
    <n v="108176.52"/>
    <m/>
    <m/>
    <m/>
    <m/>
    <m/>
    <m/>
    <s v=""/>
    <s v=""/>
    <s v=""/>
    <s v=""/>
  </r>
  <r>
    <x v="25"/>
    <x v="24"/>
    <m/>
    <m/>
    <s v="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11 - CARRELAGE-FAIENCE"/>
    <s v="SECOND ŒUVRE"/>
    <n v="81133.009999999995"/>
    <m/>
    <m/>
    <m/>
    <m/>
    <m/>
    <m/>
    <s v=""/>
    <s v=""/>
    <s v=""/>
    <s v=""/>
  </r>
  <r>
    <x v="25"/>
    <x v="24"/>
    <m/>
    <m/>
    <s v="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12 - PEINTURE"/>
    <s v="SECOND ŒUVRE"/>
    <n v="83264.02"/>
    <m/>
    <m/>
    <m/>
    <m/>
    <m/>
    <m/>
    <s v=""/>
    <s v=""/>
    <s v=""/>
    <s v=""/>
  </r>
  <r>
    <x v="25"/>
    <x v="24"/>
    <m/>
    <m/>
    <s v="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13 - REVETEMENT SOLS"/>
    <s v="SECOND ŒUVRE"/>
    <n v="45910.3"/>
    <m/>
    <m/>
    <m/>
    <m/>
    <m/>
    <m/>
    <s v=""/>
    <s v=""/>
    <s v=""/>
    <s v=""/>
  </r>
  <r>
    <x v="25"/>
    <x v="24"/>
    <m/>
    <m/>
    <s v="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14 - ESPACES VERTS"/>
    <s v="ESPACES VERTS"/>
    <n v="25903.27"/>
    <m/>
    <m/>
    <m/>
    <m/>
    <m/>
    <m/>
    <s v=""/>
    <s v=""/>
    <s v=""/>
    <s v=""/>
  </r>
  <r>
    <x v="25"/>
    <x v="24"/>
    <m/>
    <m/>
    <s v=""/>
    <s v="Z2"/>
    <m/>
    <n v="2011"/>
    <n v="2013"/>
    <s v="IND"/>
    <s v="Accession"/>
    <m/>
    <m/>
    <s v="-"/>
    <m/>
    <m/>
    <m/>
    <m/>
    <m/>
    <m/>
    <m/>
    <m/>
    <m/>
    <s v=""/>
    <m/>
    <m/>
    <m/>
    <m/>
    <m/>
    <m/>
    <s v=""/>
    <m/>
    <s v=""/>
    <s v=""/>
    <s v=""/>
    <s v="LOT 6B - PLATRERIE"/>
    <s v="SECOND ŒUVRE"/>
    <n v="206000"/>
    <m/>
    <m/>
    <m/>
    <m/>
    <m/>
    <m/>
    <s v=""/>
    <s v=""/>
    <s v=""/>
    <s v=""/>
  </r>
  <r>
    <x v="26"/>
    <x v="25"/>
    <m/>
    <s v="ETIVAL LES LE MANS"/>
    <s v=""/>
    <s v="Z3"/>
    <m/>
    <n v="2012"/>
    <n v="2013"/>
    <s v="IND"/>
    <s v="Locatif"/>
    <m/>
    <m/>
    <s v="-"/>
    <m/>
    <m/>
    <m/>
    <m/>
    <m/>
    <m/>
    <m/>
    <m/>
    <m/>
    <n v="10"/>
    <m/>
    <m/>
    <m/>
    <m/>
    <m/>
    <m/>
    <n v="0"/>
    <m/>
    <n v="827"/>
    <n v="879"/>
    <n v="0.9408418657565415"/>
    <s v="LOT 1 AMENAGT EXT - ESPACES VE"/>
    <s v="ESPACES VERTS"/>
    <n v="58650.91"/>
    <m/>
    <m/>
    <m/>
    <m/>
    <m/>
    <m/>
    <n v="5.5E-2"/>
    <n v="0"/>
    <n v="0"/>
    <n v="0"/>
  </r>
  <r>
    <x v="26"/>
    <x v="25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FONDATION GROS OEUVRE"/>
    <s v="GROS ŒUVRE"/>
    <n v="295653.98"/>
    <m/>
    <m/>
    <m/>
    <m/>
    <m/>
    <m/>
    <n v="5.5E-2"/>
    <s v=""/>
    <s v=""/>
    <s v=""/>
  </r>
  <r>
    <x v="26"/>
    <x v="25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CHARPENTE ET OSSATURE BOIS"/>
    <s v="CHARPENTE / COUVERTURE"/>
    <n v="425245.67"/>
    <m/>
    <m/>
    <m/>
    <m/>
    <m/>
    <m/>
    <s v=""/>
    <s v=""/>
    <s v=""/>
    <s v=""/>
  </r>
  <r>
    <x v="26"/>
    <x v="25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BARDAGE BOIS"/>
    <s v="CHARPENTE / COUVERTURE"/>
    <n v="214801.66"/>
    <m/>
    <m/>
    <m/>
    <m/>
    <m/>
    <m/>
    <s v=""/>
    <s v=""/>
    <s v=""/>
    <s v=""/>
  </r>
  <r>
    <x v="26"/>
    <x v="25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COUVERTURE BARDAGE ZINC"/>
    <s v="CHARPENTE / COUVERTURE"/>
    <n v="67896"/>
    <m/>
    <m/>
    <m/>
    <m/>
    <m/>
    <m/>
    <s v=""/>
    <s v=""/>
    <s v=""/>
    <s v=""/>
  </r>
  <r>
    <x v="26"/>
    <x v="25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ETANCHEITE AUTOPROTEGEE"/>
    <s v="CHARPENTE / COUVERTURE"/>
    <n v="66708.42"/>
    <m/>
    <m/>
    <m/>
    <m/>
    <m/>
    <m/>
    <s v=""/>
    <s v=""/>
    <s v=""/>
    <s v=""/>
  </r>
  <r>
    <x v="26"/>
    <x v="25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MENUISERIES EXT PVC"/>
    <s v="SECOND ŒUVRE"/>
    <n v="57329.63"/>
    <m/>
    <m/>
    <m/>
    <m/>
    <m/>
    <m/>
    <s v=""/>
    <s v=""/>
    <s v=""/>
    <s v=""/>
  </r>
  <r>
    <x v="26"/>
    <x v="25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MENUISERIES INT BOIS"/>
    <s v="SECOND ŒUVRE"/>
    <n v="59558.33"/>
    <m/>
    <m/>
    <m/>
    <m/>
    <m/>
    <m/>
    <s v=""/>
    <s v=""/>
    <s v=""/>
    <s v=""/>
  </r>
  <r>
    <x v="26"/>
    <x v="25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CLOISONS SECHES PLAFONDS"/>
    <s v="SECOND ŒUVRE"/>
    <n v="94689.33"/>
    <m/>
    <m/>
    <m/>
    <m/>
    <m/>
    <m/>
    <s v=""/>
    <s v=""/>
    <s v=""/>
    <s v=""/>
  </r>
  <r>
    <x v="26"/>
    <x v="25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FRAIS MANDATAIRE MACRO LOT"/>
    <s v="SECOND ŒUVRE"/>
    <n v="22401"/>
    <m/>
    <m/>
    <m/>
    <m/>
    <m/>
    <m/>
    <s v=""/>
    <s v=""/>
    <s v=""/>
    <s v=""/>
  </r>
  <r>
    <x v="26"/>
    <x v="25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1 - PEINTURE FINIT°"/>
    <s v="SECOND ŒUVRE"/>
    <n v="44989.8"/>
    <m/>
    <m/>
    <m/>
    <m/>
    <m/>
    <m/>
    <s v=""/>
    <s v=""/>
    <s v=""/>
    <s v=""/>
  </r>
  <r>
    <x v="26"/>
    <x v="25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2 - PLOMBERIE SANITAIRE"/>
    <s v="ELECTRICITE / CHAUFFAGE/PLOMBERIE/VMC"/>
    <n v="35458.06"/>
    <m/>
    <m/>
    <m/>
    <m/>
    <m/>
    <m/>
    <s v=""/>
    <s v=""/>
    <s v=""/>
    <s v=""/>
  </r>
  <r>
    <x v="26"/>
    <x v="25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4 - ELECTRICITE"/>
    <s v="ELECTRICITE / CHAUFFAGE/PLOMBERIE/VMC"/>
    <n v="74314.63"/>
    <m/>
    <m/>
    <m/>
    <m/>
    <m/>
    <m/>
    <s v=""/>
    <s v=""/>
    <s v=""/>
    <s v=""/>
  </r>
  <r>
    <x v="26"/>
    <x v="25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3 - CHAUFFAGE VENTILAT°"/>
    <s v="ELECTRICITE / CHAUFFAGE/PLOMBERIE/VMC"/>
    <n v="93279"/>
    <m/>
    <m/>
    <m/>
    <m/>
    <m/>
    <m/>
    <s v=""/>
    <s v=""/>
    <s v=""/>
    <s v=""/>
  </r>
  <r>
    <x v="26"/>
    <x v="25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5 - PHOTOVOLTAIQUE"/>
    <s v="ELECTRICITE / CHAUFFAGE/PLOMBERIE/VMC"/>
    <n v="87406.68"/>
    <m/>
    <m/>
    <m/>
    <m/>
    <m/>
    <m/>
    <s v=""/>
    <s v=""/>
    <s v=""/>
    <s v=""/>
  </r>
  <r>
    <x v="26"/>
    <x v="25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0 - REVETEMENTS SOLS"/>
    <s v="SECOND ŒUVRE"/>
    <n v="67175.520000000004"/>
    <m/>
    <m/>
    <m/>
    <m/>
    <m/>
    <m/>
    <s v=""/>
    <s v=""/>
    <s v=""/>
    <s v=""/>
  </r>
  <r>
    <x v="27"/>
    <x v="26"/>
    <m/>
    <s v="BALLON"/>
    <s v=""/>
    <s v="Z3"/>
    <m/>
    <n v="2012"/>
    <n v="2013"/>
    <s v="IND"/>
    <s v="Locatif"/>
    <m/>
    <m/>
    <s v="-"/>
    <m/>
    <m/>
    <m/>
    <m/>
    <m/>
    <m/>
    <m/>
    <m/>
    <m/>
    <n v="13"/>
    <m/>
    <m/>
    <m/>
    <m/>
    <m/>
    <m/>
    <n v="0"/>
    <m/>
    <n v="875"/>
    <n v="938"/>
    <n v="0.93283582089552242"/>
    <s v="LOT 1 - TERRASSEMENT VOIRIES"/>
    <s v="GROS ŒUVRE"/>
    <n v="21863.65"/>
    <m/>
    <m/>
    <m/>
    <m/>
    <m/>
    <m/>
    <n v="5.5E-2"/>
    <n v="0"/>
    <n v="0"/>
    <n v="0"/>
  </r>
  <r>
    <x v="27"/>
    <x v="26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GROS OEUVRE RESEAUX"/>
    <s v="GROS ŒUVRE"/>
    <n v="338269.6"/>
    <m/>
    <m/>
    <m/>
    <m/>
    <m/>
    <m/>
    <s v=""/>
    <s v=""/>
    <s v=""/>
    <s v=""/>
  </r>
  <r>
    <x v="27"/>
    <x v="26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ENDUITS GRATTES"/>
    <s v="GROS ŒUVRE"/>
    <n v="16465.150000000001"/>
    <m/>
    <m/>
    <m/>
    <m/>
    <m/>
    <m/>
    <s v=""/>
    <s v=""/>
    <s v=""/>
    <s v=""/>
  </r>
  <r>
    <x v="27"/>
    <x v="26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CHARPENTE BOIS BARDAGE"/>
    <s v="CHARPENTE / COUVERTURE"/>
    <n v="137589.09"/>
    <m/>
    <m/>
    <m/>
    <m/>
    <m/>
    <m/>
    <s v=""/>
    <s v=""/>
    <s v=""/>
    <s v=""/>
  </r>
  <r>
    <x v="27"/>
    <x v="26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COUVERTURE TUILE MECA"/>
    <s v="CHARPENTE / COUVERTURE"/>
    <n v="100323.61"/>
    <m/>
    <m/>
    <m/>
    <m/>
    <m/>
    <m/>
    <s v=""/>
    <s v=""/>
    <s v=""/>
    <s v=""/>
  </r>
  <r>
    <x v="27"/>
    <x v="26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MENUIS EXT PVC"/>
    <s v="SECOND ŒUVRE"/>
    <n v="51985.46"/>
    <m/>
    <m/>
    <m/>
    <m/>
    <m/>
    <m/>
    <s v=""/>
    <s v=""/>
    <s v=""/>
    <s v=""/>
  </r>
  <r>
    <x v="27"/>
    <x v="26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MENUIS INT BOIS EXT ME"/>
    <s v="SECOND ŒUVRE"/>
    <n v="44355.76"/>
    <m/>
    <m/>
    <m/>
    <m/>
    <m/>
    <m/>
    <s v=""/>
    <s v=""/>
    <s v=""/>
    <s v=""/>
  </r>
  <r>
    <x v="27"/>
    <x v="26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PLATRERIE"/>
    <s v="SECOND ŒUVRE"/>
    <n v="124176.71"/>
    <m/>
    <m/>
    <m/>
    <m/>
    <m/>
    <m/>
    <s v=""/>
    <s v=""/>
    <s v=""/>
    <s v=""/>
  </r>
  <r>
    <x v="27"/>
    <x v="26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CARRELAGE FAIENCE"/>
    <s v="SECOND ŒUVRE"/>
    <n v="53398.29"/>
    <m/>
    <m/>
    <m/>
    <m/>
    <m/>
    <m/>
    <s v=""/>
    <s v=""/>
    <s v=""/>
    <s v=""/>
  </r>
  <r>
    <x v="27"/>
    <x v="26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PEINTURE"/>
    <s v="SECOND ŒUVRE"/>
    <n v="40534.839999999997"/>
    <m/>
    <m/>
    <m/>
    <m/>
    <m/>
    <m/>
    <s v=""/>
    <s v=""/>
    <s v=""/>
    <s v=""/>
  </r>
  <r>
    <x v="27"/>
    <x v="26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CLOTURE ESPACES VERTS"/>
    <s v="ESPACES VERTS"/>
    <n v="29176.89"/>
    <m/>
    <m/>
    <m/>
    <m/>
    <m/>
    <m/>
    <s v=""/>
    <s v=""/>
    <s v=""/>
    <s v=""/>
  </r>
  <r>
    <x v="27"/>
    <x v="26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PLOMBERIE CHAUFFAGE"/>
    <s v="ELECTRICITE / CHAUFFAGE/PLOMBERIE/VMC"/>
    <n v="115791.99"/>
    <m/>
    <m/>
    <m/>
    <m/>
    <m/>
    <m/>
    <s v=""/>
    <s v=""/>
    <s v=""/>
    <s v=""/>
  </r>
  <r>
    <x v="27"/>
    <x v="26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 - ELECTRICITE"/>
    <s v="ELECTRICITE / CHAUFFAGE/PLOMBERIE/VMC"/>
    <n v="64870.31"/>
    <m/>
    <m/>
    <m/>
    <m/>
    <m/>
    <m/>
    <s v=""/>
    <s v=""/>
    <s v=""/>
    <s v=""/>
  </r>
  <r>
    <x v="28"/>
    <x v="27"/>
    <m/>
    <s v="FILLE SUR SARTHE"/>
    <s v=""/>
    <s v="Z3"/>
    <m/>
    <n v="2012"/>
    <n v="2013"/>
    <s v="IND"/>
    <s v="Locatif"/>
    <m/>
    <m/>
    <s v="-"/>
    <m/>
    <m/>
    <m/>
    <m/>
    <m/>
    <m/>
    <m/>
    <m/>
    <m/>
    <n v="9"/>
    <m/>
    <m/>
    <m/>
    <m/>
    <m/>
    <m/>
    <n v="0"/>
    <m/>
    <n v="675"/>
    <n v="700"/>
    <n v="0.9642857142857143"/>
    <s v="LOT 1 - GO RAVALEMENT"/>
    <s v="GROS ŒUVRE"/>
    <n v="324324.01"/>
    <m/>
    <m/>
    <m/>
    <m/>
    <m/>
    <m/>
    <n v="7.0000000000000007E-2"/>
    <n v="0"/>
    <n v="0"/>
    <n v="0"/>
  </r>
  <r>
    <x v="28"/>
    <x v="27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CHARPENTE BARDAGE BOIS"/>
    <s v="CHARPENTE / COUVERTURE"/>
    <n v="45965.83"/>
    <m/>
    <m/>
    <m/>
    <m/>
    <m/>
    <m/>
    <s v=""/>
    <s v=""/>
    <s v=""/>
    <s v=""/>
  </r>
  <r>
    <x v="28"/>
    <x v="27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COUVERTURE TUILE ZINGU"/>
    <s v="CHARPENTE / COUVERTURE"/>
    <n v="31430.14"/>
    <m/>
    <m/>
    <m/>
    <m/>
    <m/>
    <m/>
    <s v=""/>
    <s v=""/>
    <s v=""/>
    <s v=""/>
  </r>
  <r>
    <x v="28"/>
    <x v="27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ETANCHEITE"/>
    <s v="CHARPENTE / COUVERTURE"/>
    <n v="71036.320000000007"/>
    <m/>
    <m/>
    <m/>
    <m/>
    <m/>
    <m/>
    <s v=""/>
    <s v=""/>
    <s v=""/>
    <s v=""/>
  </r>
  <r>
    <x v="28"/>
    <x v="27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MENUIS EXT PVC"/>
    <s v="SECOND ŒUVRE"/>
    <n v="62106.559999999998"/>
    <m/>
    <m/>
    <m/>
    <m/>
    <m/>
    <m/>
    <s v=""/>
    <s v=""/>
    <s v=""/>
    <s v=""/>
  </r>
  <r>
    <x v="28"/>
    <x v="27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MENUIS INT BOIS"/>
    <s v="SECOND ŒUVRE"/>
    <n v="36854.39"/>
    <m/>
    <m/>
    <m/>
    <m/>
    <m/>
    <m/>
    <s v=""/>
    <s v=""/>
    <s v=""/>
    <s v=""/>
  </r>
  <r>
    <x v="28"/>
    <x v="27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PLATRERIE CLOISON SECH"/>
    <s v="SECOND ŒUVRE"/>
    <n v="88117.32"/>
    <m/>
    <m/>
    <m/>
    <m/>
    <m/>
    <m/>
    <s v=""/>
    <s v=""/>
    <s v=""/>
    <s v=""/>
  </r>
  <r>
    <x v="28"/>
    <x v="27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REVET SOLS SCELLE"/>
    <s v="SECOND ŒUVRE"/>
    <n v="37528.49"/>
    <m/>
    <m/>
    <m/>
    <m/>
    <m/>
    <m/>
    <s v=""/>
    <s v=""/>
    <s v=""/>
    <s v=""/>
  </r>
  <r>
    <x v="28"/>
    <x v="27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REVET SOLS SOUPLES"/>
    <s v="SECOND ŒUVRE"/>
    <n v="9443.48"/>
    <m/>
    <m/>
    <m/>
    <m/>
    <m/>
    <m/>
    <s v=""/>
    <s v=""/>
    <s v=""/>
    <s v=""/>
  </r>
  <r>
    <x v="28"/>
    <x v="27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PEINTURE REVET MURAUX"/>
    <s v="SECOND ŒUVRE"/>
    <n v="30965.62"/>
    <m/>
    <m/>
    <m/>
    <m/>
    <m/>
    <m/>
    <s v=""/>
    <s v=""/>
    <s v=""/>
    <s v=""/>
  </r>
  <r>
    <x v="28"/>
    <x v="27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ELECTRICITE"/>
    <s v="ELECTRICITE / CHAUFFAGE/PLOMBERIE/VMC"/>
    <n v="43193.74"/>
    <m/>
    <m/>
    <m/>
    <m/>
    <m/>
    <m/>
    <s v=""/>
    <s v=""/>
    <s v=""/>
    <s v=""/>
  </r>
  <r>
    <x v="28"/>
    <x v="27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CHAUFFAGE VENTILAT°"/>
    <s v="ELECTRICITE / CHAUFFAGE/PLOMBERIE/VMC"/>
    <n v="49047.9"/>
    <m/>
    <m/>
    <m/>
    <m/>
    <m/>
    <m/>
    <s v=""/>
    <s v=""/>
    <s v=""/>
    <s v=""/>
  </r>
  <r>
    <x v="28"/>
    <x v="27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PLOMBERIE SANITAIRE"/>
    <s v="ELECTRICITE / CHAUFFAGE/PLOMBERIE/VMC"/>
    <n v="32841.550000000003"/>
    <m/>
    <m/>
    <m/>
    <m/>
    <m/>
    <m/>
    <s v=""/>
    <s v=""/>
    <s v=""/>
    <s v=""/>
  </r>
  <r>
    <x v="28"/>
    <x v="27"/>
    <m/>
    <m/>
    <s v=""/>
    <s v="Z3"/>
    <m/>
    <n v="2012"/>
    <n v="2013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 - ESPACES VERTS"/>
    <s v="ESPACES VERTS"/>
    <n v="13804.88"/>
    <m/>
    <m/>
    <m/>
    <m/>
    <m/>
    <m/>
    <s v=""/>
    <s v=""/>
    <s v=""/>
    <s v=""/>
  </r>
  <r>
    <x v="29"/>
    <x v="28"/>
    <m/>
    <s v="LA FLECHE"/>
    <s v=""/>
    <s v="Z3"/>
    <m/>
    <n v="2010"/>
    <n v="2013"/>
    <s v="INT"/>
    <s v="Locatif"/>
    <m/>
    <m/>
    <s v="-"/>
    <m/>
    <m/>
    <m/>
    <m/>
    <m/>
    <m/>
    <m/>
    <m/>
    <m/>
    <n v="29"/>
    <m/>
    <m/>
    <m/>
    <m/>
    <m/>
    <m/>
    <n v="0"/>
    <m/>
    <n v="1949.36"/>
    <n v="2076.85"/>
    <n v="0.9386137660399162"/>
    <s v="LOT 1 - GO - ETANCHEITE - RAVT"/>
    <s v="GROS ŒUVRE"/>
    <n v="854874.26"/>
    <m/>
    <m/>
    <m/>
    <m/>
    <m/>
    <m/>
    <n v="5.5E-2"/>
    <n v="0"/>
    <n v="0"/>
    <n v="0"/>
  </r>
  <r>
    <x v="29"/>
    <x v="28"/>
    <m/>
    <m/>
    <s v=""/>
    <s v="Z3"/>
    <m/>
    <n v="2010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CHARPENTE BOIS"/>
    <s v="CHARPENTE / COUVERTURE"/>
    <n v="32826.65"/>
    <m/>
    <m/>
    <m/>
    <m/>
    <m/>
    <m/>
    <s v=""/>
    <s v=""/>
    <s v=""/>
    <s v=""/>
  </r>
  <r>
    <x v="29"/>
    <x v="28"/>
    <m/>
    <m/>
    <s v=""/>
    <s v="Z3"/>
    <m/>
    <n v="2010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COUVERTURE ARDOISE"/>
    <s v="CHARPENTE / COUVERTURE"/>
    <n v="101698"/>
    <m/>
    <m/>
    <m/>
    <m/>
    <m/>
    <m/>
    <s v=""/>
    <s v=""/>
    <s v=""/>
    <s v=""/>
  </r>
  <r>
    <x v="29"/>
    <x v="28"/>
    <m/>
    <m/>
    <s v=""/>
    <s v="Z3"/>
    <m/>
    <n v="2010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MENUISERIES EXT. PVC"/>
    <s v="SECOND ŒUVRE"/>
    <n v="74348.19"/>
    <m/>
    <m/>
    <m/>
    <m/>
    <m/>
    <m/>
    <s v=""/>
    <s v=""/>
    <s v=""/>
    <s v=""/>
  </r>
  <r>
    <x v="29"/>
    <x v="28"/>
    <m/>
    <m/>
    <s v=""/>
    <s v="Z3"/>
    <m/>
    <n v="2010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BLOC PORTES - SERRUR."/>
    <s v="SECOND ŒUVRE"/>
    <n v="410076.79"/>
    <m/>
    <m/>
    <m/>
    <m/>
    <m/>
    <m/>
    <s v=""/>
    <s v=""/>
    <s v=""/>
    <s v=""/>
  </r>
  <r>
    <x v="29"/>
    <x v="28"/>
    <m/>
    <m/>
    <s v=""/>
    <s v="Z3"/>
    <m/>
    <n v="2010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MENUISERIES INTER."/>
    <s v="SECOND ŒUVRE"/>
    <n v="45271.65"/>
    <m/>
    <m/>
    <m/>
    <m/>
    <m/>
    <m/>
    <s v=""/>
    <s v=""/>
    <s v=""/>
    <s v=""/>
  </r>
  <r>
    <x v="29"/>
    <x v="28"/>
    <m/>
    <m/>
    <s v=""/>
    <s v="Z3"/>
    <m/>
    <n v="2010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PLATRERIE - ISOLATION"/>
    <s v="SECOND ŒUVRE"/>
    <n v="165204.6"/>
    <m/>
    <m/>
    <m/>
    <m/>
    <m/>
    <m/>
    <s v=""/>
    <s v=""/>
    <s v=""/>
    <s v=""/>
  </r>
  <r>
    <x v="29"/>
    <x v="28"/>
    <m/>
    <m/>
    <s v=""/>
    <s v="Z3"/>
    <m/>
    <n v="2010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REVTS SOLS DURS"/>
    <s v="SECOND ŒUVRE"/>
    <n v="70288.27"/>
    <m/>
    <m/>
    <m/>
    <m/>
    <m/>
    <m/>
    <s v=""/>
    <s v=""/>
    <s v=""/>
    <s v=""/>
  </r>
  <r>
    <x v="29"/>
    <x v="28"/>
    <m/>
    <m/>
    <s v=""/>
    <s v="Z3"/>
    <m/>
    <n v="2010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PEINTURE - TENTURE"/>
    <s v="SECOND ŒUVRE"/>
    <n v="106178.97"/>
    <m/>
    <m/>
    <m/>
    <m/>
    <m/>
    <m/>
    <s v=""/>
    <s v=""/>
    <s v=""/>
    <s v=""/>
  </r>
  <r>
    <x v="29"/>
    <x v="28"/>
    <m/>
    <m/>
    <s v=""/>
    <s v="Z3"/>
    <m/>
    <n v="2010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REVT SOLS SOUPLES"/>
    <s v="SECOND ŒUVRE"/>
    <n v="36798.230000000003"/>
    <m/>
    <m/>
    <m/>
    <m/>
    <m/>
    <m/>
    <s v=""/>
    <s v=""/>
    <s v=""/>
    <s v=""/>
  </r>
  <r>
    <x v="29"/>
    <x v="28"/>
    <m/>
    <m/>
    <s v=""/>
    <s v="Z3"/>
    <m/>
    <n v="2010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PLOMB-CHAUF-VMC"/>
    <s v="ELECTRICITE / CHAUFFAGE/PLOMBERIE/VMC"/>
    <n v="190656.47"/>
    <m/>
    <m/>
    <m/>
    <m/>
    <m/>
    <m/>
    <s v=""/>
    <s v=""/>
    <s v=""/>
    <s v=""/>
  </r>
  <r>
    <x v="29"/>
    <x v="28"/>
    <m/>
    <m/>
    <s v=""/>
    <s v="Z3"/>
    <m/>
    <n v="2010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ELECTRICITE"/>
    <s v="ELECTRICITE / CHAUFFAGE/PLOMBERIE/VMC"/>
    <n v="91163.08"/>
    <m/>
    <m/>
    <m/>
    <m/>
    <m/>
    <m/>
    <s v=""/>
    <s v=""/>
    <s v=""/>
    <s v=""/>
  </r>
  <r>
    <x v="29"/>
    <x v="28"/>
    <m/>
    <m/>
    <s v=""/>
    <s v="Z3"/>
    <m/>
    <n v="2010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VOIRIE - ASSAINISST"/>
    <s v="GROS ŒUVRE"/>
    <n v="109248.23"/>
    <m/>
    <m/>
    <m/>
    <m/>
    <m/>
    <m/>
    <s v=""/>
    <s v=""/>
    <s v=""/>
    <s v=""/>
  </r>
  <r>
    <x v="29"/>
    <x v="28"/>
    <m/>
    <m/>
    <s v=""/>
    <s v="Z3"/>
    <m/>
    <n v="2010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A - ELECTRICITE -"/>
    <s v="ELECTRICITE / CHAUFFAGE/PLOMBERIE/VMC"/>
    <n v="85866.55"/>
    <m/>
    <m/>
    <m/>
    <m/>
    <m/>
    <m/>
    <s v=""/>
    <s v=""/>
    <s v=""/>
    <s v=""/>
  </r>
  <r>
    <x v="30"/>
    <x v="29"/>
    <m/>
    <s v="SAINT SATURNIN"/>
    <s v=""/>
    <s v="Z2"/>
    <m/>
    <n v="2013"/>
    <n v="2013"/>
    <s v="INT"/>
    <s v="Locatif"/>
    <m/>
    <m/>
    <s v="-"/>
    <m/>
    <m/>
    <m/>
    <m/>
    <m/>
    <m/>
    <m/>
    <m/>
    <m/>
    <n v="12"/>
    <m/>
    <m/>
    <m/>
    <m/>
    <m/>
    <m/>
    <n v="0"/>
    <m/>
    <n v="916.61"/>
    <n v="953.73"/>
    <n v="0.96107913141035728"/>
    <s v="LOT N°1 - PIEUX"/>
    <s v="GROS ŒUVRE"/>
    <n v="47522.44"/>
    <m/>
    <m/>
    <m/>
    <m/>
    <m/>
    <m/>
    <n v="5.5E-2"/>
    <n v="0"/>
    <n v="0"/>
    <n v="0"/>
  </r>
  <r>
    <x v="30"/>
    <x v="29"/>
    <m/>
    <m/>
    <s v=""/>
    <s v="Z2"/>
    <m/>
    <n v="2013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2 - GROS OEUVRE"/>
    <s v="GROS ŒUVRE"/>
    <n v="373144.36"/>
    <m/>
    <m/>
    <m/>
    <m/>
    <m/>
    <m/>
    <s v=""/>
    <s v=""/>
    <s v=""/>
    <s v=""/>
  </r>
  <r>
    <x v="30"/>
    <x v="29"/>
    <m/>
    <m/>
    <s v=""/>
    <s v="Z2"/>
    <m/>
    <n v="2013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3 - CHARPENTE BOIS"/>
    <s v="CHARPENTE / COUVERTURE"/>
    <n v="18245"/>
    <m/>
    <m/>
    <m/>
    <m/>
    <m/>
    <m/>
    <s v=""/>
    <s v=""/>
    <s v=""/>
    <s v=""/>
  </r>
  <r>
    <x v="30"/>
    <x v="29"/>
    <m/>
    <m/>
    <s v=""/>
    <s v="Z2"/>
    <m/>
    <n v="2013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4 - COUVERTURE ETANCHEIT"/>
    <s v="CHARPENTE / COUVERTURE"/>
    <n v="68834.36"/>
    <m/>
    <m/>
    <m/>
    <m/>
    <m/>
    <m/>
    <s v=""/>
    <s v=""/>
    <s v=""/>
    <s v=""/>
  </r>
  <r>
    <x v="30"/>
    <x v="29"/>
    <m/>
    <m/>
    <s v=""/>
    <s v="Z2"/>
    <m/>
    <n v="2013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5 - MENUISERIES EXT"/>
    <s v="SECOND ŒUVRE"/>
    <n v="30841.83"/>
    <m/>
    <m/>
    <m/>
    <m/>
    <m/>
    <m/>
    <s v=""/>
    <s v=""/>
    <s v=""/>
    <s v=""/>
  </r>
  <r>
    <x v="30"/>
    <x v="29"/>
    <m/>
    <m/>
    <s v=""/>
    <s v="Z2"/>
    <m/>
    <n v="2013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6 - MENUISERIES INT"/>
    <s v="SECOND ŒUVRE"/>
    <n v="31265.279999999999"/>
    <m/>
    <m/>
    <m/>
    <m/>
    <m/>
    <m/>
    <s v=""/>
    <s v=""/>
    <s v=""/>
    <s v=""/>
  </r>
  <r>
    <x v="30"/>
    <x v="29"/>
    <m/>
    <m/>
    <s v=""/>
    <s v="Z2"/>
    <m/>
    <n v="2013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7 - PLATRERIE ISOL°"/>
    <s v="SECOND ŒUVRE"/>
    <n v="0"/>
    <m/>
    <m/>
    <m/>
    <m/>
    <m/>
    <m/>
    <s v=""/>
    <s v=""/>
    <s v=""/>
    <s v=""/>
  </r>
  <r>
    <x v="30"/>
    <x v="29"/>
    <m/>
    <m/>
    <s v=""/>
    <s v="Z2"/>
    <m/>
    <n v="2013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8 - ELECTRICITE"/>
    <s v="ELECTRICITE / CHAUFFAGE/PLOMBERIE/VMC"/>
    <n v="58661.48"/>
    <m/>
    <m/>
    <m/>
    <m/>
    <m/>
    <m/>
    <s v=""/>
    <s v=""/>
    <s v=""/>
    <s v=""/>
  </r>
  <r>
    <x v="30"/>
    <x v="29"/>
    <m/>
    <m/>
    <s v=""/>
    <s v="Z2"/>
    <m/>
    <n v="2013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9 - PLOMBERIE"/>
    <s v="ELECTRICITE / CHAUFFAGE/PLOMBERIE/VMC"/>
    <n v="37759.660000000003"/>
    <m/>
    <m/>
    <m/>
    <m/>
    <m/>
    <m/>
    <s v=""/>
    <s v=""/>
    <s v=""/>
    <s v=""/>
  </r>
  <r>
    <x v="30"/>
    <x v="29"/>
    <m/>
    <m/>
    <s v=""/>
    <s v="Z2"/>
    <m/>
    <n v="2013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0 - CHAUFFAGE GAZ"/>
    <s v="ELECTRICITE / CHAUFFAGE/PLOMBERIE/VMC"/>
    <n v="73640.710000000006"/>
    <m/>
    <m/>
    <m/>
    <m/>
    <m/>
    <m/>
    <s v=""/>
    <s v=""/>
    <s v=""/>
    <s v=""/>
  </r>
  <r>
    <x v="30"/>
    <x v="29"/>
    <m/>
    <m/>
    <s v=""/>
    <s v="Z2"/>
    <m/>
    <n v="2013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1 - CARRELAGE FAIENCE"/>
    <s v="SECOND ŒUVRE"/>
    <n v="41832.07"/>
    <m/>
    <m/>
    <m/>
    <m/>
    <m/>
    <m/>
    <s v=""/>
    <s v=""/>
    <s v=""/>
    <s v=""/>
  </r>
  <r>
    <x v="30"/>
    <x v="29"/>
    <m/>
    <m/>
    <s v=""/>
    <s v="Z2"/>
    <m/>
    <n v="2013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2 - SERRURERIE METALLER"/>
    <s v="SECOND ŒUVRE"/>
    <n v="43268.92"/>
    <m/>
    <m/>
    <m/>
    <m/>
    <m/>
    <m/>
    <s v=""/>
    <s v=""/>
    <s v=""/>
    <s v=""/>
  </r>
  <r>
    <x v="30"/>
    <x v="29"/>
    <m/>
    <m/>
    <s v=""/>
    <s v="Z2"/>
    <m/>
    <n v="2013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3 - SOLS PLAST REVET MU"/>
    <s v="SECOND ŒUVRE"/>
    <n v="77221.36"/>
    <m/>
    <m/>
    <m/>
    <m/>
    <m/>
    <m/>
    <s v=""/>
    <s v=""/>
    <s v=""/>
    <s v=""/>
  </r>
  <r>
    <x v="30"/>
    <x v="29"/>
    <m/>
    <m/>
    <s v=""/>
    <s v="Z2"/>
    <m/>
    <n v="2013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4A - TERRA VRD"/>
    <s v="VRD"/>
    <n v="67600.639999999999"/>
    <m/>
    <m/>
    <m/>
    <m/>
    <m/>
    <m/>
    <s v=""/>
    <s v=""/>
    <s v=""/>
    <s v=""/>
  </r>
  <r>
    <x v="30"/>
    <x v="29"/>
    <m/>
    <m/>
    <s v=""/>
    <s v="Z2"/>
    <m/>
    <n v="2013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4B - TERRA VRD TELECOM"/>
    <s v="VRD"/>
    <n v="5061.45"/>
    <m/>
    <m/>
    <m/>
    <m/>
    <m/>
    <m/>
    <s v=""/>
    <s v=""/>
    <s v=""/>
    <s v=""/>
  </r>
  <r>
    <x v="30"/>
    <x v="29"/>
    <m/>
    <m/>
    <s v=""/>
    <s v="Z2"/>
    <m/>
    <n v="2013"/>
    <n v="2013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B - PLATRERIE ISOLATION"/>
    <s v="SECOND ŒUVRE"/>
    <n v="80362.16"/>
    <m/>
    <m/>
    <m/>
    <m/>
    <m/>
    <m/>
    <s v=""/>
    <s v=""/>
    <s v=""/>
    <s v=""/>
  </r>
  <r>
    <x v="31"/>
    <x v="30"/>
    <m/>
    <s v="MULSANNE"/>
    <s v=""/>
    <s v="Z2"/>
    <m/>
    <n v="2012"/>
    <n v="2014"/>
    <s v="IND"/>
    <s v="Locatif"/>
    <m/>
    <m/>
    <s v="-"/>
    <m/>
    <m/>
    <m/>
    <m/>
    <m/>
    <m/>
    <m/>
    <m/>
    <m/>
    <n v="19"/>
    <m/>
    <m/>
    <m/>
    <m/>
    <m/>
    <m/>
    <n v="0"/>
    <m/>
    <n v="1484.65"/>
    <n v="1541.65"/>
    <n v="0.96302662731488986"/>
    <s v="LOT 1 - VOIRIE RESEAUX DIVERS"/>
    <s v="VRD"/>
    <n v="83249.45"/>
    <m/>
    <m/>
    <m/>
    <m/>
    <m/>
    <m/>
    <n v="5.5E-2"/>
    <n v="0"/>
    <n v="0"/>
    <n v="0"/>
  </r>
  <r>
    <x v="31"/>
    <x v="30"/>
    <m/>
    <m/>
    <s v=""/>
    <s v="Z2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MACONNERIE"/>
    <s v="GROS ŒUVRE"/>
    <n v="720477.29"/>
    <m/>
    <m/>
    <m/>
    <m/>
    <m/>
    <m/>
    <m/>
    <s v=""/>
    <s v=""/>
    <s v=""/>
  </r>
  <r>
    <x v="31"/>
    <x v="30"/>
    <m/>
    <m/>
    <s v=""/>
    <s v="Z2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RAVALEMENT"/>
    <s v="GROS ŒUVRE"/>
    <n v="85137.82"/>
    <m/>
    <m/>
    <m/>
    <m/>
    <m/>
    <m/>
    <s v=""/>
    <s v=""/>
    <s v=""/>
    <s v=""/>
  </r>
  <r>
    <x v="31"/>
    <x v="30"/>
    <m/>
    <m/>
    <s v=""/>
    <s v="Z2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- CHARPENTE BOIS"/>
    <s v="CHARPENTE / COUVERTURE"/>
    <n v="60244.9"/>
    <m/>
    <m/>
    <m/>
    <m/>
    <m/>
    <m/>
    <s v=""/>
    <s v=""/>
    <s v=""/>
    <s v=""/>
  </r>
  <r>
    <x v="31"/>
    <x v="30"/>
    <m/>
    <m/>
    <s v=""/>
    <s v="Z2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-COUV.BAC ACIER-ETANCHEIT"/>
    <s v="CHARPENTE / COUVERTURE"/>
    <n v="192994.4"/>
    <m/>
    <m/>
    <m/>
    <m/>
    <m/>
    <m/>
    <s v=""/>
    <s v=""/>
    <s v=""/>
    <s v=""/>
  </r>
  <r>
    <x v="31"/>
    <x v="30"/>
    <m/>
    <m/>
    <s v=""/>
    <s v="Z2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- MENUISERIE EXT PVC"/>
    <s v="SECOND ŒUVRE"/>
    <n v="95711.73"/>
    <m/>
    <m/>
    <m/>
    <m/>
    <m/>
    <m/>
    <s v=""/>
    <s v=""/>
    <s v=""/>
    <s v=""/>
  </r>
  <r>
    <x v="31"/>
    <x v="30"/>
    <m/>
    <m/>
    <s v=""/>
    <s v="Z2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- MENUISERIES INT. BOIS"/>
    <s v="SECOND ŒUVRE"/>
    <n v="75427.88"/>
    <m/>
    <m/>
    <m/>
    <m/>
    <m/>
    <m/>
    <s v=""/>
    <s v=""/>
    <s v=""/>
    <s v=""/>
  </r>
  <r>
    <x v="31"/>
    <x v="30"/>
    <m/>
    <m/>
    <s v=""/>
    <s v="Z2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- PLATRERIE"/>
    <s v="SECOND ŒUVRE"/>
    <n v="236006.47"/>
    <m/>
    <m/>
    <m/>
    <m/>
    <m/>
    <m/>
    <s v=""/>
    <s v=""/>
    <s v=""/>
    <s v=""/>
  </r>
  <r>
    <x v="31"/>
    <x v="30"/>
    <m/>
    <m/>
    <s v=""/>
    <s v="Z2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ELECTRICITE"/>
    <s v="ELECTRICITE / CHAUFFAGE/PLOMBERIE/VMC"/>
    <n v="70467.87"/>
    <m/>
    <m/>
    <m/>
    <m/>
    <m/>
    <m/>
    <s v=""/>
    <s v=""/>
    <s v=""/>
    <s v=""/>
  </r>
  <r>
    <x v="31"/>
    <x v="30"/>
    <m/>
    <m/>
    <s v=""/>
    <s v="Z2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PLOMBERIE- SANITAIRES"/>
    <s v="ELECTRICITE / CHAUFFAGE/PLOMBERIE/VMC"/>
    <n v="66565.16"/>
    <m/>
    <m/>
    <m/>
    <m/>
    <m/>
    <m/>
    <s v=""/>
    <s v=""/>
    <s v=""/>
    <s v=""/>
  </r>
  <r>
    <x v="31"/>
    <x v="30"/>
    <m/>
    <m/>
    <s v=""/>
    <s v="Z2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- CHAUFFAGE GAZ"/>
    <s v="ELECTRICITE / CHAUFFAGE/PLOMBERIE/VMC"/>
    <n v="154518.75"/>
    <m/>
    <m/>
    <m/>
    <m/>
    <m/>
    <m/>
    <s v=""/>
    <s v=""/>
    <s v=""/>
    <s v=""/>
  </r>
  <r>
    <x v="31"/>
    <x v="30"/>
    <m/>
    <m/>
    <s v=""/>
    <s v="Z2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- CARRELAGE FAIENCE"/>
    <s v="SECOND ŒUVRE"/>
    <n v="53088.38"/>
    <m/>
    <m/>
    <m/>
    <m/>
    <m/>
    <m/>
    <s v=""/>
    <s v=""/>
    <s v=""/>
    <s v=""/>
  </r>
  <r>
    <x v="31"/>
    <x v="30"/>
    <m/>
    <m/>
    <s v=""/>
    <s v="Z2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REV SOLS SOUPLE-PEINT"/>
    <s v="SECOND ŒUVRE"/>
    <n v="106711.66"/>
    <m/>
    <m/>
    <m/>
    <m/>
    <m/>
    <m/>
    <s v=""/>
    <s v=""/>
    <s v=""/>
    <s v=""/>
  </r>
  <r>
    <x v="31"/>
    <x v="30"/>
    <m/>
    <m/>
    <s v=""/>
    <s v="Z2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- ESPACES VERTS"/>
    <s v="ESPACES VERTS"/>
    <n v="18718.59"/>
    <m/>
    <m/>
    <m/>
    <m/>
    <m/>
    <m/>
    <s v=""/>
    <s v=""/>
    <s v=""/>
    <s v=""/>
  </r>
  <r>
    <x v="31"/>
    <x v="30"/>
    <m/>
    <m/>
    <s v=""/>
    <s v="Z2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5 - FONDATIONS SPECIALES"/>
    <s v="GROS ŒUVRE"/>
    <n v="77630.559999999998"/>
    <m/>
    <m/>
    <m/>
    <m/>
    <m/>
    <m/>
    <s v=""/>
    <s v=""/>
    <s v=""/>
    <s v=""/>
  </r>
  <r>
    <x v="32"/>
    <x v="31"/>
    <m/>
    <s v="SAINT GEORGES DU BOIS"/>
    <s v=""/>
    <s v="Z3"/>
    <m/>
    <n v="2012"/>
    <n v="2014"/>
    <s v="COLL"/>
    <s v="Locatif"/>
    <m/>
    <m/>
    <s v="-"/>
    <m/>
    <m/>
    <m/>
    <m/>
    <m/>
    <m/>
    <m/>
    <m/>
    <m/>
    <n v="19"/>
    <m/>
    <m/>
    <m/>
    <m/>
    <m/>
    <m/>
    <n v="0"/>
    <m/>
    <n v="1351.58"/>
    <n v="1422.08"/>
    <n v="0.95042472997299732"/>
    <s v="LOT 01 - TERRASSEMENT - GO -"/>
    <s v="GROS ŒUVRE"/>
    <n v="632516.85"/>
    <m/>
    <m/>
    <m/>
    <m/>
    <m/>
    <m/>
    <n v="5.5E-2"/>
    <n v="0"/>
    <n v="0"/>
    <n v="0"/>
  </r>
  <r>
    <x v="32"/>
    <x v="31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2 - CHARPENTE BOIS -"/>
    <s v="CHARPENTE / COUVERTURE"/>
    <n v="50101.79"/>
    <m/>
    <m/>
    <m/>
    <m/>
    <m/>
    <m/>
    <s v=""/>
    <s v=""/>
    <s v=""/>
    <s v=""/>
  </r>
  <r>
    <x v="32"/>
    <x v="31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3 - COUVERTURE -"/>
    <s v="CHARPENTE / COUVERTURE"/>
    <n v="48218.22"/>
    <m/>
    <m/>
    <m/>
    <m/>
    <m/>
    <m/>
    <s v=""/>
    <s v=""/>
    <s v=""/>
    <s v=""/>
  </r>
  <r>
    <x v="32"/>
    <x v="31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4 - ETANCHEITE -"/>
    <s v="CHARPENTE / COUVERTURE"/>
    <n v="23014.03"/>
    <m/>
    <m/>
    <m/>
    <m/>
    <m/>
    <m/>
    <s v=""/>
    <s v=""/>
    <s v=""/>
    <s v=""/>
  </r>
  <r>
    <x v="32"/>
    <x v="31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5 -MENUISERIES PVC -"/>
    <s v="SECOND ŒUVRE"/>
    <n v="45702.79"/>
    <m/>
    <m/>
    <m/>
    <m/>
    <m/>
    <m/>
    <s v=""/>
    <s v=""/>
    <s v=""/>
    <s v=""/>
  </r>
  <r>
    <x v="32"/>
    <x v="31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? 06 - SERRURERIE  -"/>
    <s v="SECOND ŒUVRE"/>
    <n v="15318.26"/>
    <m/>
    <m/>
    <m/>
    <m/>
    <m/>
    <m/>
    <s v=""/>
    <s v=""/>
    <s v=""/>
    <s v=""/>
  </r>
  <r>
    <x v="32"/>
    <x v="31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7 - MENUISERIES BOIS -"/>
    <s v="SECOND ŒUVRE"/>
    <n v="80410.73"/>
    <m/>
    <m/>
    <m/>
    <m/>
    <m/>
    <m/>
    <s v=""/>
    <s v=""/>
    <s v=""/>
    <s v=""/>
  </r>
  <r>
    <x v="32"/>
    <x v="31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8 - CLOISONS  -"/>
    <s v="SECOND ŒUVRE"/>
    <n v="86323.76"/>
    <m/>
    <m/>
    <m/>
    <m/>
    <m/>
    <m/>
    <s v=""/>
    <s v=""/>
    <s v=""/>
    <s v=""/>
  </r>
  <r>
    <x v="32"/>
    <x v="31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9 - PLOMBERIE - SANITAIRE"/>
    <s v="ELECTRICITE / CHAUFFAGE/PLOMBERIE/VMC"/>
    <n v="69101.2"/>
    <m/>
    <m/>
    <m/>
    <m/>
    <m/>
    <m/>
    <s v=""/>
    <s v=""/>
    <s v=""/>
    <s v=""/>
  </r>
  <r>
    <x v="32"/>
    <x v="31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ELECTRICITE - TV -"/>
    <s v="ELECTRICITE / CHAUFFAGE/PLOMBERIE/VMC"/>
    <n v="91289.25"/>
    <m/>
    <m/>
    <m/>
    <m/>
    <m/>
    <m/>
    <s v=""/>
    <s v=""/>
    <s v=""/>
    <s v=""/>
  </r>
  <r>
    <x v="32"/>
    <x v="31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CHAUFFAGE GAZ - VMC -"/>
    <s v="ELECTRICITE / CHAUFFAGE/PLOMBERIE/VMC"/>
    <n v="100727.57"/>
    <m/>
    <m/>
    <m/>
    <m/>
    <m/>
    <m/>
    <s v=""/>
    <s v=""/>
    <s v=""/>
    <s v=""/>
  </r>
  <r>
    <x v="32"/>
    <x v="31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CARRELAGE - FAIENCE -"/>
    <s v="SECOND ŒUVRE"/>
    <n v="33338.29"/>
    <m/>
    <m/>
    <m/>
    <m/>
    <m/>
    <m/>
    <s v=""/>
    <s v=""/>
    <s v=""/>
    <s v=""/>
  </r>
  <r>
    <x v="32"/>
    <x v="31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SOLS SOUPLES -"/>
    <s v="SECOND ŒUVRE"/>
    <n v="35771.46"/>
    <m/>
    <m/>
    <m/>
    <m/>
    <m/>
    <m/>
    <s v=""/>
    <s v=""/>
    <s v=""/>
    <s v=""/>
  </r>
  <r>
    <x v="32"/>
    <x v="31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 - PEINTURE - PAPIERS -"/>
    <s v="SECOND ŒUVRE"/>
    <n v="87825.77"/>
    <m/>
    <m/>
    <m/>
    <m/>
    <m/>
    <m/>
    <s v=""/>
    <s v=""/>
    <s v=""/>
    <s v=""/>
  </r>
  <r>
    <x v="32"/>
    <x v="31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5 - ESPACES VERTS -"/>
    <s v="ESPACES VERTS"/>
    <n v="19441"/>
    <m/>
    <m/>
    <m/>
    <m/>
    <m/>
    <m/>
    <s v=""/>
    <s v=""/>
    <s v=""/>
    <s v=""/>
  </r>
  <r>
    <x v="32"/>
    <x v="31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6 - VRD -"/>
    <s v="VRD"/>
    <n v="21072.17"/>
    <m/>
    <m/>
    <m/>
    <m/>
    <m/>
    <m/>
    <s v=""/>
    <s v=""/>
    <s v=""/>
    <s v=""/>
  </r>
  <r>
    <x v="32"/>
    <x v="31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1 BIS - ISOLATION"/>
    <s v="SECOND ŒUVRE"/>
    <n v="147689.14000000001"/>
    <m/>
    <m/>
    <m/>
    <m/>
    <m/>
    <m/>
    <s v=""/>
    <s v=""/>
    <s v=""/>
    <s v=""/>
  </r>
  <r>
    <x v="33"/>
    <x v="32"/>
    <m/>
    <s v="ALLONNES"/>
    <s v=""/>
    <s v="Z2"/>
    <m/>
    <n v="2012"/>
    <n v="2014"/>
    <s v="I/INT"/>
    <s v="Locatif"/>
    <m/>
    <m/>
    <s v="-"/>
    <m/>
    <m/>
    <m/>
    <m/>
    <m/>
    <m/>
    <m/>
    <m/>
    <m/>
    <n v="22"/>
    <m/>
    <m/>
    <m/>
    <m/>
    <m/>
    <m/>
    <n v="0"/>
    <m/>
    <n v="1447.8"/>
    <n v="1545.3"/>
    <n v="0.93690545525140745"/>
    <s v="LOT 01 A - TERRASSEMENT VOIRIE"/>
    <s v="GROS ŒUVRE"/>
    <n v="242962.43"/>
    <m/>
    <m/>
    <m/>
    <m/>
    <m/>
    <m/>
    <n v="5.5E-2"/>
    <n v="0"/>
    <n v="0"/>
    <n v="0"/>
  </r>
  <r>
    <x v="33"/>
    <x v="32"/>
    <m/>
    <m/>
    <s v=""/>
    <s v="Z2"/>
    <m/>
    <n v="2012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2 A - RESEAUX DIVERS"/>
    <s v="VRD"/>
    <n v="72009.789999999994"/>
    <m/>
    <m/>
    <m/>
    <m/>
    <m/>
    <m/>
    <s v=""/>
    <s v=""/>
    <s v=""/>
    <s v=""/>
  </r>
  <r>
    <x v="33"/>
    <x v="32"/>
    <m/>
    <m/>
    <s v=""/>
    <s v="Z2"/>
    <m/>
    <n v="2012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3 A - GROS OEUVRE"/>
    <s v="GROS ŒUVRE"/>
    <n v="1114733.3799999999"/>
    <m/>
    <m/>
    <m/>
    <m/>
    <m/>
    <m/>
    <s v=""/>
    <s v=""/>
    <s v=""/>
    <s v=""/>
  </r>
  <r>
    <x v="33"/>
    <x v="32"/>
    <m/>
    <m/>
    <s v=""/>
    <s v="Z2"/>
    <m/>
    <n v="2012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4 B - CHARPENTE BOIS"/>
    <s v="CHARPENTE / COUVERTURE"/>
    <n v="67628.67"/>
    <m/>
    <m/>
    <m/>
    <m/>
    <m/>
    <m/>
    <s v=""/>
    <s v=""/>
    <s v=""/>
    <s v=""/>
  </r>
  <r>
    <x v="33"/>
    <x v="32"/>
    <m/>
    <m/>
    <s v=""/>
    <s v="Z2"/>
    <m/>
    <n v="2012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5 C - ETANCHEITE"/>
    <s v="CHARPENTE / COUVERTURE"/>
    <n v="181918.61"/>
    <m/>
    <m/>
    <m/>
    <m/>
    <m/>
    <m/>
    <s v=""/>
    <s v=""/>
    <s v=""/>
    <s v=""/>
  </r>
  <r>
    <x v="33"/>
    <x v="32"/>
    <m/>
    <m/>
    <s v=""/>
    <s v="Z2"/>
    <m/>
    <n v="2012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6 D - SERRURERIE"/>
    <s v="SECOND ŒUVRE"/>
    <n v="69190.83"/>
    <m/>
    <m/>
    <m/>
    <m/>
    <m/>
    <m/>
    <s v=""/>
    <s v=""/>
    <s v=""/>
    <s v=""/>
  </r>
  <r>
    <x v="33"/>
    <x v="32"/>
    <m/>
    <m/>
    <s v=""/>
    <s v="Z2"/>
    <m/>
    <n v="2012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7 D - MENUISERIES EXT PVC"/>
    <s v="SECOND ŒUVRE"/>
    <n v="113385.29"/>
    <m/>
    <m/>
    <m/>
    <m/>
    <m/>
    <m/>
    <s v=""/>
    <s v=""/>
    <s v=""/>
    <s v=""/>
  </r>
  <r>
    <x v="33"/>
    <x v="32"/>
    <m/>
    <m/>
    <s v=""/>
    <s v="Z2"/>
    <m/>
    <n v="2012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8 E - PLATRERIE CLOISONS"/>
    <s v="SECOND ŒUVRE"/>
    <n v="82781.759999999995"/>
    <m/>
    <m/>
    <m/>
    <m/>
    <m/>
    <m/>
    <s v=""/>
    <s v=""/>
    <s v=""/>
    <s v=""/>
  </r>
  <r>
    <x v="33"/>
    <x v="32"/>
    <m/>
    <m/>
    <s v=""/>
    <s v="Z2"/>
    <m/>
    <n v="2012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9 F - MENUIS INT BOIS"/>
    <s v="SECOND ŒUVRE"/>
    <n v="105319.41"/>
    <m/>
    <m/>
    <m/>
    <m/>
    <m/>
    <m/>
    <s v=""/>
    <s v=""/>
    <s v=""/>
    <s v=""/>
  </r>
  <r>
    <x v="33"/>
    <x v="32"/>
    <m/>
    <m/>
    <s v=""/>
    <s v="Z2"/>
    <m/>
    <n v="2012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H - SOLS SOUPLES"/>
    <s v="SECOND ŒUVRE"/>
    <n v="30629.78"/>
    <m/>
    <m/>
    <m/>
    <m/>
    <m/>
    <m/>
    <s v=""/>
    <s v=""/>
    <s v=""/>
    <s v=""/>
  </r>
  <r>
    <x v="33"/>
    <x v="32"/>
    <m/>
    <m/>
    <s v=""/>
    <s v="Z2"/>
    <m/>
    <n v="2012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 11 H - REVETS SOLS"/>
    <s v="SECOND ŒUVRE"/>
    <n v="70217.67"/>
    <m/>
    <m/>
    <m/>
    <m/>
    <m/>
    <m/>
    <s v=""/>
    <s v=""/>
    <s v=""/>
    <s v=""/>
  </r>
  <r>
    <x v="33"/>
    <x v="32"/>
    <m/>
    <m/>
    <s v=""/>
    <s v="Z2"/>
    <m/>
    <n v="2012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G - PEINTURE REVETS"/>
    <s v="SECOND ŒUVRE"/>
    <n v="135656.4"/>
    <m/>
    <m/>
    <m/>
    <m/>
    <m/>
    <m/>
    <s v=""/>
    <s v=""/>
    <s v=""/>
    <s v=""/>
  </r>
  <r>
    <x v="33"/>
    <x v="32"/>
    <m/>
    <m/>
    <s v=""/>
    <s v="Z2"/>
    <m/>
    <n v="2012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I - ELECTRICITE COURANT"/>
    <s v="ELECTRICITE / CHAUFFAGE/PLOMBERIE/VMC"/>
    <n v="118015.35"/>
    <m/>
    <m/>
    <m/>
    <m/>
    <m/>
    <m/>
    <s v=""/>
    <s v=""/>
    <s v=""/>
    <s v=""/>
  </r>
  <r>
    <x v="33"/>
    <x v="32"/>
    <m/>
    <m/>
    <s v=""/>
    <s v="Z2"/>
    <m/>
    <n v="2012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 J - CHAUFFAGE VENTIL"/>
    <s v="ELECTRICITE / CHAUFFAGE/PLOMBERIE/VMC"/>
    <n v="260169.16"/>
    <m/>
    <m/>
    <m/>
    <m/>
    <m/>
    <m/>
    <s v=""/>
    <s v=""/>
    <s v=""/>
    <s v=""/>
  </r>
  <r>
    <x v="33"/>
    <x v="32"/>
    <m/>
    <m/>
    <s v=""/>
    <s v="Z2"/>
    <m/>
    <n v="2012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5 I - ANTENNE TV"/>
    <s v="ELECTRICITE / CHAUFFAGE/PLOMBERIE/VMC"/>
    <n v="7709.3"/>
    <m/>
    <m/>
    <m/>
    <m/>
    <m/>
    <m/>
    <s v=""/>
    <s v=""/>
    <s v=""/>
    <s v=""/>
  </r>
  <r>
    <x v="33"/>
    <x v="32"/>
    <m/>
    <m/>
    <s v=""/>
    <s v="Z2"/>
    <m/>
    <n v="2012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6 K - ESPACES VERTS"/>
    <s v="ESPACES VERTS"/>
    <n v="16936.8"/>
    <m/>
    <m/>
    <m/>
    <m/>
    <m/>
    <m/>
    <s v=""/>
    <s v=""/>
    <s v=""/>
    <s v=""/>
  </r>
  <r>
    <x v="34"/>
    <x v="33"/>
    <m/>
    <s v="ALLONNES"/>
    <s v=""/>
    <s v="Z2"/>
    <m/>
    <n v="2012"/>
    <n v="2014"/>
    <s v="I/C"/>
    <s v="Locatif"/>
    <m/>
    <m/>
    <s v="-"/>
    <m/>
    <m/>
    <m/>
    <m/>
    <m/>
    <m/>
    <m/>
    <m/>
    <m/>
    <n v="16"/>
    <m/>
    <m/>
    <m/>
    <m/>
    <m/>
    <m/>
    <n v="0"/>
    <m/>
    <n v="1080.0999999999999"/>
    <n v="1154.9100000000001"/>
    <n v="0.93522438977929001"/>
    <s v="LOT 01 - VRD -"/>
    <s v="VRD"/>
    <n v="124406.39999999999"/>
    <m/>
    <m/>
    <m/>
    <m/>
    <m/>
    <m/>
    <n v="5.5E-2"/>
    <n v="0"/>
    <n v="0"/>
    <n v="0"/>
  </r>
  <r>
    <x v="34"/>
    <x v="33"/>
    <m/>
    <m/>
    <s v=""/>
    <s v="Z2"/>
    <m/>
    <n v="2012"/>
    <n v="2014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2 - TERRASSEMENT -"/>
    <s v="GROS ŒUVRE"/>
    <n v="588140.15"/>
    <m/>
    <m/>
    <m/>
    <m/>
    <m/>
    <m/>
    <s v=""/>
    <s v=""/>
    <s v=""/>
    <s v=""/>
  </r>
  <r>
    <x v="34"/>
    <x v="33"/>
    <m/>
    <m/>
    <s v=""/>
    <s v="Z2"/>
    <m/>
    <n v="2012"/>
    <n v="2014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3 - RAVALEMENT -"/>
    <s v="GROS ŒUVRE"/>
    <n v="55991.53"/>
    <m/>
    <m/>
    <m/>
    <m/>
    <m/>
    <m/>
    <s v=""/>
    <s v=""/>
    <s v=""/>
    <s v=""/>
  </r>
  <r>
    <x v="34"/>
    <x v="33"/>
    <m/>
    <m/>
    <s v=""/>
    <s v="Z2"/>
    <m/>
    <n v="2012"/>
    <n v="2014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4 - CHARPENTE -"/>
    <s v="CHARPENTE / COUVERTURE"/>
    <n v="70365.320000000007"/>
    <m/>
    <m/>
    <m/>
    <m/>
    <m/>
    <m/>
    <s v=""/>
    <s v=""/>
    <s v=""/>
    <s v=""/>
  </r>
  <r>
    <x v="34"/>
    <x v="33"/>
    <m/>
    <m/>
    <s v=""/>
    <s v="Z2"/>
    <m/>
    <n v="2012"/>
    <n v="2014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5 - COUVERTURE TUILES -"/>
    <s v="CHARPENTE / COUVERTURE"/>
    <n v="100132.78"/>
    <m/>
    <m/>
    <m/>
    <m/>
    <m/>
    <m/>
    <s v=""/>
    <s v=""/>
    <s v=""/>
    <s v=""/>
  </r>
  <r>
    <x v="34"/>
    <x v="33"/>
    <m/>
    <m/>
    <s v=""/>
    <s v="Z2"/>
    <m/>
    <n v="2012"/>
    <n v="2014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6 - ETANCHEITE -"/>
    <s v="CHARPENTE / COUVERTURE"/>
    <n v="35787.75"/>
    <m/>
    <m/>
    <m/>
    <m/>
    <m/>
    <m/>
    <s v=""/>
    <s v=""/>
    <s v=""/>
    <s v=""/>
  </r>
  <r>
    <x v="34"/>
    <x v="33"/>
    <m/>
    <m/>
    <s v=""/>
    <s v="Z2"/>
    <m/>
    <n v="2012"/>
    <n v="2014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7 - MENUISERIES EXT. -"/>
    <s v="SECOND ŒUVRE"/>
    <n v="111779.66"/>
    <m/>
    <m/>
    <m/>
    <m/>
    <m/>
    <m/>
    <s v=""/>
    <s v=""/>
    <s v=""/>
    <s v=""/>
  </r>
  <r>
    <x v="34"/>
    <x v="33"/>
    <m/>
    <m/>
    <s v=""/>
    <s v="Z2"/>
    <m/>
    <n v="2012"/>
    <n v="2014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8 - SERRURERIE -"/>
    <s v="SECOND ŒUVRE"/>
    <n v="87657.1"/>
    <m/>
    <m/>
    <m/>
    <m/>
    <m/>
    <m/>
    <s v=""/>
    <s v=""/>
    <s v=""/>
    <s v=""/>
  </r>
  <r>
    <x v="34"/>
    <x v="33"/>
    <m/>
    <m/>
    <s v=""/>
    <s v="Z2"/>
    <m/>
    <n v="2012"/>
    <n v="2014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PLATRERIE -"/>
    <s v="SECOND ŒUVRE"/>
    <n v="160591.49"/>
    <m/>
    <m/>
    <m/>
    <m/>
    <m/>
    <m/>
    <s v=""/>
    <s v=""/>
    <s v=""/>
    <s v=""/>
  </r>
  <r>
    <x v="34"/>
    <x v="33"/>
    <m/>
    <m/>
    <s v=""/>
    <s v="Z2"/>
    <m/>
    <n v="2012"/>
    <n v="2014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9 - MENUISERIES INT. -"/>
    <s v="SECOND ŒUVRE"/>
    <n v="48655.76"/>
    <m/>
    <m/>
    <m/>
    <m/>
    <m/>
    <m/>
    <s v=""/>
    <s v=""/>
    <s v=""/>
    <s v=""/>
  </r>
  <r>
    <x v="34"/>
    <x v="33"/>
    <m/>
    <m/>
    <s v=""/>
    <s v="Z2"/>
    <m/>
    <n v="2012"/>
    <n v="2014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PLOMBERIE -"/>
    <s v="ELECTRICITE / CHAUFFAGE/PLOMBERIE/VMC"/>
    <n v="51440.34"/>
    <m/>
    <m/>
    <m/>
    <m/>
    <m/>
    <m/>
    <s v=""/>
    <s v=""/>
    <s v=""/>
    <s v=""/>
  </r>
  <r>
    <x v="34"/>
    <x v="33"/>
    <m/>
    <m/>
    <s v=""/>
    <s v="Z2"/>
    <m/>
    <n v="2012"/>
    <n v="2014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CHAUFFAGE GAZ NATURE"/>
    <s v="ELECTRICITE / CHAUFFAGE/PLOMBERIE/VMC"/>
    <n v="149596.54999999999"/>
    <m/>
    <m/>
    <m/>
    <m/>
    <m/>
    <m/>
    <s v=""/>
    <s v=""/>
    <s v=""/>
    <s v=""/>
  </r>
  <r>
    <x v="34"/>
    <x v="33"/>
    <m/>
    <m/>
    <s v=""/>
    <s v="Z2"/>
    <m/>
    <n v="2012"/>
    <n v="2014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ELECTRICITE - TV -"/>
    <s v="ELECTRICITE / CHAUFFAGE/PLOMBERIE/VMC"/>
    <n v="80077.100000000006"/>
    <m/>
    <m/>
    <m/>
    <m/>
    <m/>
    <m/>
    <s v=""/>
    <s v=""/>
    <s v=""/>
    <s v=""/>
  </r>
  <r>
    <x v="34"/>
    <x v="33"/>
    <m/>
    <m/>
    <s v=""/>
    <s v="Z2"/>
    <m/>
    <n v="2012"/>
    <n v="2014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 - SOLS - FAIENCE -"/>
    <s v="SECOND ŒUVRE"/>
    <n v="54508.9"/>
    <m/>
    <m/>
    <m/>
    <m/>
    <m/>
    <m/>
    <s v=""/>
    <s v=""/>
    <s v=""/>
    <s v=""/>
  </r>
  <r>
    <x v="34"/>
    <x v="33"/>
    <m/>
    <m/>
    <s v=""/>
    <s v="Z2"/>
    <m/>
    <n v="2012"/>
    <n v="2014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5 - PEINTURE -"/>
    <s v="SECOND ŒUVRE"/>
    <n v="61501.85"/>
    <m/>
    <m/>
    <m/>
    <m/>
    <m/>
    <m/>
    <s v=""/>
    <s v=""/>
    <s v=""/>
    <s v=""/>
  </r>
  <r>
    <x v="34"/>
    <x v="33"/>
    <m/>
    <m/>
    <s v=""/>
    <s v="Z2"/>
    <m/>
    <n v="2012"/>
    <n v="2014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6 - ESPACES VERTS -"/>
    <s v="ESPACES VERTS"/>
    <n v="19059.310000000001"/>
    <m/>
    <m/>
    <m/>
    <m/>
    <m/>
    <m/>
    <s v=""/>
    <s v=""/>
    <s v=""/>
    <s v=""/>
  </r>
  <r>
    <x v="35"/>
    <x v="34"/>
    <m/>
    <s v="NOGENT LE BERNARD"/>
    <s v=""/>
    <s v="Z3"/>
    <m/>
    <n v="2013"/>
    <n v="2014"/>
    <s v="IND"/>
    <s v="Locatif"/>
    <m/>
    <m/>
    <s v="-"/>
    <m/>
    <m/>
    <m/>
    <m/>
    <m/>
    <m/>
    <m/>
    <m/>
    <m/>
    <n v="8"/>
    <m/>
    <m/>
    <m/>
    <m/>
    <m/>
    <m/>
    <n v="0"/>
    <m/>
    <n v="482"/>
    <n v="524.64"/>
    <n v="0.91872522110399513"/>
    <s v="LOT 1 GO TERRASSEMENT RESEAUX"/>
    <s v="GROS ŒUVRE"/>
    <n v="262135.24"/>
    <m/>
    <m/>
    <m/>
    <m/>
    <m/>
    <m/>
    <n v="5.5E-2"/>
    <n v="0"/>
    <n v="0"/>
    <n v="0"/>
  </r>
  <r>
    <x v="35"/>
    <x v="34"/>
    <m/>
    <m/>
    <s v=""/>
    <s v="Z3"/>
    <m/>
    <n v="2013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ENDUITS GRATTES"/>
    <s v="GROS ŒUVRE"/>
    <n v="19063.79"/>
    <m/>
    <m/>
    <m/>
    <m/>
    <m/>
    <m/>
    <s v=""/>
    <s v=""/>
    <s v=""/>
    <s v=""/>
  </r>
  <r>
    <x v="35"/>
    <x v="34"/>
    <m/>
    <m/>
    <s v=""/>
    <s v="Z3"/>
    <m/>
    <n v="2013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CHARPENTE BOIS FERMETT"/>
    <s v="CHARPENTE / COUVERTURE"/>
    <n v="25822.46"/>
    <m/>
    <m/>
    <m/>
    <m/>
    <m/>
    <m/>
    <s v=""/>
    <s v=""/>
    <s v=""/>
    <s v=""/>
  </r>
  <r>
    <x v="35"/>
    <x v="34"/>
    <m/>
    <m/>
    <s v=""/>
    <s v="Z3"/>
    <m/>
    <n v="2013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COUVERTURE TUILES MECA"/>
    <s v="CHARPENTE / COUVERTURE"/>
    <n v="63580.87"/>
    <m/>
    <m/>
    <m/>
    <m/>
    <m/>
    <m/>
    <s v=""/>
    <s v=""/>
    <s v=""/>
    <s v=""/>
  </r>
  <r>
    <x v="35"/>
    <x v="34"/>
    <m/>
    <m/>
    <s v=""/>
    <s v="Z3"/>
    <m/>
    <n v="2013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MENUISERIES EXT PVC"/>
    <s v="SECOND ŒUVRE"/>
    <n v="28341.97"/>
    <m/>
    <m/>
    <m/>
    <m/>
    <m/>
    <m/>
    <s v=""/>
    <s v=""/>
    <s v=""/>
    <s v=""/>
  </r>
  <r>
    <x v="35"/>
    <x v="34"/>
    <m/>
    <m/>
    <s v=""/>
    <s v="Z3"/>
    <m/>
    <n v="2013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MEN INT BOIS EXT METAL"/>
    <s v="SECOND ŒUVRE"/>
    <n v="21634.66"/>
    <m/>
    <m/>
    <m/>
    <m/>
    <m/>
    <m/>
    <s v=""/>
    <s v=""/>
    <s v=""/>
    <s v=""/>
  </r>
  <r>
    <x v="35"/>
    <x v="34"/>
    <m/>
    <m/>
    <s v=""/>
    <s v="Z3"/>
    <m/>
    <n v="2013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PLATRERIE"/>
    <s v="SECOND ŒUVRE"/>
    <n v="74780.39"/>
    <m/>
    <m/>
    <m/>
    <m/>
    <m/>
    <m/>
    <s v=""/>
    <s v=""/>
    <s v=""/>
    <s v=""/>
  </r>
  <r>
    <x v="35"/>
    <x v="34"/>
    <m/>
    <m/>
    <s v=""/>
    <s v="Z3"/>
    <m/>
    <n v="2013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CARRELAGE FAIENCE"/>
    <s v="SECOND ŒUVRE"/>
    <n v="30857.13"/>
    <m/>
    <m/>
    <m/>
    <m/>
    <m/>
    <m/>
    <s v=""/>
    <s v=""/>
    <s v=""/>
    <s v=""/>
  </r>
  <r>
    <x v="35"/>
    <x v="34"/>
    <m/>
    <m/>
    <s v=""/>
    <s v="Z3"/>
    <m/>
    <n v="2013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PEINTURE"/>
    <s v="SECOND ŒUVRE"/>
    <n v="20542.23"/>
    <m/>
    <m/>
    <m/>
    <m/>
    <m/>
    <m/>
    <s v=""/>
    <s v=""/>
    <s v=""/>
    <s v=""/>
  </r>
  <r>
    <x v="35"/>
    <x v="34"/>
    <m/>
    <m/>
    <s v=""/>
    <s v="Z3"/>
    <m/>
    <n v="2013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ESPACES VERTS"/>
    <s v="ESPACES VERTS"/>
    <n v="20384.759999999998"/>
    <m/>
    <m/>
    <m/>
    <m/>
    <m/>
    <m/>
    <s v=""/>
    <s v=""/>
    <s v=""/>
    <s v=""/>
  </r>
  <r>
    <x v="35"/>
    <x v="34"/>
    <m/>
    <m/>
    <s v=""/>
    <s v="Z3"/>
    <m/>
    <n v="2013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PLOMBERIE  SANITAIRES"/>
    <s v="ELECTRICITE / CHAUFFAGE/PLOMBERIE/VMC"/>
    <n v="54022.76"/>
    <m/>
    <m/>
    <m/>
    <m/>
    <m/>
    <m/>
    <s v=""/>
    <s v=""/>
    <s v=""/>
    <s v=""/>
  </r>
  <r>
    <x v="35"/>
    <x v="34"/>
    <m/>
    <m/>
    <s v=""/>
    <s v="Z3"/>
    <m/>
    <n v="2013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ELECTRICITE CHAUF ELE"/>
    <s v="ELECTRICITE / CHAUFFAGE/PLOMBERIE/VMC"/>
    <n v="49945.21"/>
    <m/>
    <m/>
    <m/>
    <m/>
    <m/>
    <m/>
    <s v=""/>
    <s v=""/>
    <s v=""/>
    <s v=""/>
  </r>
  <r>
    <x v="35"/>
    <x v="34"/>
    <m/>
    <m/>
    <s v=""/>
    <s v="Z3"/>
    <m/>
    <n v="2013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PHOTOVOLTAIQUE"/>
    <s v="ELECTRICITE / CHAUFFAGE/PLOMBERIE/VMC"/>
    <n v="22143.67"/>
    <m/>
    <m/>
    <m/>
    <m/>
    <m/>
    <m/>
    <s v=""/>
    <s v=""/>
    <s v=""/>
    <s v=""/>
  </r>
  <r>
    <x v="36"/>
    <x v="35"/>
    <m/>
    <s v="SARGE LES LE MANS"/>
    <s v=""/>
    <s v="Z2"/>
    <m/>
    <n v="2013"/>
    <n v="2014"/>
    <s v="I/INT"/>
    <s v="Locatif"/>
    <m/>
    <m/>
    <s v="-"/>
    <m/>
    <m/>
    <m/>
    <m/>
    <m/>
    <m/>
    <m/>
    <m/>
    <m/>
    <n v="15"/>
    <m/>
    <m/>
    <m/>
    <m/>
    <m/>
    <m/>
    <n v="0"/>
    <m/>
    <n v="1139.71"/>
    <n v="1224.3800000000001"/>
    <n v="0.93084663258138811"/>
    <s v="LOT 01 - GROS OEUVRE -"/>
    <s v="GROS ŒUVRE"/>
    <n v="562622.07999999996"/>
    <m/>
    <m/>
    <m/>
    <m/>
    <m/>
    <m/>
    <n v="5.5E-2"/>
    <n v="0"/>
    <n v="0"/>
    <n v="0"/>
  </r>
  <r>
    <x v="36"/>
    <x v="35"/>
    <m/>
    <m/>
    <s v=""/>
    <s v="Z2"/>
    <m/>
    <n v="2013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2 - CHARPENTE -"/>
    <s v="CHARPENTE / COUVERTURE"/>
    <n v="121074.43"/>
    <m/>
    <m/>
    <m/>
    <m/>
    <m/>
    <m/>
    <s v=""/>
    <s v=""/>
    <s v=""/>
    <s v=""/>
  </r>
  <r>
    <x v="36"/>
    <x v="35"/>
    <m/>
    <m/>
    <s v=""/>
    <s v="Z2"/>
    <m/>
    <n v="2013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3 - ETANCHEITE"/>
    <s v="CHARPENTE / COUVERTURE"/>
    <n v="47297.29"/>
    <m/>
    <m/>
    <m/>
    <m/>
    <m/>
    <m/>
    <s v=""/>
    <s v=""/>
    <s v=""/>
    <s v=""/>
  </r>
  <r>
    <x v="36"/>
    <x v="35"/>
    <m/>
    <m/>
    <s v=""/>
    <s v="Z2"/>
    <m/>
    <n v="2013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4 - COUVERTURE ARDOISES -"/>
    <s v="CHARPENTE / COUVERTURE"/>
    <n v="73438"/>
    <m/>
    <m/>
    <m/>
    <m/>
    <m/>
    <m/>
    <s v=""/>
    <s v=""/>
    <s v=""/>
    <s v=""/>
  </r>
  <r>
    <x v="36"/>
    <x v="35"/>
    <m/>
    <m/>
    <s v=""/>
    <s v="Z2"/>
    <m/>
    <n v="2013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5 - MENUISERIES EXTER. -"/>
    <s v="SECOND ŒUVRE"/>
    <n v="68559.360000000001"/>
    <m/>
    <m/>
    <m/>
    <m/>
    <m/>
    <m/>
    <s v=""/>
    <s v=""/>
    <s v=""/>
    <s v=""/>
  </r>
  <r>
    <x v="36"/>
    <x v="35"/>
    <m/>
    <m/>
    <s v=""/>
    <s v="Z2"/>
    <m/>
    <n v="2013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6 - MENUISERIES INTER. -"/>
    <s v="SECOND ŒUVRE"/>
    <n v="40822.230000000003"/>
    <m/>
    <m/>
    <m/>
    <m/>
    <m/>
    <m/>
    <s v=""/>
    <s v=""/>
    <s v=""/>
    <s v=""/>
  </r>
  <r>
    <x v="36"/>
    <x v="35"/>
    <m/>
    <m/>
    <s v=""/>
    <s v="Z2"/>
    <m/>
    <n v="2013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7 - PLATRERIE - ISOLATION"/>
    <s v="SECOND ŒUVRE"/>
    <n v="132313.82999999999"/>
    <m/>
    <m/>
    <m/>
    <m/>
    <m/>
    <m/>
    <s v=""/>
    <s v=""/>
    <s v=""/>
    <s v=""/>
  </r>
  <r>
    <x v="36"/>
    <x v="35"/>
    <m/>
    <m/>
    <s v=""/>
    <s v="Z2"/>
    <m/>
    <n v="2013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8 - CARRELAGE - FAIENCE -"/>
    <s v="SECOND ŒUVRE"/>
    <n v="69129.73"/>
    <m/>
    <m/>
    <m/>
    <m/>
    <m/>
    <m/>
    <s v=""/>
    <s v=""/>
    <s v=""/>
    <s v=""/>
  </r>
  <r>
    <x v="36"/>
    <x v="35"/>
    <m/>
    <m/>
    <s v=""/>
    <s v="Z2"/>
    <m/>
    <n v="2013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9 - METALLERIE - SERRURE."/>
    <s v="SECOND ŒUVRE"/>
    <n v="20083.82"/>
    <m/>
    <m/>
    <m/>
    <m/>
    <m/>
    <m/>
    <s v=""/>
    <s v=""/>
    <s v=""/>
    <s v=""/>
  </r>
  <r>
    <x v="36"/>
    <x v="35"/>
    <m/>
    <m/>
    <s v=""/>
    <s v="Z2"/>
    <m/>
    <n v="2013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SOLS PVC - PEINTURE"/>
    <s v="SECOND ŒUVRE"/>
    <n v="64125.73"/>
    <m/>
    <m/>
    <m/>
    <m/>
    <m/>
    <m/>
    <s v=""/>
    <s v=""/>
    <s v=""/>
    <s v=""/>
  </r>
  <r>
    <x v="36"/>
    <x v="35"/>
    <m/>
    <m/>
    <s v=""/>
    <s v="Z2"/>
    <m/>
    <n v="2013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TERRASSEMENT - VRD -"/>
    <s v="GROS ŒUVRE"/>
    <n v="62511.51"/>
    <m/>
    <m/>
    <m/>
    <m/>
    <m/>
    <m/>
    <s v=""/>
    <s v=""/>
    <s v=""/>
    <s v=""/>
  </r>
  <r>
    <x v="36"/>
    <x v="35"/>
    <m/>
    <m/>
    <s v=""/>
    <s v="Z2"/>
    <m/>
    <n v="2013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ELECTRICITE -"/>
    <s v="ELECTRICITE / CHAUFFAGE/PLOMBERIE/VMC"/>
    <n v="88688.94"/>
    <m/>
    <m/>
    <m/>
    <m/>
    <m/>
    <m/>
    <s v=""/>
    <s v=""/>
    <s v=""/>
    <s v=""/>
  </r>
  <r>
    <x v="36"/>
    <x v="35"/>
    <m/>
    <m/>
    <s v=""/>
    <s v="Z2"/>
    <m/>
    <n v="2013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PLOMBERIE - SANITAIRE"/>
    <s v="ELECTRICITE / CHAUFFAGE/PLOMBERIE/VMC"/>
    <n v="61158.1"/>
    <m/>
    <m/>
    <m/>
    <m/>
    <m/>
    <m/>
    <s v=""/>
    <s v=""/>
    <s v=""/>
    <s v=""/>
  </r>
  <r>
    <x v="36"/>
    <x v="35"/>
    <m/>
    <m/>
    <s v=""/>
    <s v="Z2"/>
    <m/>
    <n v="2013"/>
    <n v="2014"/>
    <s v="I/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 - CHAUFFAGE - VENTIL."/>
    <s v="ELECTRICITE / CHAUFFAGE/PLOMBERIE/VMC"/>
    <n v="97755"/>
    <m/>
    <m/>
    <m/>
    <m/>
    <m/>
    <m/>
    <s v=""/>
    <s v=""/>
    <s v=""/>
    <s v=""/>
  </r>
  <r>
    <x v="37"/>
    <x v="36"/>
    <m/>
    <s v="SAVIGNE LEVEQUE"/>
    <s v=""/>
    <s v="Z3"/>
    <m/>
    <n v="2012"/>
    <n v="2014"/>
    <s v="IND"/>
    <s v="Locatif"/>
    <m/>
    <m/>
    <s v="-"/>
    <m/>
    <m/>
    <m/>
    <m/>
    <m/>
    <m/>
    <m/>
    <m/>
    <m/>
    <n v="7"/>
    <m/>
    <m/>
    <m/>
    <m/>
    <m/>
    <m/>
    <n v="0"/>
    <m/>
    <n v="541.55999999999995"/>
    <n v="575.66999999999996"/>
    <n v="0.94074730314242527"/>
    <s v="LOT 1 - GROS OEUVRE"/>
    <s v="GROS ŒUVRE"/>
    <n v="234063.79"/>
    <m/>
    <m/>
    <m/>
    <m/>
    <m/>
    <m/>
    <n v="5.5E-2"/>
    <n v="0"/>
    <n v="0"/>
    <n v="0"/>
  </r>
  <r>
    <x v="37"/>
    <x v="36"/>
    <m/>
    <m/>
    <s v=""/>
    <s v="Z3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ENDUITS GRATTES"/>
    <s v="GROS ŒUVRE"/>
    <n v="12436.45"/>
    <m/>
    <m/>
    <m/>
    <m/>
    <m/>
    <m/>
    <s v=""/>
    <s v=""/>
    <s v=""/>
    <s v=""/>
  </r>
  <r>
    <x v="37"/>
    <x v="36"/>
    <m/>
    <m/>
    <s v=""/>
    <s v="Z3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CHARPENTE BOIS"/>
    <s v="CHARPENTE / COUVERTURE"/>
    <n v="47282"/>
    <m/>
    <m/>
    <m/>
    <m/>
    <m/>
    <m/>
    <s v=""/>
    <s v=""/>
    <s v=""/>
    <s v=""/>
  </r>
  <r>
    <x v="37"/>
    <x v="36"/>
    <m/>
    <m/>
    <s v=""/>
    <s v="Z3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COUVERTURE TUILE"/>
    <s v="CHARPENTE / COUVERTURE"/>
    <n v="61479.33"/>
    <m/>
    <m/>
    <m/>
    <m/>
    <m/>
    <m/>
    <s v=""/>
    <s v=""/>
    <s v=""/>
    <s v=""/>
  </r>
  <r>
    <x v="37"/>
    <x v="36"/>
    <m/>
    <m/>
    <s v=""/>
    <s v="Z3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MENUISERIES EXT. PVC"/>
    <s v="SECOND ŒUVRE"/>
    <n v="34335.24"/>
    <m/>
    <m/>
    <m/>
    <m/>
    <m/>
    <m/>
    <s v=""/>
    <s v=""/>
    <s v=""/>
    <s v=""/>
  </r>
  <r>
    <x v="37"/>
    <x v="36"/>
    <m/>
    <m/>
    <s v=""/>
    <s v="Z3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MENUISERIES INT.BOIS"/>
    <s v="SECOND ŒUVRE"/>
    <n v="32700.06"/>
    <m/>
    <m/>
    <m/>
    <m/>
    <m/>
    <m/>
    <s v=""/>
    <s v=""/>
    <s v=""/>
    <s v=""/>
  </r>
  <r>
    <x v="37"/>
    <x v="36"/>
    <m/>
    <m/>
    <s v=""/>
    <s v="Z3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PLATRERIE"/>
    <s v="SECOND ŒUVRE"/>
    <n v="75777.59"/>
    <m/>
    <m/>
    <m/>
    <m/>
    <m/>
    <m/>
    <s v=""/>
    <s v=""/>
    <s v=""/>
    <s v=""/>
  </r>
  <r>
    <x v="37"/>
    <x v="36"/>
    <m/>
    <m/>
    <s v=""/>
    <s v="Z3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CARRELAGE- FAIENCE"/>
    <s v="SECOND ŒUVRE"/>
    <n v="26592.400000000001"/>
    <m/>
    <m/>
    <m/>
    <m/>
    <m/>
    <m/>
    <s v=""/>
    <s v=""/>
    <s v=""/>
    <s v=""/>
  </r>
  <r>
    <x v="37"/>
    <x v="36"/>
    <m/>
    <m/>
    <s v=""/>
    <s v="Z3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PEINTURE,REVET SOLS PVC"/>
    <s v="SECOND ŒUVRE"/>
    <n v="30658.14"/>
    <m/>
    <m/>
    <m/>
    <m/>
    <m/>
    <m/>
    <s v=""/>
    <s v=""/>
    <s v=""/>
    <s v=""/>
  </r>
  <r>
    <x v="37"/>
    <x v="36"/>
    <m/>
    <m/>
    <s v=""/>
    <s v="Z3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-CLOTURES ESP VERTS"/>
    <s v="VRD"/>
    <n v="12599.55"/>
    <m/>
    <m/>
    <m/>
    <m/>
    <m/>
    <m/>
    <s v=""/>
    <s v=""/>
    <s v=""/>
    <s v=""/>
  </r>
  <r>
    <x v="37"/>
    <x v="36"/>
    <m/>
    <m/>
    <s v=""/>
    <s v="Z3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-PLOMBERIE-CHAUFFAGE-VMC"/>
    <s v="ELECTRICITE / CHAUFFAGE/PLOMBERIE/VMC"/>
    <n v="65064.98"/>
    <m/>
    <m/>
    <m/>
    <m/>
    <m/>
    <m/>
    <s v=""/>
    <s v=""/>
    <s v=""/>
    <s v=""/>
  </r>
  <r>
    <x v="37"/>
    <x v="36"/>
    <m/>
    <m/>
    <s v=""/>
    <s v="Z3"/>
    <m/>
    <n v="2012"/>
    <n v="2014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-ELECTRICITE"/>
    <s v="ELECTRICITE / CHAUFFAGE/PLOMBERIE/VMC"/>
    <n v="37092"/>
    <m/>
    <m/>
    <m/>
    <m/>
    <m/>
    <m/>
    <s v=""/>
    <s v=""/>
    <s v=""/>
    <s v=""/>
  </r>
  <r>
    <x v="38"/>
    <x v="37"/>
    <m/>
    <s v="LA FLECHE"/>
    <s v=""/>
    <s v="Z3"/>
    <m/>
    <n v="2012"/>
    <n v="2014"/>
    <s v="COLL"/>
    <s v="Locatif"/>
    <m/>
    <m/>
    <s v="-"/>
    <m/>
    <m/>
    <m/>
    <m/>
    <m/>
    <m/>
    <m/>
    <m/>
    <m/>
    <n v="23"/>
    <m/>
    <m/>
    <m/>
    <m/>
    <m/>
    <m/>
    <n v="0"/>
    <m/>
    <n v="1379.45"/>
    <n v="1475.49"/>
    <n v="0.93490975879199456"/>
    <s v="LOT 01 - GROS OEUVRE"/>
    <s v="GROS ŒUVRE"/>
    <n v="711382.42"/>
    <m/>
    <m/>
    <m/>
    <m/>
    <m/>
    <m/>
    <n v="5.5E-2"/>
    <n v="0"/>
    <n v="0"/>
    <n v="0"/>
  </r>
  <r>
    <x v="38"/>
    <x v="37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2 - CHARPENTE BOIS -"/>
    <s v="CHARPENTE / COUVERTURE"/>
    <n v="32205.05"/>
    <m/>
    <m/>
    <m/>
    <m/>
    <m/>
    <m/>
    <s v=""/>
    <s v=""/>
    <s v=""/>
    <s v=""/>
  </r>
  <r>
    <x v="38"/>
    <x v="37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3 - COUVERTURE ARDOISE"/>
    <s v="CHARPENTE / COUVERTURE"/>
    <n v="91741.7"/>
    <m/>
    <m/>
    <m/>
    <m/>
    <m/>
    <m/>
    <s v=""/>
    <s v=""/>
    <s v=""/>
    <s v=""/>
  </r>
  <r>
    <x v="38"/>
    <x v="37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4 - MENUISERIES EXT. PVC"/>
    <s v="SECOND ŒUVRE"/>
    <n v="54921.73"/>
    <m/>
    <m/>
    <m/>
    <m/>
    <m/>
    <m/>
    <s v=""/>
    <s v=""/>
    <s v=""/>
    <s v=""/>
  </r>
  <r>
    <x v="38"/>
    <x v="37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5 - SERRURERIE"/>
    <s v="SECOND ŒUVRE"/>
    <n v="183824.85"/>
    <m/>
    <m/>
    <m/>
    <m/>
    <m/>
    <m/>
    <s v=""/>
    <s v=""/>
    <s v=""/>
    <s v=""/>
  </r>
  <r>
    <x v="38"/>
    <x v="37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6 - MENUISERIES INT. -"/>
    <s v="SECOND ŒUVRE"/>
    <n v="47779.37"/>
    <m/>
    <m/>
    <m/>
    <m/>
    <m/>
    <m/>
    <s v=""/>
    <s v=""/>
    <s v=""/>
    <s v=""/>
  </r>
  <r>
    <x v="38"/>
    <x v="37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7 - PLATRERIE -"/>
    <s v="SECOND ŒUVRE"/>
    <n v="148126.95000000001"/>
    <m/>
    <m/>
    <m/>
    <m/>
    <m/>
    <m/>
    <s v=""/>
    <s v=""/>
    <s v=""/>
    <s v=""/>
  </r>
  <r>
    <x v="38"/>
    <x v="37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8 - REVETEMENTS SOLS -"/>
    <s v="SECOND ŒUVRE"/>
    <n v="54122.04"/>
    <m/>
    <m/>
    <m/>
    <m/>
    <m/>
    <m/>
    <s v=""/>
    <s v=""/>
    <s v=""/>
    <s v=""/>
  </r>
  <r>
    <x v="38"/>
    <x v="37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9 - PEINTURE -"/>
    <s v="SECOND ŒUVRE"/>
    <n v="95828.6"/>
    <m/>
    <m/>
    <m/>
    <m/>
    <m/>
    <m/>
    <s v=""/>
    <s v=""/>
    <s v=""/>
    <s v=""/>
  </r>
  <r>
    <x v="38"/>
    <x v="37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SOLS SOUPLES -"/>
    <s v="SECOND ŒUVRE"/>
    <n v="35550.480000000003"/>
    <m/>
    <m/>
    <m/>
    <m/>
    <m/>
    <m/>
    <s v=""/>
    <s v=""/>
    <s v=""/>
    <s v=""/>
  </r>
  <r>
    <x v="38"/>
    <x v="37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PLOMBERIE -"/>
    <s v="ELECTRICITE / CHAUFFAGE/PLOMBERIE/VMC"/>
    <n v="184780.57"/>
    <m/>
    <m/>
    <m/>
    <m/>
    <m/>
    <m/>
    <s v=""/>
    <s v=""/>
    <s v=""/>
    <s v=""/>
  </r>
  <r>
    <x v="38"/>
    <x v="37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ELECTRICITE -"/>
    <s v="ELECTRICITE / CHAUFFAGE/PLOMBERIE/VMC"/>
    <n v="106742.14"/>
    <m/>
    <m/>
    <m/>
    <m/>
    <m/>
    <m/>
    <s v=""/>
    <s v=""/>
    <s v=""/>
    <s v=""/>
  </r>
  <r>
    <x v="38"/>
    <x v="37"/>
    <m/>
    <m/>
    <s v=""/>
    <s v="Z3"/>
    <m/>
    <n v="2012"/>
    <n v="2014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VRD - E. V. -"/>
    <s v="VRD"/>
    <n v="92520.27"/>
    <m/>
    <m/>
    <m/>
    <m/>
    <m/>
    <m/>
    <s v=""/>
    <s v=""/>
    <s v=""/>
    <s v=""/>
  </r>
  <r>
    <x v="39"/>
    <x v="38"/>
    <m/>
    <s v="ALLONNES"/>
    <s v=""/>
    <s v="Z2"/>
    <m/>
    <n v="2012"/>
    <n v="2015"/>
    <s v="IND"/>
    <s v="Locatif"/>
    <m/>
    <m/>
    <s v="-"/>
    <m/>
    <m/>
    <m/>
    <m/>
    <m/>
    <m/>
    <m/>
    <m/>
    <m/>
    <n v="24"/>
    <m/>
    <m/>
    <m/>
    <m/>
    <m/>
    <m/>
    <n v="0"/>
    <m/>
    <n v="2085.7399999999998"/>
    <n v="2147.4499999999998"/>
    <n v="0.97126359170178578"/>
    <s v="LOT 1 - TERRASSEMENTS VRD"/>
    <s v="GROS ŒUVRE"/>
    <n v="380334.14"/>
    <m/>
    <m/>
    <m/>
    <m/>
    <m/>
    <m/>
    <n v="5.5E-2"/>
    <n v="0"/>
    <n v="0"/>
    <n v="0"/>
  </r>
  <r>
    <x v="39"/>
    <x v="38"/>
    <m/>
    <m/>
    <s v=""/>
    <s v="Z2"/>
    <m/>
    <n v="2012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GROS OEUVRE - DALLAGE"/>
    <s v="GROS ŒUVRE"/>
    <n v="327100.15999999997"/>
    <m/>
    <m/>
    <m/>
    <m/>
    <m/>
    <m/>
    <s v=""/>
    <s v=""/>
    <s v=""/>
    <s v=""/>
  </r>
  <r>
    <x v="39"/>
    <x v="38"/>
    <m/>
    <m/>
    <s v=""/>
    <s v="Z2"/>
    <m/>
    <n v="2012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2 - ESPACES VERTS CLOTURE"/>
    <s v="ESPACES VERTS"/>
    <n v="51359.39"/>
    <m/>
    <m/>
    <m/>
    <m/>
    <m/>
    <m/>
    <s v=""/>
    <s v=""/>
    <s v=""/>
    <s v=""/>
  </r>
  <r>
    <x v="39"/>
    <x v="38"/>
    <m/>
    <m/>
    <s v=""/>
    <s v="Z2"/>
    <m/>
    <n v="2012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4 - OSSATURE BOIS CHARPEN"/>
    <s v="CHARPENTE / COUVERTURE"/>
    <n v="706171.17"/>
    <m/>
    <m/>
    <m/>
    <m/>
    <m/>
    <m/>
    <s v=""/>
    <s v=""/>
    <s v=""/>
    <s v=""/>
  </r>
  <r>
    <x v="39"/>
    <x v="38"/>
    <m/>
    <m/>
    <s v=""/>
    <s v="Z2"/>
    <m/>
    <n v="2012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5 - ETANCHEITE"/>
    <s v="CHARPENTE / COUVERTURE"/>
    <n v="139849.26"/>
    <m/>
    <m/>
    <m/>
    <m/>
    <m/>
    <m/>
    <s v=""/>
    <s v=""/>
    <s v=""/>
    <s v=""/>
  </r>
  <r>
    <x v="39"/>
    <x v="38"/>
    <m/>
    <m/>
    <s v=""/>
    <s v="Z2"/>
    <m/>
    <n v="2012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6 - COUVERT BARDAGE ZINC"/>
    <s v="CHARPENTE / COUVERTURE"/>
    <n v="88890.45"/>
    <m/>
    <m/>
    <m/>
    <m/>
    <m/>
    <m/>
    <s v=""/>
    <s v=""/>
    <s v=""/>
    <s v=""/>
  </r>
  <r>
    <x v="39"/>
    <x v="38"/>
    <m/>
    <m/>
    <s v=""/>
    <s v="Z2"/>
    <m/>
    <n v="2012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7 - MENUISERIES EXT"/>
    <s v="SECOND ŒUVRE"/>
    <n v="171509.98"/>
    <m/>
    <m/>
    <m/>
    <m/>
    <m/>
    <m/>
    <s v=""/>
    <s v=""/>
    <s v=""/>
    <s v=""/>
  </r>
  <r>
    <x v="39"/>
    <x v="38"/>
    <m/>
    <m/>
    <s v=""/>
    <s v="Z2"/>
    <m/>
    <n v="2012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8 - MENUISERIES INT"/>
    <s v="SECOND ŒUVRE"/>
    <n v="59951.28"/>
    <m/>
    <m/>
    <m/>
    <m/>
    <m/>
    <m/>
    <s v=""/>
    <s v=""/>
    <s v=""/>
    <s v=""/>
  </r>
  <r>
    <x v="39"/>
    <x v="38"/>
    <m/>
    <m/>
    <s v=""/>
    <s v="Z2"/>
    <m/>
    <n v="2012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9 - ESCALIERS BOIS"/>
    <s v="SECOND ŒUVRE"/>
    <n v="43488.93"/>
    <m/>
    <m/>
    <m/>
    <m/>
    <m/>
    <m/>
    <s v=""/>
    <s v=""/>
    <s v=""/>
    <s v=""/>
  </r>
  <r>
    <x v="39"/>
    <x v="38"/>
    <m/>
    <m/>
    <s v=""/>
    <s v="Z2"/>
    <m/>
    <n v="2012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PLATRERIE CLOISONS"/>
    <s v="SECOND ŒUVRE"/>
    <n v="94281.99"/>
    <m/>
    <m/>
    <m/>
    <m/>
    <m/>
    <m/>
    <s v=""/>
    <s v=""/>
    <s v=""/>
    <s v=""/>
  </r>
  <r>
    <x v="39"/>
    <x v="38"/>
    <m/>
    <m/>
    <s v=""/>
    <s v="Z2"/>
    <m/>
    <n v="2012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REVETS SOLS FAIENCE"/>
    <s v="SECOND ŒUVRE"/>
    <n v="145165.04999999999"/>
    <m/>
    <m/>
    <m/>
    <m/>
    <m/>
    <m/>
    <s v=""/>
    <s v=""/>
    <s v=""/>
    <s v=""/>
  </r>
  <r>
    <x v="39"/>
    <x v="38"/>
    <m/>
    <m/>
    <s v=""/>
    <s v="Z2"/>
    <m/>
    <n v="2012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PEINTURE"/>
    <s v="SECOND ŒUVRE"/>
    <n v="99303.24"/>
    <m/>
    <m/>
    <m/>
    <m/>
    <m/>
    <m/>
    <s v=""/>
    <s v=""/>
    <s v=""/>
    <s v=""/>
  </r>
  <r>
    <x v="39"/>
    <x v="38"/>
    <m/>
    <m/>
    <s v=""/>
    <s v="Z2"/>
    <m/>
    <n v="2012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ELECTRICITE"/>
    <s v="ELECTRICITE / CHAUFFAGE/PLOMBERIE/VMC"/>
    <n v="146582.79"/>
    <m/>
    <m/>
    <m/>
    <m/>
    <m/>
    <m/>
    <s v=""/>
    <s v=""/>
    <s v=""/>
    <s v=""/>
  </r>
  <r>
    <x v="39"/>
    <x v="38"/>
    <m/>
    <m/>
    <s v=""/>
    <s v="Z2"/>
    <m/>
    <n v="2012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 - PLOMBERIE SANITAIRE"/>
    <s v="ELECTRICITE / CHAUFFAGE/PLOMBERIE/VMC"/>
    <n v="198953.49"/>
    <m/>
    <m/>
    <m/>
    <m/>
    <m/>
    <m/>
    <s v=""/>
    <s v=""/>
    <s v=""/>
    <s v=""/>
  </r>
  <r>
    <x v="39"/>
    <x v="38"/>
    <m/>
    <m/>
    <s v=""/>
    <s v="Z2"/>
    <m/>
    <n v="2012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PLATRERIE CLOISONS"/>
    <s v="SECOND ŒUVRE"/>
    <n v="181510.14"/>
    <m/>
    <m/>
    <m/>
    <m/>
    <m/>
    <m/>
    <s v=""/>
    <s v=""/>
    <s v=""/>
    <s v=""/>
  </r>
  <r>
    <x v="40"/>
    <x v="39"/>
    <m/>
    <s v="LA FERTE BERNARD"/>
    <s v=""/>
    <s v="Z3"/>
    <m/>
    <n v="2013"/>
    <n v="2015"/>
    <s v="I/C"/>
    <s v="Locatif"/>
    <m/>
    <m/>
    <s v="-"/>
    <m/>
    <m/>
    <m/>
    <m/>
    <m/>
    <m/>
    <m/>
    <m/>
    <m/>
    <n v="13"/>
    <m/>
    <m/>
    <m/>
    <m/>
    <m/>
    <m/>
    <n v="0"/>
    <m/>
    <n v="828.35"/>
    <n v="855.64"/>
    <n v="0.96810574540694694"/>
    <s v="LOT 1- VRD"/>
    <s v="VRD"/>
    <n v="184117.12"/>
    <m/>
    <m/>
    <m/>
    <m/>
    <m/>
    <m/>
    <n v="5.5E-2"/>
    <n v="0"/>
    <n v="0"/>
    <n v="0"/>
  </r>
  <r>
    <x v="40"/>
    <x v="39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- GROS OEUVRE"/>
    <s v="GROS ŒUVRE"/>
    <n v="478550.18"/>
    <m/>
    <m/>
    <m/>
    <m/>
    <m/>
    <m/>
    <s v=""/>
    <s v=""/>
    <s v=""/>
    <s v=""/>
  </r>
  <r>
    <x v="40"/>
    <x v="39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- CHARPENTE BOIS-COUVERTU"/>
    <s v="CHARPENTE / COUVERTURE"/>
    <n v="155027.51"/>
    <m/>
    <m/>
    <m/>
    <m/>
    <m/>
    <m/>
    <s v=""/>
    <s v=""/>
    <s v=""/>
    <s v=""/>
  </r>
  <r>
    <x v="40"/>
    <x v="39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- MEN.EXT ET INT."/>
    <s v="SECOND ŒUVRE"/>
    <n v="97744.84"/>
    <m/>
    <m/>
    <m/>
    <m/>
    <m/>
    <m/>
    <s v=""/>
    <s v=""/>
    <s v=""/>
    <s v=""/>
  </r>
  <r>
    <x v="40"/>
    <x v="39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- SERRURERIE METALLERIE"/>
    <s v="SECOND ŒUVRE"/>
    <n v="32919.279999999999"/>
    <m/>
    <m/>
    <m/>
    <m/>
    <m/>
    <m/>
    <s v=""/>
    <s v=""/>
    <s v=""/>
    <s v=""/>
  </r>
  <r>
    <x v="40"/>
    <x v="39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- CLOISONS SECHES"/>
    <s v="SECOND ŒUVRE"/>
    <n v="123626.87"/>
    <m/>
    <m/>
    <m/>
    <m/>
    <m/>
    <m/>
    <s v=""/>
    <s v=""/>
    <s v=""/>
    <s v=""/>
  </r>
  <r>
    <x v="40"/>
    <x v="39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- CARRELAGE FAIENCE"/>
    <s v="SECOND ŒUVRE"/>
    <n v="22949.97"/>
    <m/>
    <m/>
    <m/>
    <m/>
    <m/>
    <m/>
    <s v=""/>
    <s v=""/>
    <s v=""/>
    <s v=""/>
  </r>
  <r>
    <x v="40"/>
    <x v="39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- PLOMBERIE SANITAIRES"/>
    <s v="ELECTRICITE / CHAUFFAGE/PLOMBERIE/VMC"/>
    <n v="48891.67"/>
    <m/>
    <m/>
    <m/>
    <m/>
    <m/>
    <m/>
    <s v=""/>
    <s v=""/>
    <s v=""/>
    <s v=""/>
  </r>
  <r>
    <x v="40"/>
    <x v="39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- CHAUFFAGE VENTILATION"/>
    <s v="ELECTRICITE / CHAUFFAGE/PLOMBERIE/VMC"/>
    <n v="88864.76"/>
    <m/>
    <m/>
    <m/>
    <m/>
    <m/>
    <m/>
    <s v=""/>
    <s v=""/>
    <s v=""/>
    <s v=""/>
  </r>
  <r>
    <x v="40"/>
    <x v="39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- ELECTRICITE"/>
    <s v="ELECTRICITE / CHAUFFAGE/PLOMBERIE/VMC"/>
    <n v="89248.45"/>
    <m/>
    <m/>
    <m/>
    <m/>
    <m/>
    <m/>
    <s v=""/>
    <s v=""/>
    <s v=""/>
    <s v=""/>
  </r>
  <r>
    <x v="40"/>
    <x v="39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- PEINTURE REVET.SOLS"/>
    <s v="SECOND ŒUVRE"/>
    <n v="65755.990000000005"/>
    <m/>
    <m/>
    <m/>
    <m/>
    <m/>
    <m/>
    <s v=""/>
    <s v=""/>
    <s v=""/>
    <s v=""/>
  </r>
  <r>
    <x v="40"/>
    <x v="39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- RAVALEMENT FACADES"/>
    <s v="GROS ŒUVRE"/>
    <n v="40424.370000000003"/>
    <m/>
    <m/>
    <m/>
    <m/>
    <m/>
    <m/>
    <s v=""/>
    <s v=""/>
    <s v=""/>
    <s v=""/>
  </r>
  <r>
    <x v="41"/>
    <x v="40"/>
    <m/>
    <s v="LA CHAPELLE DALIGNE"/>
    <s v=""/>
    <s v="Z3"/>
    <m/>
    <n v="2013"/>
    <n v="2015"/>
    <s v="IND"/>
    <s v="Locatif"/>
    <m/>
    <m/>
    <s v="-"/>
    <m/>
    <m/>
    <m/>
    <m/>
    <m/>
    <m/>
    <m/>
    <m/>
    <m/>
    <n v="10"/>
    <m/>
    <m/>
    <m/>
    <m/>
    <m/>
    <m/>
    <n v="0"/>
    <m/>
    <n v="695.39"/>
    <n v="731.42"/>
    <n v="0.95073965710535668"/>
    <s v="LOT 1 - GROS OEUVRE"/>
    <s v="GROS ŒUVRE"/>
    <n v="224501.51"/>
    <m/>
    <m/>
    <m/>
    <m/>
    <m/>
    <m/>
    <n v="5.5E-2"/>
    <n v="0"/>
    <n v="0"/>
    <n v="0"/>
  </r>
  <r>
    <x v="41"/>
    <x v="40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CHARPENTE OSSATURE BOI"/>
    <s v="CHARPENTE / COUVERTURE"/>
    <n v="68788.009999999995"/>
    <m/>
    <m/>
    <m/>
    <m/>
    <m/>
    <m/>
    <s v=""/>
    <s v=""/>
    <s v=""/>
    <s v=""/>
  </r>
  <r>
    <x v="41"/>
    <x v="40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ETANCHEITE"/>
    <s v="CHARPENTE / COUVERTURE"/>
    <n v="32773.21"/>
    <m/>
    <m/>
    <m/>
    <m/>
    <m/>
    <m/>
    <s v=""/>
    <s v=""/>
    <s v=""/>
    <s v=""/>
  </r>
  <r>
    <x v="41"/>
    <x v="40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COUVERTURE ARDOISE"/>
    <s v="CHARPENTE / COUVERTURE"/>
    <n v="63595.68"/>
    <m/>
    <m/>
    <m/>
    <m/>
    <m/>
    <m/>
    <s v=""/>
    <s v=""/>
    <s v=""/>
    <s v=""/>
  </r>
  <r>
    <x v="41"/>
    <x v="40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MENUISERIES EXTERIEURE"/>
    <s v="SECOND ŒUVRE"/>
    <n v="51467.77"/>
    <m/>
    <m/>
    <m/>
    <m/>
    <m/>
    <m/>
    <s v=""/>
    <s v=""/>
    <s v=""/>
    <s v=""/>
  </r>
  <r>
    <x v="41"/>
    <x v="40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- 6 MENUISERIES INTERIEURE"/>
    <s v="SECOND ŒUVRE"/>
    <n v="19761.8"/>
    <m/>
    <m/>
    <m/>
    <m/>
    <m/>
    <m/>
    <s v=""/>
    <s v=""/>
    <s v=""/>
    <s v=""/>
  </r>
  <r>
    <x v="41"/>
    <x v="40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PLATRERIE"/>
    <s v="SECOND ŒUVRE"/>
    <n v="0"/>
    <m/>
    <m/>
    <m/>
    <m/>
    <m/>
    <m/>
    <s v=""/>
    <s v=""/>
    <s v=""/>
    <s v=""/>
  </r>
  <r>
    <x v="41"/>
    <x v="40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CARRELAGE FAIENCE"/>
    <s v="SECOND ŒUVRE"/>
    <n v="41687.339999999997"/>
    <m/>
    <m/>
    <m/>
    <m/>
    <m/>
    <m/>
    <s v=""/>
    <s v=""/>
    <s v=""/>
    <s v=""/>
  </r>
  <r>
    <x v="41"/>
    <x v="40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ELECTRICITE"/>
    <s v="ELECTRICITE / CHAUFFAGE/PLOMBERIE/VMC"/>
    <n v="53673.89"/>
    <m/>
    <m/>
    <m/>
    <m/>
    <m/>
    <m/>
    <s v=""/>
    <s v=""/>
    <s v=""/>
    <s v=""/>
  </r>
  <r>
    <x v="41"/>
    <x v="40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SOLS PLAST. REV. MURA"/>
    <s v="SECOND ŒUVRE"/>
    <n v="39440.32"/>
    <m/>
    <m/>
    <m/>
    <m/>
    <m/>
    <m/>
    <s v=""/>
    <s v=""/>
    <s v=""/>
    <s v=""/>
  </r>
  <r>
    <x v="41"/>
    <x v="40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TERRASSEMENT VRD"/>
    <s v="VRD"/>
    <n v="53454.45"/>
    <m/>
    <m/>
    <m/>
    <m/>
    <m/>
    <m/>
    <s v=""/>
    <s v=""/>
    <s v=""/>
    <s v=""/>
  </r>
  <r>
    <x v="41"/>
    <x v="40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PLOMBERIE"/>
    <s v="ELECTRICITE / CHAUFFAGE/PLOMBERIE/VMC"/>
    <n v="53017.09"/>
    <m/>
    <m/>
    <m/>
    <m/>
    <m/>
    <m/>
    <s v=""/>
    <s v=""/>
    <s v=""/>
    <s v=""/>
  </r>
  <r>
    <x v="41"/>
    <x v="40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CHAUFFAGE VENTILATION"/>
    <s v="ELECTRICITE / CHAUFFAGE/PLOMBERIE/VMC"/>
    <n v="22142.67"/>
    <m/>
    <m/>
    <m/>
    <m/>
    <m/>
    <m/>
    <s v=""/>
    <s v=""/>
    <s v=""/>
    <s v=""/>
  </r>
  <r>
    <x v="41"/>
    <x v="40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07 - PLATRERIE"/>
    <s v="SECOND ŒUVRE"/>
    <n v="81831.81"/>
    <m/>
    <m/>
    <m/>
    <m/>
    <m/>
    <m/>
    <s v=""/>
    <s v=""/>
    <s v=""/>
    <s v=""/>
  </r>
  <r>
    <x v="42"/>
    <x v="41"/>
    <m/>
    <s v="MONFORT LE GESNOIS"/>
    <s v=""/>
    <s v="Z3"/>
    <m/>
    <n v="2013"/>
    <n v="2015"/>
    <s v="INT"/>
    <s v="Locatif"/>
    <m/>
    <m/>
    <s v="-"/>
    <m/>
    <m/>
    <m/>
    <m/>
    <m/>
    <m/>
    <m/>
    <m/>
    <m/>
    <n v="15"/>
    <m/>
    <m/>
    <m/>
    <m/>
    <m/>
    <m/>
    <n v="0"/>
    <m/>
    <n v="883.57"/>
    <n v="993.14"/>
    <n v="0.88967315786293988"/>
    <s v="LOT 1 - TERRASSEMENT-GO"/>
    <s v="GROS ŒUVRE"/>
    <n v="371449.87"/>
    <m/>
    <m/>
    <m/>
    <m/>
    <m/>
    <m/>
    <n v="5.5E-2"/>
    <n v="0"/>
    <n v="0"/>
    <n v="0"/>
  </r>
  <r>
    <x v="42"/>
    <x v="41"/>
    <m/>
    <m/>
    <s v=""/>
    <s v="Z3"/>
    <m/>
    <n v="2013"/>
    <n v="2015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CHARPENTE-OSSATURE"/>
    <s v="CHARPENTE / COUVERTURE"/>
    <n v="364443.82"/>
    <m/>
    <m/>
    <m/>
    <m/>
    <m/>
    <m/>
    <s v=""/>
    <s v=""/>
    <s v=""/>
    <s v=""/>
  </r>
  <r>
    <x v="42"/>
    <x v="41"/>
    <m/>
    <m/>
    <s v=""/>
    <s v="Z3"/>
    <m/>
    <n v="2013"/>
    <n v="2015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ETANCHEITE -COUVERTURE"/>
    <s v="CHARPENTE / COUVERTURE"/>
    <n v="145659"/>
    <m/>
    <m/>
    <m/>
    <m/>
    <m/>
    <m/>
    <s v=""/>
    <s v=""/>
    <s v=""/>
    <s v=""/>
  </r>
  <r>
    <x v="42"/>
    <x v="41"/>
    <m/>
    <m/>
    <s v=""/>
    <s v="Z3"/>
    <m/>
    <n v="2013"/>
    <n v="2015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RAVALEMENT"/>
    <s v="GROS ŒUVRE"/>
    <n v="114482.07"/>
    <m/>
    <m/>
    <m/>
    <m/>
    <m/>
    <m/>
    <s v=""/>
    <s v=""/>
    <s v=""/>
    <s v=""/>
  </r>
  <r>
    <x v="42"/>
    <x v="41"/>
    <m/>
    <m/>
    <s v=""/>
    <s v="Z3"/>
    <m/>
    <n v="2013"/>
    <n v="2015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MENUIS. EXT-FERMETURES"/>
    <s v="SECOND ŒUVRE"/>
    <n v="149902.04999999999"/>
    <m/>
    <m/>
    <m/>
    <m/>
    <m/>
    <m/>
    <s v=""/>
    <s v=""/>
    <s v=""/>
    <s v=""/>
  </r>
  <r>
    <x v="42"/>
    <x v="41"/>
    <m/>
    <m/>
    <s v=""/>
    <s v="Z3"/>
    <m/>
    <n v="2013"/>
    <n v="2015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CLOISONS DOUBLAGES"/>
    <s v="SECOND ŒUVRE"/>
    <n v="105503.77"/>
    <m/>
    <m/>
    <m/>
    <m/>
    <m/>
    <m/>
    <s v=""/>
    <s v=""/>
    <s v=""/>
    <s v=""/>
  </r>
  <r>
    <x v="42"/>
    <x v="41"/>
    <m/>
    <m/>
    <s v=""/>
    <s v="Z3"/>
    <m/>
    <n v="2013"/>
    <n v="2015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SERRURERIE-COURSIVES"/>
    <s v="SECOND ŒUVRE"/>
    <n v="75250.67"/>
    <m/>
    <m/>
    <m/>
    <m/>
    <m/>
    <m/>
    <s v=""/>
    <s v=""/>
    <s v=""/>
    <s v=""/>
  </r>
  <r>
    <x v="42"/>
    <x v="41"/>
    <m/>
    <m/>
    <s v=""/>
    <s v="Z3"/>
    <m/>
    <n v="2013"/>
    <n v="2015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FRAIS DE MANDATAIRE"/>
    <s v="SECOND ŒUVRE"/>
    <n v="26092.25"/>
    <m/>
    <m/>
    <m/>
    <m/>
    <m/>
    <m/>
    <s v=""/>
    <s v=""/>
    <s v=""/>
    <s v=""/>
  </r>
  <r>
    <x v="42"/>
    <x v="41"/>
    <m/>
    <m/>
    <s v=""/>
    <s v="Z3"/>
    <m/>
    <n v="2013"/>
    <n v="2015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CHAUFFAGE VMC"/>
    <s v="ELECTRICITE / CHAUFFAGE/PLOMBERIE/VMC"/>
    <n v="101004.04"/>
    <m/>
    <m/>
    <m/>
    <m/>
    <m/>
    <m/>
    <s v=""/>
    <s v=""/>
    <s v=""/>
    <s v=""/>
  </r>
  <r>
    <x v="42"/>
    <x v="41"/>
    <m/>
    <m/>
    <s v=""/>
    <s v="Z3"/>
    <m/>
    <n v="2013"/>
    <n v="2015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ELECTRICITE"/>
    <s v="ELECTRICITE / CHAUFFAGE/PLOMBERIE/VMC"/>
    <n v="96690.16"/>
    <m/>
    <m/>
    <m/>
    <m/>
    <m/>
    <m/>
    <s v=""/>
    <s v=""/>
    <s v=""/>
    <s v=""/>
  </r>
  <r>
    <x v="42"/>
    <x v="41"/>
    <m/>
    <m/>
    <s v=""/>
    <s v="Z3"/>
    <m/>
    <n v="2013"/>
    <n v="2015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-MENUISERIES INTERIEURES"/>
    <s v="SECOND ŒUVRE"/>
    <n v="53019.89"/>
    <m/>
    <m/>
    <m/>
    <m/>
    <m/>
    <m/>
    <s v=""/>
    <s v=""/>
    <s v=""/>
    <s v=""/>
  </r>
  <r>
    <x v="42"/>
    <x v="41"/>
    <m/>
    <m/>
    <s v=""/>
    <s v="Z3"/>
    <m/>
    <n v="2013"/>
    <n v="2015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SOLS SOUPLES"/>
    <s v="SECOND ŒUVRE"/>
    <n v="28759.81"/>
    <m/>
    <m/>
    <m/>
    <m/>
    <m/>
    <m/>
    <s v=""/>
    <s v=""/>
    <s v=""/>
    <s v=""/>
  </r>
  <r>
    <x v="42"/>
    <x v="41"/>
    <m/>
    <m/>
    <s v=""/>
    <s v="Z3"/>
    <m/>
    <n v="2013"/>
    <n v="2015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CARRELAGE FAIENCE"/>
    <s v="SECOND ŒUVRE"/>
    <n v="49980.95"/>
    <m/>
    <m/>
    <m/>
    <m/>
    <m/>
    <m/>
    <s v=""/>
    <s v=""/>
    <s v=""/>
    <s v=""/>
  </r>
  <r>
    <x v="42"/>
    <x v="41"/>
    <m/>
    <m/>
    <s v=""/>
    <s v="Z3"/>
    <m/>
    <n v="2013"/>
    <n v="2015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 - PEINTURE"/>
    <s v="SECOND ŒUVRE"/>
    <n v="86727.94"/>
    <m/>
    <m/>
    <m/>
    <m/>
    <m/>
    <m/>
    <s v=""/>
    <s v=""/>
    <s v=""/>
    <s v=""/>
  </r>
  <r>
    <x v="42"/>
    <x v="41"/>
    <m/>
    <m/>
    <s v=""/>
    <s v="Z3"/>
    <m/>
    <n v="2013"/>
    <n v="2015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-81 - PLOMBERIE SANITAIRE"/>
    <s v="ELECTRICITE / CHAUFFAGE/PLOMBERIE/VMC"/>
    <n v="89632.9"/>
    <m/>
    <m/>
    <m/>
    <m/>
    <m/>
    <m/>
    <s v=""/>
    <s v=""/>
    <s v=""/>
    <s v=""/>
  </r>
  <r>
    <x v="42"/>
    <x v="41"/>
    <m/>
    <m/>
    <s v=""/>
    <s v="Z3"/>
    <m/>
    <n v="2013"/>
    <n v="2015"/>
    <s v="INT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5 - ESPACES VERTS"/>
    <s v="ESPACES VERTS"/>
    <n v="9892.56"/>
    <m/>
    <m/>
    <m/>
    <m/>
    <m/>
    <m/>
    <s v=""/>
    <s v=""/>
    <s v=""/>
    <s v=""/>
  </r>
  <r>
    <x v="43"/>
    <x v="42"/>
    <m/>
    <s v="MAYET"/>
    <s v=""/>
    <s v="Z3"/>
    <m/>
    <n v="2012"/>
    <n v="2015"/>
    <s v="COLL"/>
    <s v="Locatif"/>
    <m/>
    <m/>
    <s v="-"/>
    <m/>
    <m/>
    <m/>
    <m/>
    <m/>
    <m/>
    <m/>
    <m/>
    <m/>
    <n v="10"/>
    <m/>
    <m/>
    <m/>
    <m/>
    <m/>
    <m/>
    <n v="0"/>
    <m/>
    <n v="599.02"/>
    <n v="628.23"/>
    <n v="0.95350428983015767"/>
    <s v="LOT N°1 GROS OEUVRE"/>
    <s v="GROS ŒUVRE"/>
    <n v="270190.32"/>
    <m/>
    <m/>
    <m/>
    <m/>
    <m/>
    <m/>
    <n v="5.5E-2"/>
    <n v="0"/>
    <n v="0"/>
    <n v="0"/>
  </r>
  <r>
    <x v="43"/>
    <x v="42"/>
    <m/>
    <m/>
    <s v=""/>
    <s v="Z3"/>
    <m/>
    <n v="2012"/>
    <n v="2015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2 CHARPENTE BOIS OSSATUR"/>
    <s v="CHARPENTE / COUVERTURE"/>
    <n v="39177.43"/>
    <m/>
    <m/>
    <m/>
    <m/>
    <m/>
    <m/>
    <s v=""/>
    <s v=""/>
    <s v=""/>
    <s v=""/>
  </r>
  <r>
    <x v="43"/>
    <x v="42"/>
    <m/>
    <m/>
    <s v=""/>
    <s v="Z3"/>
    <m/>
    <n v="2012"/>
    <n v="2015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3 COUVERTURE ARDOISE"/>
    <s v="CHARPENTE / COUVERTURE"/>
    <n v="34222.230000000003"/>
    <m/>
    <m/>
    <m/>
    <m/>
    <m/>
    <m/>
    <s v=""/>
    <s v=""/>
    <s v=""/>
    <s v=""/>
  </r>
  <r>
    <x v="43"/>
    <x v="42"/>
    <m/>
    <m/>
    <s v=""/>
    <s v="Z3"/>
    <m/>
    <n v="2012"/>
    <n v="2015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4 MENUIS EXT PVC"/>
    <s v="SECOND ŒUVRE"/>
    <n v="28207.58"/>
    <m/>
    <m/>
    <m/>
    <m/>
    <m/>
    <m/>
    <s v=""/>
    <s v=""/>
    <s v=""/>
    <s v=""/>
  </r>
  <r>
    <x v="43"/>
    <x v="42"/>
    <m/>
    <m/>
    <s v=""/>
    <s v="Z3"/>
    <m/>
    <n v="2012"/>
    <n v="2015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5 MENUIS METAL SERRURERI"/>
    <s v="SECOND ŒUVRE"/>
    <n v="87856.43"/>
    <m/>
    <m/>
    <m/>
    <m/>
    <m/>
    <m/>
    <s v=""/>
    <s v=""/>
    <s v=""/>
    <s v=""/>
  </r>
  <r>
    <x v="43"/>
    <x v="42"/>
    <m/>
    <m/>
    <s v=""/>
    <s v="Z3"/>
    <m/>
    <n v="2012"/>
    <n v="2015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6 MENUIS INT BOIS"/>
    <s v="SECOND ŒUVRE"/>
    <n v="14997.16"/>
    <m/>
    <m/>
    <m/>
    <m/>
    <m/>
    <m/>
    <s v=""/>
    <s v=""/>
    <s v=""/>
    <s v=""/>
  </r>
  <r>
    <x v="43"/>
    <x v="42"/>
    <m/>
    <m/>
    <s v=""/>
    <s v="Z3"/>
    <m/>
    <n v="2012"/>
    <n v="2015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7 PLATRERIE SECHE"/>
    <s v="SECOND ŒUVRE"/>
    <n v="68542.8"/>
    <m/>
    <m/>
    <m/>
    <m/>
    <m/>
    <m/>
    <s v=""/>
    <s v=""/>
    <s v=""/>
    <s v=""/>
  </r>
  <r>
    <x v="43"/>
    <x v="42"/>
    <m/>
    <m/>
    <s v=""/>
    <s v="Z3"/>
    <m/>
    <n v="2012"/>
    <n v="2015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8 CARRELAGE FAIENCE"/>
    <s v="SECOND ŒUVRE"/>
    <n v="29485.16"/>
    <m/>
    <m/>
    <m/>
    <m/>
    <m/>
    <m/>
    <s v=""/>
    <s v=""/>
    <s v=""/>
    <s v=""/>
  </r>
  <r>
    <x v="43"/>
    <x v="42"/>
    <m/>
    <m/>
    <s v=""/>
    <s v="Z3"/>
    <m/>
    <n v="2012"/>
    <n v="2015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9 SOLS SOUPLES"/>
    <s v="SECOND ŒUVRE"/>
    <n v="10669.7"/>
    <m/>
    <m/>
    <m/>
    <m/>
    <m/>
    <m/>
    <s v=""/>
    <s v=""/>
    <s v=""/>
    <s v=""/>
  </r>
  <r>
    <x v="43"/>
    <x v="42"/>
    <m/>
    <m/>
    <s v=""/>
    <s v="Z3"/>
    <m/>
    <n v="2012"/>
    <n v="2015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0 PEINTURE"/>
    <s v="SECOND ŒUVRE"/>
    <n v="26495.63"/>
    <m/>
    <m/>
    <m/>
    <m/>
    <m/>
    <m/>
    <s v=""/>
    <s v=""/>
    <s v=""/>
    <s v=""/>
  </r>
  <r>
    <x v="43"/>
    <x v="42"/>
    <m/>
    <m/>
    <s v=""/>
    <s v="Z3"/>
    <m/>
    <n v="2012"/>
    <n v="2015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1 PLOMBERIE CHAUFFAGE"/>
    <s v="ELECTRICITE / CHAUFFAGE/PLOMBERIE/VMC"/>
    <n v="63702.25"/>
    <m/>
    <m/>
    <m/>
    <m/>
    <m/>
    <m/>
    <s v=""/>
    <s v=""/>
    <s v=""/>
    <s v=""/>
  </r>
  <r>
    <x v="43"/>
    <x v="42"/>
    <m/>
    <m/>
    <s v=""/>
    <s v="Z3"/>
    <m/>
    <n v="2012"/>
    <n v="2015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2 ELECTRICITE"/>
    <s v="ELECTRICITE / CHAUFFAGE/PLOMBERIE/VMC"/>
    <n v="41603.660000000003"/>
    <m/>
    <m/>
    <m/>
    <m/>
    <m/>
    <m/>
    <s v=""/>
    <s v=""/>
    <s v=""/>
    <s v=""/>
  </r>
  <r>
    <x v="43"/>
    <x v="42"/>
    <m/>
    <m/>
    <s v=""/>
    <s v="Z3"/>
    <m/>
    <n v="2012"/>
    <n v="2015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3 ESPACES VERTS CLOTURE"/>
    <s v="ESPACES VERTS"/>
    <n v="3971.09"/>
    <m/>
    <m/>
    <m/>
    <m/>
    <m/>
    <m/>
    <s v=""/>
    <s v=""/>
    <s v=""/>
    <s v=""/>
  </r>
  <r>
    <x v="44"/>
    <x v="43"/>
    <m/>
    <s v="VOIVRES LES LE MANS"/>
    <s v=""/>
    <s v="Z3"/>
    <m/>
    <n v="2013"/>
    <n v="2015"/>
    <s v="IND"/>
    <s v="Locatif"/>
    <m/>
    <m/>
    <s v="-"/>
    <m/>
    <m/>
    <m/>
    <m/>
    <m/>
    <m/>
    <m/>
    <m/>
    <m/>
    <n v="12"/>
    <m/>
    <m/>
    <m/>
    <m/>
    <m/>
    <m/>
    <n v="0"/>
    <m/>
    <n v="946.9"/>
    <n v="1017.7"/>
    <n v="0.93043136484229139"/>
    <s v="LOT 1 - VRD ESPACES VERTS"/>
    <s v="VRD"/>
    <n v="100161.97"/>
    <m/>
    <m/>
    <m/>
    <m/>
    <m/>
    <m/>
    <n v="5.5E-2"/>
    <n v="0"/>
    <n v="0"/>
    <n v="0"/>
  </r>
  <r>
    <x v="44"/>
    <x v="43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GROS OEUVRE"/>
    <s v="GROS ŒUVRE"/>
    <n v="194398.07999999999"/>
    <m/>
    <m/>
    <m/>
    <m/>
    <m/>
    <m/>
    <s v=""/>
    <s v=""/>
    <s v=""/>
    <s v=""/>
  </r>
  <r>
    <x v="44"/>
    <x v="43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CHARPENTE BOIS BARDAGE"/>
    <s v="CHARPENTE / COUVERTURE"/>
    <n v="292837.02"/>
    <m/>
    <m/>
    <m/>
    <m/>
    <m/>
    <m/>
    <s v=""/>
    <s v=""/>
    <s v=""/>
    <s v=""/>
  </r>
  <r>
    <x v="44"/>
    <x v="43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BIS - COUVERTURE TUILES"/>
    <s v="CHARPENTE / COUVERTURE"/>
    <n v="75393.13"/>
    <m/>
    <m/>
    <m/>
    <m/>
    <m/>
    <m/>
    <s v=""/>
    <s v=""/>
    <s v=""/>
    <s v=""/>
  </r>
  <r>
    <x v="44"/>
    <x v="43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ETANCHEITE"/>
    <s v="CHARPENTE / COUVERTURE"/>
    <n v="29719.91"/>
    <m/>
    <m/>
    <m/>
    <m/>
    <m/>
    <m/>
    <s v=""/>
    <s v=""/>
    <s v=""/>
    <s v=""/>
  </r>
  <r>
    <x v="44"/>
    <x v="43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MENUISERIES PVC"/>
    <s v="SECOND ŒUVRE"/>
    <n v="58290.39"/>
    <m/>
    <m/>
    <m/>
    <m/>
    <m/>
    <m/>
    <s v=""/>
    <s v=""/>
    <s v=""/>
    <s v=""/>
  </r>
  <r>
    <x v="44"/>
    <x v="43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MENUISERIES BOIS"/>
    <s v="SECOND ŒUVRE"/>
    <n v="61712"/>
    <m/>
    <m/>
    <m/>
    <m/>
    <m/>
    <m/>
    <s v=""/>
    <s v=""/>
    <s v=""/>
    <s v=""/>
  </r>
  <r>
    <x v="44"/>
    <x v="43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PLATERIE SECHE CLOISON"/>
    <s v="SECOND ŒUVRE"/>
    <n v="115253.89"/>
    <m/>
    <m/>
    <m/>
    <m/>
    <m/>
    <m/>
    <s v=""/>
    <s v=""/>
    <s v=""/>
    <s v=""/>
  </r>
  <r>
    <x v="44"/>
    <x v="43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ELECTRICITE"/>
    <s v="ELECTRICITE / CHAUFFAGE/PLOMBERIE/VMC"/>
    <n v="58801.38"/>
    <m/>
    <m/>
    <m/>
    <m/>
    <m/>
    <m/>
    <s v=""/>
    <s v=""/>
    <s v=""/>
    <s v=""/>
  </r>
  <r>
    <x v="44"/>
    <x v="43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CHAUFFAGE GAZ VMC"/>
    <s v="ELECTRICITE / CHAUFFAGE/PLOMBERIE/VMC"/>
    <n v="52709.77"/>
    <m/>
    <m/>
    <m/>
    <m/>
    <m/>
    <m/>
    <s v=""/>
    <s v=""/>
    <s v=""/>
    <s v=""/>
  </r>
  <r>
    <x v="44"/>
    <x v="43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PLOMBERIE SANITAIRES"/>
    <s v="ELECTRICITE / CHAUFFAGE/PLOMBERIE/VMC"/>
    <n v="29579.54"/>
    <m/>
    <m/>
    <m/>
    <m/>
    <m/>
    <m/>
    <s v=""/>
    <s v=""/>
    <s v=""/>
    <s v=""/>
  </r>
  <r>
    <x v="44"/>
    <x v="43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CARRELAGE FAIENCE"/>
    <s v="SECOND ŒUVRE"/>
    <n v="80815.27"/>
    <m/>
    <m/>
    <m/>
    <m/>
    <m/>
    <m/>
    <s v=""/>
    <s v=""/>
    <s v=""/>
    <s v=""/>
  </r>
  <r>
    <x v="44"/>
    <x v="43"/>
    <m/>
    <m/>
    <s v=""/>
    <s v="Z3"/>
    <m/>
    <n v="2013"/>
    <n v="2015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SOLS MINCES PEINTURE"/>
    <s v="SECOND ŒUVRE"/>
    <n v="44106.95"/>
    <m/>
    <m/>
    <m/>
    <m/>
    <m/>
    <m/>
    <s v=""/>
    <s v=""/>
    <s v=""/>
    <s v=""/>
  </r>
  <r>
    <x v="45"/>
    <x v="44"/>
    <m/>
    <s v="BEAUMONT SUR SARTHE"/>
    <s v=""/>
    <s v="Z3"/>
    <m/>
    <n v="2013"/>
    <n v="2015"/>
    <s v="I/C"/>
    <s v="Locatif"/>
    <m/>
    <m/>
    <s v="-"/>
    <m/>
    <m/>
    <m/>
    <m/>
    <m/>
    <m/>
    <m/>
    <m/>
    <m/>
    <n v="15"/>
    <m/>
    <m/>
    <m/>
    <m/>
    <m/>
    <m/>
    <n v="0"/>
    <m/>
    <n v="935.81699999999989"/>
    <n v="995.55"/>
    <n v="0.94"/>
    <s v="LOT 1 -TERRAS.PLATE FORMES"/>
    <s v="VRD"/>
    <n v="127331.15"/>
    <m/>
    <m/>
    <m/>
    <m/>
    <m/>
    <m/>
    <n v="5.5E-2"/>
    <n v="0"/>
    <n v="0"/>
    <n v="0"/>
  </r>
  <r>
    <x v="45"/>
    <x v="44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- GROS OEUVRE-RESEAU EAU"/>
    <s v="GROS ŒUVRE"/>
    <n v="351564.98"/>
    <m/>
    <m/>
    <m/>
    <m/>
    <m/>
    <m/>
    <s v=""/>
    <s v=""/>
    <s v=""/>
    <s v=""/>
  </r>
  <r>
    <x v="45"/>
    <x v="44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3- ENDUITS GRATTES"/>
    <s v="GROS ŒUVRE"/>
    <n v="25845.72"/>
    <m/>
    <m/>
    <m/>
    <m/>
    <m/>
    <m/>
    <s v=""/>
    <s v=""/>
    <s v=""/>
    <s v=""/>
  </r>
  <r>
    <x v="45"/>
    <x v="44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- CHARPENTE BOIS-MURS"/>
    <s v="CHARPENTE / COUVERTURE"/>
    <n v="73932.39"/>
    <m/>
    <m/>
    <m/>
    <m/>
    <m/>
    <m/>
    <s v=""/>
    <s v=""/>
    <s v=""/>
    <s v=""/>
  </r>
  <r>
    <x v="45"/>
    <x v="44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- COUVERTURE"/>
    <s v="CHARPENTE / COUVERTURE"/>
    <n v="88641.2"/>
    <m/>
    <m/>
    <m/>
    <m/>
    <m/>
    <m/>
    <s v=""/>
    <s v=""/>
    <s v=""/>
    <s v=""/>
  </r>
  <r>
    <x v="45"/>
    <x v="44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- ETANCHEITE TERRASSES"/>
    <s v="CHARPENTE / COUVERTURE"/>
    <n v="17153.580000000002"/>
    <m/>
    <m/>
    <m/>
    <m/>
    <m/>
    <m/>
    <s v=""/>
    <s v=""/>
    <s v=""/>
    <s v=""/>
  </r>
  <r>
    <x v="45"/>
    <x v="44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- MEN.EXT.PVC"/>
    <s v="SECOND ŒUVRE"/>
    <n v="40149.620000000003"/>
    <m/>
    <m/>
    <m/>
    <m/>
    <m/>
    <m/>
    <s v=""/>
    <s v=""/>
    <s v=""/>
    <s v=""/>
  </r>
  <r>
    <x v="45"/>
    <x v="44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-MEN.INT.BOIS ET EXT.MET"/>
    <s v="SECOND ŒUVRE"/>
    <n v="55286.15"/>
    <m/>
    <m/>
    <m/>
    <m/>
    <m/>
    <m/>
    <s v=""/>
    <s v=""/>
    <s v=""/>
    <s v=""/>
  </r>
  <r>
    <x v="45"/>
    <x v="44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- SERRURERIE-ESCALIERS"/>
    <s v="SECOND ŒUVRE"/>
    <n v="44436.25"/>
    <m/>
    <m/>
    <m/>
    <m/>
    <m/>
    <m/>
    <s v=""/>
    <s v=""/>
    <s v=""/>
    <s v=""/>
  </r>
  <r>
    <x v="45"/>
    <x v="44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- PLATRERIE"/>
    <s v="SECOND ŒUVRE"/>
    <n v="142416.22"/>
    <m/>
    <m/>
    <m/>
    <m/>
    <m/>
    <m/>
    <s v=""/>
    <s v=""/>
    <s v=""/>
    <s v=""/>
  </r>
  <r>
    <x v="45"/>
    <x v="44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- CARRELAGE FAIENCE"/>
    <s v="SECOND ŒUVRE"/>
    <n v="41022.35"/>
    <m/>
    <m/>
    <m/>
    <m/>
    <m/>
    <m/>
    <s v=""/>
    <s v=""/>
    <s v=""/>
    <s v=""/>
  </r>
  <r>
    <x v="45"/>
    <x v="44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- PEINTURE"/>
    <s v="SECOND ŒUVRE"/>
    <n v="47848.27"/>
    <m/>
    <m/>
    <m/>
    <m/>
    <m/>
    <m/>
    <s v=""/>
    <s v=""/>
    <s v=""/>
    <s v=""/>
  </r>
  <r>
    <x v="45"/>
    <x v="44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-REVETEMENT SOLS PVC"/>
    <s v="SECOND ŒUVRE"/>
    <n v="11236.82"/>
    <m/>
    <m/>
    <m/>
    <m/>
    <m/>
    <m/>
    <s v=""/>
    <s v=""/>
    <s v=""/>
    <s v=""/>
  </r>
  <r>
    <x v="45"/>
    <x v="44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-ESPACES VERTS"/>
    <s v="ESPACES VERTS"/>
    <n v="22073.53"/>
    <m/>
    <m/>
    <m/>
    <m/>
    <m/>
    <m/>
    <s v=""/>
    <s v=""/>
    <s v=""/>
    <s v=""/>
  </r>
  <r>
    <x v="45"/>
    <x v="44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5- PLOMBERIE CHAUFFAGE"/>
    <s v="ELECTRICITE / CHAUFFAGE/PLOMBERIE/VMC"/>
    <n v="130206.94"/>
    <m/>
    <m/>
    <m/>
    <m/>
    <m/>
    <m/>
    <s v=""/>
    <s v=""/>
    <s v=""/>
    <s v=""/>
  </r>
  <r>
    <x v="45"/>
    <x v="44"/>
    <m/>
    <m/>
    <s v=""/>
    <s v="Z3"/>
    <m/>
    <n v="2013"/>
    <n v="2015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6- ELECTRICITE"/>
    <s v="ELECTRICITE / CHAUFFAGE/PLOMBERIE/VMC"/>
    <n v="71648.100000000006"/>
    <m/>
    <m/>
    <m/>
    <m/>
    <m/>
    <m/>
    <s v=""/>
    <s v=""/>
    <s v=""/>
    <s v=""/>
  </r>
  <r>
    <x v="46"/>
    <x v="45"/>
    <m/>
    <s v="ALLONNES"/>
    <s v=""/>
    <s v="Z2"/>
    <m/>
    <n v="2013"/>
    <n v="2016"/>
    <s v="COLL"/>
    <s v="Locatif"/>
    <m/>
    <m/>
    <s v="-"/>
    <m/>
    <m/>
    <m/>
    <m/>
    <m/>
    <m/>
    <m/>
    <m/>
    <m/>
    <n v="32"/>
    <m/>
    <m/>
    <m/>
    <m/>
    <m/>
    <m/>
    <n v="0"/>
    <m/>
    <n v="2479.87"/>
    <n v="2711.34"/>
    <n v="0.91462892886911995"/>
    <s v="LOT 1 - GROS OEUVRE"/>
    <s v="GROS ŒUVRE"/>
    <n v="1313719.77"/>
    <m/>
    <m/>
    <m/>
    <m/>
    <m/>
    <m/>
    <n v="5.5E-2"/>
    <n v="0"/>
    <n v="0"/>
    <n v="0"/>
  </r>
  <r>
    <x v="46"/>
    <x v="45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CHARPENTE BOIS"/>
    <s v="CHARPENTE / COUVERTURE"/>
    <n v="10113.52"/>
    <m/>
    <m/>
    <m/>
    <m/>
    <m/>
    <m/>
    <s v=""/>
    <s v=""/>
    <s v=""/>
    <s v=""/>
  </r>
  <r>
    <x v="46"/>
    <x v="45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COUVERTURE"/>
    <s v="CHARPENTE / COUVERTURE"/>
    <n v="33711.29"/>
    <m/>
    <m/>
    <m/>
    <m/>
    <m/>
    <m/>
    <s v=""/>
    <s v=""/>
    <s v=""/>
    <s v=""/>
  </r>
  <r>
    <x v="46"/>
    <x v="45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ETANCHEITE"/>
    <s v="CHARPENTE / COUVERTURE"/>
    <n v="111379.95"/>
    <m/>
    <m/>
    <m/>
    <m/>
    <m/>
    <m/>
    <s v=""/>
    <s v=""/>
    <s v=""/>
    <s v=""/>
  </r>
  <r>
    <x v="46"/>
    <x v="45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REVETEMENTS DE FACADES"/>
    <s v="GROS ŒUVRE"/>
    <n v="132816.95000000001"/>
    <m/>
    <m/>
    <m/>
    <m/>
    <m/>
    <m/>
    <s v=""/>
    <s v=""/>
    <s v=""/>
    <s v=""/>
  </r>
  <r>
    <x v="46"/>
    <x v="45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MENUI.EXT PVC"/>
    <s v="SECOND ŒUVRE"/>
    <n v="111190.98"/>
    <m/>
    <m/>
    <m/>
    <m/>
    <m/>
    <m/>
    <s v=""/>
    <s v=""/>
    <s v=""/>
    <s v=""/>
  </r>
  <r>
    <x v="46"/>
    <x v="45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-CLOISONS DOUBLAGES"/>
    <s v="SECOND ŒUVRE"/>
    <n v="182220.29"/>
    <m/>
    <m/>
    <m/>
    <m/>
    <m/>
    <m/>
    <s v=""/>
    <s v=""/>
    <s v=""/>
    <s v=""/>
  </r>
  <r>
    <x v="46"/>
    <x v="45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-MENUISERIES INTERIEURES"/>
    <s v="SECOND ŒUVRE"/>
    <n v="142676.59"/>
    <m/>
    <m/>
    <m/>
    <m/>
    <m/>
    <m/>
    <s v=""/>
    <s v=""/>
    <s v=""/>
    <s v=""/>
  </r>
  <r>
    <x v="46"/>
    <x v="45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CARRELAGE"/>
    <s v="SECOND ŒUVRE"/>
    <n v="44587.79"/>
    <m/>
    <m/>
    <m/>
    <m/>
    <m/>
    <m/>
    <s v=""/>
    <s v=""/>
    <s v=""/>
    <s v=""/>
  </r>
  <r>
    <x v="46"/>
    <x v="45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-SOLS SOUPLES"/>
    <s v="SECOND ŒUVRE"/>
    <n v="60088.61"/>
    <m/>
    <m/>
    <m/>
    <m/>
    <m/>
    <m/>
    <s v=""/>
    <s v=""/>
    <s v=""/>
    <s v=""/>
  </r>
  <r>
    <x v="46"/>
    <x v="45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-PEINTURE"/>
    <s v="SECOND ŒUVRE"/>
    <n v="184516.82"/>
    <m/>
    <m/>
    <m/>
    <m/>
    <m/>
    <m/>
    <s v=""/>
    <s v=""/>
    <s v=""/>
    <s v=""/>
  </r>
  <r>
    <x v="46"/>
    <x v="45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-PLOMBERIE SANITAIRE"/>
    <s v="ELECTRICITE / CHAUFFAGE/PLOMBERIE/VMC"/>
    <n v="341116"/>
    <m/>
    <m/>
    <m/>
    <m/>
    <m/>
    <m/>
    <s v=""/>
    <s v=""/>
    <s v=""/>
    <s v=""/>
  </r>
  <r>
    <x v="46"/>
    <x v="45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- CHAUFFAGE VMC"/>
    <s v="ELECTRICITE / CHAUFFAGE/PLOMBERIE/VMC"/>
    <n v="196864.81"/>
    <m/>
    <m/>
    <m/>
    <m/>
    <m/>
    <m/>
    <s v=""/>
    <s v=""/>
    <s v=""/>
    <s v=""/>
  </r>
  <r>
    <x v="46"/>
    <x v="45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5 - ELECTRICITE"/>
    <s v="ELECTRICITE / CHAUFFAGE/PLOMBERIE/VMC"/>
    <n v="260930.73"/>
    <m/>
    <m/>
    <m/>
    <m/>
    <m/>
    <m/>
    <s v=""/>
    <s v=""/>
    <s v=""/>
    <s v=""/>
  </r>
  <r>
    <x v="46"/>
    <x v="45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6- ASCENSEUR"/>
    <s v="SECOND ŒUVRE"/>
    <n v="30195.25"/>
    <m/>
    <m/>
    <m/>
    <m/>
    <m/>
    <m/>
    <s v=""/>
    <s v=""/>
    <s v=""/>
    <s v=""/>
  </r>
  <r>
    <x v="46"/>
    <x v="45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7-ESPACES VERTS"/>
    <s v="ESPACES VERTS"/>
    <n v="20114.439999999999"/>
    <m/>
    <m/>
    <m/>
    <m/>
    <m/>
    <m/>
    <s v=""/>
    <s v=""/>
    <s v=""/>
    <s v=""/>
  </r>
  <r>
    <x v="46"/>
    <x v="45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8- VRD"/>
    <s v="VRD"/>
    <n v="84587.87"/>
    <m/>
    <m/>
    <m/>
    <m/>
    <m/>
    <m/>
    <s v=""/>
    <s v=""/>
    <s v=""/>
    <s v=""/>
  </r>
  <r>
    <x v="46"/>
    <x v="45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B- CHARPENTE METALLIQUE"/>
    <s v="CHARPENTE / COUVERTURE"/>
    <n v="70986.14"/>
    <m/>
    <m/>
    <m/>
    <m/>
    <m/>
    <m/>
    <s v=""/>
    <s v=""/>
    <s v=""/>
    <s v=""/>
  </r>
  <r>
    <x v="46"/>
    <x v="45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- SERRURERIE METALLERIE"/>
    <s v="SECOND ŒUVRE"/>
    <n v="251116.78"/>
    <m/>
    <m/>
    <m/>
    <m/>
    <m/>
    <m/>
    <s v=""/>
    <s v=""/>
    <s v=""/>
    <s v=""/>
  </r>
  <r>
    <x v="47"/>
    <x v="46"/>
    <m/>
    <s v="ALLONNES"/>
    <s v=""/>
    <s v="Z2"/>
    <m/>
    <n v="2013"/>
    <n v="2016"/>
    <s v="COLL"/>
    <s v="Locatif"/>
    <m/>
    <m/>
    <s v="-"/>
    <m/>
    <m/>
    <m/>
    <m/>
    <m/>
    <m/>
    <m/>
    <m/>
    <m/>
    <n v="8"/>
    <m/>
    <m/>
    <m/>
    <m/>
    <m/>
    <m/>
    <n v="0"/>
    <m/>
    <n v="504.7"/>
    <n v="536.53"/>
    <n v="0.94067433321529093"/>
    <s v="LOT 1 - GROS OEUVRE"/>
    <s v="GROS ŒUVRE"/>
    <n v="281914.2"/>
    <m/>
    <m/>
    <m/>
    <m/>
    <m/>
    <m/>
    <n v="5.5E-2"/>
    <n v="0"/>
    <n v="0"/>
    <n v="0"/>
  </r>
  <r>
    <x v="47"/>
    <x v="46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CHARPENTE BOIS"/>
    <s v="CHARPENTE / COUVERTURE"/>
    <n v="2029.46"/>
    <m/>
    <m/>
    <m/>
    <m/>
    <m/>
    <m/>
    <s v=""/>
    <s v=""/>
    <s v=""/>
    <s v=""/>
  </r>
  <r>
    <x v="47"/>
    <x v="46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COUVERTURE"/>
    <s v="CHARPENTE / COUVERTURE"/>
    <n v="6860.03"/>
    <m/>
    <m/>
    <m/>
    <m/>
    <m/>
    <m/>
    <s v=""/>
    <s v=""/>
    <s v=""/>
    <s v=""/>
  </r>
  <r>
    <x v="47"/>
    <x v="46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ETANCHEITE"/>
    <s v="CHARPENTE / COUVERTURE"/>
    <n v="22328.82"/>
    <m/>
    <m/>
    <m/>
    <m/>
    <m/>
    <m/>
    <s v=""/>
    <s v=""/>
    <s v=""/>
    <s v=""/>
  </r>
  <r>
    <x v="47"/>
    <x v="46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REVETEMENT FACADES"/>
    <s v="SECOND ŒUVRE"/>
    <n v="21102.32"/>
    <m/>
    <m/>
    <m/>
    <m/>
    <m/>
    <m/>
    <s v=""/>
    <s v=""/>
    <s v=""/>
    <s v=""/>
  </r>
  <r>
    <x v="47"/>
    <x v="46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-MENUISERIES EXT.PVC"/>
    <s v="SECOND ŒUVRE"/>
    <n v="18236.240000000002"/>
    <m/>
    <m/>
    <m/>
    <m/>
    <m/>
    <m/>
    <s v=""/>
    <s v=""/>
    <s v=""/>
    <s v=""/>
  </r>
  <r>
    <x v="47"/>
    <x v="46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-CLOISONS DOUBLAGES"/>
    <s v="SECOND ŒUVRE"/>
    <n v="29149.27"/>
    <m/>
    <m/>
    <m/>
    <m/>
    <m/>
    <m/>
    <s v=""/>
    <s v=""/>
    <s v=""/>
    <s v=""/>
  </r>
  <r>
    <x v="47"/>
    <x v="46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-MENUISERIES INTERIEURES"/>
    <s v="SECOND ŒUVRE"/>
    <n v="24226.639999999999"/>
    <m/>
    <m/>
    <m/>
    <m/>
    <m/>
    <m/>
    <s v=""/>
    <s v=""/>
    <s v=""/>
    <s v=""/>
  </r>
  <r>
    <x v="47"/>
    <x v="46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- CARRELAGE"/>
    <s v="SECOND ŒUVRE"/>
    <n v="6887.43"/>
    <m/>
    <m/>
    <m/>
    <m/>
    <m/>
    <m/>
    <s v=""/>
    <s v=""/>
    <s v=""/>
    <s v=""/>
  </r>
  <r>
    <x v="47"/>
    <x v="46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-SOLS SOUPLES"/>
    <s v="SECOND ŒUVRE"/>
    <n v="9115.5499999999993"/>
    <m/>
    <m/>
    <m/>
    <m/>
    <m/>
    <m/>
    <s v=""/>
    <s v=""/>
    <s v=""/>
    <s v=""/>
  </r>
  <r>
    <x v="47"/>
    <x v="46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-SOLS SOUPLES"/>
    <s v="SECOND ŒUVRE"/>
    <n v="31109.73"/>
    <m/>
    <m/>
    <m/>
    <m/>
    <m/>
    <m/>
    <s v=""/>
    <s v=""/>
    <s v=""/>
    <s v=""/>
  </r>
  <r>
    <x v="47"/>
    <x v="46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PLOMBERIE SANITAIRE"/>
    <s v="ELECTRICITE / CHAUFFAGE/PLOMBERIE/VMC"/>
    <n v="54123.53"/>
    <m/>
    <m/>
    <m/>
    <m/>
    <m/>
    <m/>
    <s v=""/>
    <s v=""/>
    <s v=""/>
    <s v=""/>
  </r>
  <r>
    <x v="47"/>
    <x v="46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- CHAUFFAGE VMC"/>
    <s v="ELECTRICITE / CHAUFFAGE/PLOMBERIE/VMC"/>
    <n v="31272.25"/>
    <m/>
    <m/>
    <m/>
    <m/>
    <m/>
    <m/>
    <s v=""/>
    <s v=""/>
    <s v=""/>
    <s v=""/>
  </r>
  <r>
    <x v="47"/>
    <x v="46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5 - ELECTRICITE"/>
    <s v="ELECTRICITE / CHAUFFAGE/PLOMBERIE/VMC"/>
    <n v="41585.11"/>
    <m/>
    <m/>
    <m/>
    <m/>
    <m/>
    <m/>
    <s v=""/>
    <s v=""/>
    <s v=""/>
    <s v=""/>
  </r>
  <r>
    <x v="47"/>
    <x v="46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7 - ESPACES VERTS"/>
    <s v="ESPACES VERTS"/>
    <n v="3274.58"/>
    <m/>
    <m/>
    <m/>
    <m/>
    <m/>
    <m/>
    <s v=""/>
    <s v=""/>
    <s v=""/>
    <s v=""/>
  </r>
  <r>
    <x v="47"/>
    <x v="46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8 - VRD"/>
    <s v="VRD"/>
    <n v="17217.330000000002"/>
    <m/>
    <m/>
    <m/>
    <m/>
    <m/>
    <m/>
    <s v=""/>
    <s v=""/>
    <s v=""/>
    <s v=""/>
  </r>
  <r>
    <x v="47"/>
    <x v="46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-CHARPENTE METALLIQUE"/>
    <s v="ELECTRICITE / CHAUFFAGE/PLOMBERIE/VMC"/>
    <n v="12052.31"/>
    <m/>
    <m/>
    <m/>
    <m/>
    <m/>
    <m/>
    <s v=""/>
    <s v=""/>
    <s v=""/>
    <s v=""/>
  </r>
  <r>
    <x v="47"/>
    <x v="46"/>
    <m/>
    <m/>
    <s v=""/>
    <s v="Z2"/>
    <m/>
    <n v="2013"/>
    <n v="2016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- SERRURERIE METALLERIE"/>
    <s v="SECOND ŒUVRE"/>
    <n v="39862.89"/>
    <m/>
    <m/>
    <m/>
    <m/>
    <m/>
    <m/>
    <s v=""/>
    <s v=""/>
    <s v=""/>
    <s v=""/>
  </r>
  <r>
    <x v="48"/>
    <x v="47"/>
    <m/>
    <s v="SARGE LES LE MANS"/>
    <s v=""/>
    <s v="Z2"/>
    <m/>
    <n v="2014"/>
    <n v="2016"/>
    <s v="IND"/>
    <s v="Locatif"/>
    <m/>
    <m/>
    <s v="-"/>
    <m/>
    <m/>
    <m/>
    <m/>
    <m/>
    <m/>
    <m/>
    <m/>
    <m/>
    <n v="12"/>
    <m/>
    <m/>
    <m/>
    <m/>
    <m/>
    <m/>
    <n v="0"/>
    <m/>
    <n v="780.64"/>
    <n v="802.75"/>
    <n v="0.97245717844908131"/>
    <s v="LOT 1 - TERRASSEMENT - VOIRIE"/>
    <s v="GROS ŒUVRE"/>
    <n v="117812.93"/>
    <m/>
    <m/>
    <m/>
    <m/>
    <m/>
    <m/>
    <n v="5.5E-2"/>
    <n v="0"/>
    <n v="0"/>
    <n v="0"/>
  </r>
  <r>
    <x v="48"/>
    <x v="47"/>
    <m/>
    <m/>
    <s v=""/>
    <s v="Z2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RESEAUX DIVERS"/>
    <s v="GROS ŒUVRE"/>
    <n v="0"/>
    <m/>
    <m/>
    <m/>
    <m/>
    <m/>
    <m/>
    <s v=""/>
    <s v=""/>
    <s v=""/>
    <s v=""/>
  </r>
  <r>
    <x v="48"/>
    <x v="47"/>
    <m/>
    <m/>
    <s v=""/>
    <s v="Z2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MACONNERIE GROS OEUVRE"/>
    <s v="GROS ŒUVRE"/>
    <n v="317841.52"/>
    <m/>
    <m/>
    <m/>
    <m/>
    <m/>
    <m/>
    <s v=""/>
    <s v=""/>
    <s v=""/>
    <s v=""/>
  </r>
  <r>
    <x v="48"/>
    <x v="47"/>
    <m/>
    <m/>
    <s v=""/>
    <s v="Z2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CHARPENTE BARDAGE BOIS"/>
    <s v="CHARPENTE / COUVERTURE"/>
    <n v="162822.01"/>
    <m/>
    <m/>
    <m/>
    <m/>
    <m/>
    <m/>
    <s v=""/>
    <s v=""/>
    <s v=""/>
    <s v=""/>
  </r>
  <r>
    <x v="48"/>
    <x v="47"/>
    <m/>
    <m/>
    <s v=""/>
    <s v="Z2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ETANCHEITE COUVERT ZING"/>
    <s v="CHARPENTE / COUVERTURE"/>
    <n v="127746.11"/>
    <m/>
    <m/>
    <m/>
    <m/>
    <m/>
    <m/>
    <s v=""/>
    <s v=""/>
    <s v=""/>
    <s v=""/>
  </r>
  <r>
    <x v="48"/>
    <x v="47"/>
    <m/>
    <m/>
    <s v=""/>
    <s v="Z2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SERRURERIE - MEN ACIER"/>
    <s v="SECOND ŒUVRE"/>
    <n v="47270.55"/>
    <m/>
    <m/>
    <m/>
    <m/>
    <m/>
    <m/>
    <s v=""/>
    <s v=""/>
    <s v=""/>
    <s v=""/>
  </r>
  <r>
    <x v="48"/>
    <x v="47"/>
    <m/>
    <m/>
    <s v=""/>
    <s v="Z2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MENUISERIE EXT PVC"/>
    <s v="SECOND ŒUVRE"/>
    <n v="43853.54"/>
    <m/>
    <m/>
    <m/>
    <m/>
    <m/>
    <m/>
    <s v=""/>
    <s v=""/>
    <s v=""/>
    <s v=""/>
  </r>
  <r>
    <x v="48"/>
    <x v="47"/>
    <m/>
    <m/>
    <s v=""/>
    <s v="Z2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PLATRERIE"/>
    <s v="SECOND ŒUVRE"/>
    <n v="108766"/>
    <m/>
    <m/>
    <m/>
    <m/>
    <m/>
    <m/>
    <s v=""/>
    <s v=""/>
    <s v=""/>
    <s v=""/>
  </r>
  <r>
    <x v="48"/>
    <x v="47"/>
    <m/>
    <m/>
    <s v=""/>
    <s v="Z2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MENUISERIES INT BOIS"/>
    <s v="SECOND ŒUVRE"/>
    <n v="27330.77"/>
    <m/>
    <m/>
    <m/>
    <m/>
    <m/>
    <m/>
    <s v=""/>
    <s v=""/>
    <s v=""/>
    <s v=""/>
  </r>
  <r>
    <x v="48"/>
    <x v="47"/>
    <m/>
    <m/>
    <s v=""/>
    <s v="Z2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REVET SOLS SOUPLES"/>
    <s v="SECOND ŒUVRE"/>
    <n v="35017.35"/>
    <m/>
    <m/>
    <m/>
    <m/>
    <m/>
    <m/>
    <s v=""/>
    <s v=""/>
    <s v=""/>
    <s v=""/>
  </r>
  <r>
    <x v="48"/>
    <x v="47"/>
    <m/>
    <m/>
    <s v=""/>
    <s v="Z2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CARRELAGE - FAIENCE"/>
    <s v="SECOND ŒUVRE"/>
    <n v="58575.21"/>
    <m/>
    <m/>
    <m/>
    <m/>
    <m/>
    <m/>
    <s v=""/>
    <s v=""/>
    <s v=""/>
    <s v=""/>
  </r>
  <r>
    <x v="48"/>
    <x v="47"/>
    <m/>
    <m/>
    <s v=""/>
    <s v="Z2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PEINTURE REVTS MURAUX"/>
    <s v="SECOND ŒUVRE"/>
    <n v="30799.48"/>
    <m/>
    <m/>
    <m/>
    <m/>
    <m/>
    <m/>
    <s v=""/>
    <s v=""/>
    <s v=""/>
    <s v=""/>
  </r>
  <r>
    <x v="48"/>
    <x v="47"/>
    <m/>
    <m/>
    <s v=""/>
    <s v="Z2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PLOMBERIE - SANITAIRE"/>
    <s v="ELECTRICITE / CHAUFFAGE/PLOMBERIE/VMC"/>
    <n v="32031.83"/>
    <m/>
    <m/>
    <m/>
    <m/>
    <m/>
    <m/>
    <s v=""/>
    <s v=""/>
    <s v=""/>
    <s v=""/>
  </r>
  <r>
    <x v="48"/>
    <x v="47"/>
    <m/>
    <m/>
    <s v=""/>
    <s v="Z2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 - CHAUFFAGE VENTILATION"/>
    <s v="ELECTRICITE / CHAUFFAGE/PLOMBERIE/VMC"/>
    <n v="53042.22"/>
    <m/>
    <m/>
    <m/>
    <m/>
    <m/>
    <m/>
    <s v=""/>
    <s v=""/>
    <s v=""/>
    <s v=""/>
  </r>
  <r>
    <x v="48"/>
    <x v="47"/>
    <m/>
    <m/>
    <s v=""/>
    <s v="Z2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5 - ELECTRICITE"/>
    <s v="ELECTRICITE / CHAUFFAGE/PLOMBERIE/VMC"/>
    <n v="62936.69"/>
    <m/>
    <m/>
    <m/>
    <m/>
    <m/>
    <m/>
    <s v=""/>
    <s v=""/>
    <s v=""/>
    <s v=""/>
  </r>
  <r>
    <x v="48"/>
    <x v="47"/>
    <m/>
    <m/>
    <s v=""/>
    <s v="Z2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6- ESPACES VERTS-CLOTUREE"/>
    <s v="VRD"/>
    <n v="8865.0400000000009"/>
    <m/>
    <m/>
    <m/>
    <m/>
    <m/>
    <m/>
    <s v=""/>
    <s v=""/>
    <s v=""/>
    <s v=""/>
  </r>
  <r>
    <x v="48"/>
    <x v="47"/>
    <m/>
    <m/>
    <s v=""/>
    <s v="Z2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- RESEAUX DIVERS"/>
    <s v="GROS ŒUVRE"/>
    <n v="43885.39"/>
    <m/>
    <m/>
    <m/>
    <m/>
    <m/>
    <m/>
    <s v=""/>
    <s v=""/>
    <s v=""/>
    <s v=""/>
  </r>
  <r>
    <x v="49"/>
    <x v="48"/>
    <m/>
    <s v="LA FERTE BERNARD"/>
    <s v=""/>
    <s v="Z3"/>
    <m/>
    <n v="2014"/>
    <n v="2016"/>
    <s v="I/C"/>
    <s v="Locatif"/>
    <m/>
    <m/>
    <s v="-"/>
    <m/>
    <m/>
    <m/>
    <m/>
    <m/>
    <m/>
    <m/>
    <m/>
    <m/>
    <n v="30"/>
    <m/>
    <m/>
    <m/>
    <m/>
    <m/>
    <m/>
    <n v="0"/>
    <m/>
    <n v="2112.1"/>
    <n v="2261.9499999999998"/>
    <n v="0.93375185127876392"/>
    <s v="LOT 1 - TERRASSEMENT - VRD"/>
    <s v="VRD"/>
    <n v="150816.07999999999"/>
    <m/>
    <m/>
    <m/>
    <m/>
    <m/>
    <m/>
    <n v="5.5E-2"/>
    <n v="0"/>
    <n v="0"/>
    <n v="0"/>
  </r>
  <r>
    <x v="49"/>
    <x v="48"/>
    <m/>
    <m/>
    <s v=""/>
    <s v="Z3"/>
    <m/>
    <n v="2014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ESPACES VERTS"/>
    <s v="ESPACES VERTS"/>
    <n v="29213.49"/>
    <m/>
    <m/>
    <m/>
    <m/>
    <m/>
    <m/>
    <s v=""/>
    <s v=""/>
    <s v=""/>
    <s v=""/>
  </r>
  <r>
    <x v="49"/>
    <x v="48"/>
    <m/>
    <m/>
    <s v=""/>
    <s v="Z3"/>
    <m/>
    <n v="2014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FONDATIONS SPECIALES"/>
    <s v="GROS ŒUVRE"/>
    <n v="87709.58"/>
    <m/>
    <m/>
    <m/>
    <m/>
    <m/>
    <m/>
    <s v=""/>
    <s v=""/>
    <s v=""/>
    <s v=""/>
  </r>
  <r>
    <x v="49"/>
    <x v="48"/>
    <m/>
    <m/>
    <s v=""/>
    <s v="Z3"/>
    <m/>
    <n v="2014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A - GROS OEUVRE - BETON"/>
    <s v="GROS ŒUVRE"/>
    <n v="692180.25"/>
    <m/>
    <m/>
    <m/>
    <m/>
    <m/>
    <m/>
    <s v=""/>
    <s v=""/>
    <s v=""/>
    <s v=""/>
  </r>
  <r>
    <x v="49"/>
    <x v="48"/>
    <m/>
    <m/>
    <s v=""/>
    <s v="Z3"/>
    <m/>
    <n v="2014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B- GROS OEUVRE-MACONNERIE"/>
    <s v="GROS ŒUVRE"/>
    <n v="222344.42"/>
    <m/>
    <m/>
    <m/>
    <m/>
    <m/>
    <m/>
    <s v=""/>
    <s v=""/>
    <s v=""/>
    <s v=""/>
  </r>
  <r>
    <x v="49"/>
    <x v="48"/>
    <m/>
    <m/>
    <s v=""/>
    <s v="Z3"/>
    <m/>
    <n v="2014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ECHAFAUDAGES"/>
    <s v="GROS ŒUVRE"/>
    <n v="31178.94"/>
    <m/>
    <m/>
    <m/>
    <m/>
    <m/>
    <m/>
    <s v=""/>
    <s v=""/>
    <s v=""/>
    <s v=""/>
  </r>
  <r>
    <x v="49"/>
    <x v="48"/>
    <m/>
    <m/>
    <s v=""/>
    <s v="Z3"/>
    <m/>
    <n v="2014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CHARPENTE BOIS"/>
    <s v="CHARPENTE / COUVERTURE"/>
    <n v="125226.42"/>
    <m/>
    <m/>
    <m/>
    <m/>
    <m/>
    <m/>
    <s v=""/>
    <s v=""/>
    <s v=""/>
    <s v=""/>
  </r>
  <r>
    <x v="49"/>
    <x v="48"/>
    <m/>
    <m/>
    <s v=""/>
    <s v="Z3"/>
    <m/>
    <n v="2014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BARDAGE BOIS"/>
    <s v="CHARPENTE / COUVERTURE"/>
    <n v="110608.29"/>
    <m/>
    <m/>
    <m/>
    <m/>
    <m/>
    <m/>
    <s v=""/>
    <s v=""/>
    <s v=""/>
    <s v=""/>
  </r>
  <r>
    <x v="49"/>
    <x v="48"/>
    <m/>
    <m/>
    <s v=""/>
    <s v="Z3"/>
    <m/>
    <n v="2014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COUVERTURE - BARDAGE"/>
    <s v="CHARPENTE / COUVERTURE"/>
    <n v="285925.44"/>
    <m/>
    <m/>
    <m/>
    <m/>
    <m/>
    <m/>
    <s v=""/>
    <s v=""/>
    <s v=""/>
    <s v=""/>
  </r>
  <r>
    <x v="49"/>
    <x v="48"/>
    <m/>
    <m/>
    <s v=""/>
    <s v="Z3"/>
    <m/>
    <n v="2014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ETANCHEITE"/>
    <s v="CHARPENTE / COUVERTURE"/>
    <n v="16157.05"/>
    <m/>
    <m/>
    <m/>
    <m/>
    <m/>
    <m/>
    <s v=""/>
    <s v=""/>
    <s v=""/>
    <s v=""/>
  </r>
  <r>
    <x v="49"/>
    <x v="48"/>
    <m/>
    <m/>
    <s v=""/>
    <s v="Z3"/>
    <m/>
    <n v="2014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SERRURERIE METALLERIE"/>
    <s v="SECOND ŒUVRE"/>
    <n v="87513.82"/>
    <m/>
    <m/>
    <m/>
    <m/>
    <m/>
    <m/>
    <s v=""/>
    <s v=""/>
    <s v=""/>
    <s v=""/>
  </r>
  <r>
    <x v="49"/>
    <x v="48"/>
    <m/>
    <m/>
    <s v=""/>
    <s v="Z3"/>
    <m/>
    <n v="2014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MENUISERIE EXT ALU"/>
    <s v="SECOND ŒUVRE"/>
    <n v="96519.72"/>
    <m/>
    <m/>
    <m/>
    <m/>
    <m/>
    <m/>
    <s v=""/>
    <s v=""/>
    <s v=""/>
    <s v=""/>
  </r>
  <r>
    <x v="49"/>
    <x v="48"/>
    <m/>
    <m/>
    <s v=""/>
    <s v="Z3"/>
    <m/>
    <n v="2014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CLOISON - PLATRERIE"/>
    <s v="SECOND ŒUVRE"/>
    <n v="195521.17"/>
    <m/>
    <m/>
    <m/>
    <m/>
    <m/>
    <m/>
    <s v=""/>
    <s v=""/>
    <s v=""/>
    <s v=""/>
  </r>
  <r>
    <x v="49"/>
    <x v="48"/>
    <m/>
    <m/>
    <s v=""/>
    <s v="Z3"/>
    <m/>
    <n v="2014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MENUISERIE INTERIEURE"/>
    <s v="SECOND ŒUVRE"/>
    <n v="191523.71999999997"/>
    <m/>
    <m/>
    <m/>
    <m/>
    <m/>
    <m/>
    <s v=""/>
    <s v=""/>
    <s v=""/>
    <s v=""/>
  </r>
  <r>
    <x v="49"/>
    <x v="48"/>
    <m/>
    <m/>
    <s v=""/>
    <s v="Z3"/>
    <m/>
    <n v="2014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 - REVETEMENTS DE SOLS"/>
    <s v="SECOND ŒUVRE"/>
    <n v="107233.82"/>
    <m/>
    <m/>
    <m/>
    <m/>
    <m/>
    <m/>
    <s v=""/>
    <s v=""/>
    <s v=""/>
    <s v=""/>
  </r>
  <r>
    <x v="49"/>
    <x v="48"/>
    <m/>
    <m/>
    <s v=""/>
    <s v="Z3"/>
    <m/>
    <n v="2014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5 - PEINTURE"/>
    <s v="SECOND ŒUVRE"/>
    <n v="140566.03"/>
    <m/>
    <m/>
    <m/>
    <m/>
    <m/>
    <m/>
    <s v=""/>
    <s v=""/>
    <s v=""/>
    <s v=""/>
  </r>
  <r>
    <x v="49"/>
    <x v="48"/>
    <m/>
    <m/>
    <s v=""/>
    <s v="Z3"/>
    <m/>
    <n v="2014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6 - ELECTRICITE"/>
    <s v="ELECTRICITE / CHAUFFAGE/PLOMBERIE/VMC"/>
    <n v="165912.43"/>
    <m/>
    <m/>
    <m/>
    <m/>
    <m/>
    <m/>
    <s v=""/>
    <s v=""/>
    <s v=""/>
    <s v=""/>
  </r>
  <r>
    <x v="49"/>
    <x v="48"/>
    <m/>
    <m/>
    <s v=""/>
    <s v="Z3"/>
    <m/>
    <n v="2014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7 - PLOMBERIE -SANITAIRE"/>
    <s v="ELECTRICITE / CHAUFFAGE/PLOMBERIE/VMC"/>
    <n v="169493.95"/>
    <m/>
    <m/>
    <m/>
    <m/>
    <m/>
    <m/>
    <s v=""/>
    <s v=""/>
    <s v=""/>
    <s v=""/>
  </r>
  <r>
    <x v="50"/>
    <x v="49"/>
    <m/>
    <s v="YVRE LEVEQUE"/>
    <s v=""/>
    <s v="Z2"/>
    <m/>
    <n v="2015"/>
    <n v="2016"/>
    <s v="IND"/>
    <s v="Locatif"/>
    <m/>
    <m/>
    <s v="-"/>
    <m/>
    <m/>
    <m/>
    <m/>
    <m/>
    <m/>
    <m/>
    <m/>
    <m/>
    <n v="8"/>
    <m/>
    <m/>
    <m/>
    <m/>
    <m/>
    <m/>
    <n v="0"/>
    <m/>
    <n v="624.6"/>
    <n v="656.1"/>
    <n v="0.9519890260631001"/>
    <s v="LOT N°1 - VRD"/>
    <s v="VRD"/>
    <n v="77722.8"/>
    <m/>
    <m/>
    <m/>
    <m/>
    <m/>
    <m/>
    <n v="5.5E-2"/>
    <n v="0"/>
    <n v="0"/>
    <n v="0"/>
  </r>
  <r>
    <x v="50"/>
    <x v="49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2 - GROS OEUVRE"/>
    <s v="GROS ŒUVRE"/>
    <n v="374989.94"/>
    <m/>
    <m/>
    <m/>
    <m/>
    <m/>
    <m/>
    <s v=""/>
    <s v=""/>
    <s v=""/>
    <s v=""/>
  </r>
  <r>
    <x v="50"/>
    <x v="49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3 - ENDUITS GRATTES"/>
    <s v="GROS ŒUVRE"/>
    <n v="19126.21"/>
    <m/>
    <m/>
    <m/>
    <m/>
    <m/>
    <m/>
    <s v=""/>
    <s v=""/>
    <s v=""/>
    <s v=""/>
  </r>
  <r>
    <x v="50"/>
    <x v="49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4 - CHARP BOIS COUVERTUR"/>
    <s v="CHARPENTE / COUVERTURE"/>
    <n v="34092.959999999999"/>
    <m/>
    <m/>
    <m/>
    <m/>
    <m/>
    <m/>
    <s v=""/>
    <s v=""/>
    <s v=""/>
    <s v=""/>
  </r>
  <r>
    <x v="50"/>
    <x v="49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5 - ETANCHEITE TERRASSE"/>
    <s v="CHARPENTE / COUVERTURE"/>
    <n v="29220.06"/>
    <m/>
    <m/>
    <m/>
    <m/>
    <m/>
    <m/>
    <s v=""/>
    <s v=""/>
    <s v=""/>
    <s v=""/>
  </r>
  <r>
    <x v="50"/>
    <x v="49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6 - MENUIS EXT PVC"/>
    <s v="SECOND ŒUVRE"/>
    <n v="34903.160000000003"/>
    <m/>
    <m/>
    <m/>
    <m/>
    <m/>
    <m/>
    <s v=""/>
    <s v=""/>
    <s v=""/>
    <s v=""/>
  </r>
  <r>
    <x v="50"/>
    <x v="49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7 - SERRURERIE"/>
    <s v="SECOND ŒUVRE"/>
    <n v="48303.770000000004"/>
    <m/>
    <m/>
    <m/>
    <m/>
    <m/>
    <m/>
    <s v=""/>
    <s v=""/>
    <s v=""/>
    <s v=""/>
  </r>
  <r>
    <x v="50"/>
    <x v="49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8 - MENUI INT BOIS EXT M"/>
    <s v="SECOND ŒUVRE"/>
    <n v="31463.88"/>
    <m/>
    <m/>
    <m/>
    <m/>
    <m/>
    <m/>
    <s v=""/>
    <s v=""/>
    <s v=""/>
    <s v=""/>
  </r>
  <r>
    <x v="50"/>
    <x v="49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9 - PLATRERIE"/>
    <s v="SECOND ŒUVRE"/>
    <n v="61178.59"/>
    <m/>
    <m/>
    <m/>
    <m/>
    <m/>
    <m/>
    <s v=""/>
    <s v=""/>
    <s v=""/>
    <s v=""/>
  </r>
  <r>
    <x v="50"/>
    <x v="49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0 - CARRELAGE FAIENCE"/>
    <s v="SECOND ŒUVRE"/>
    <n v="32923.81"/>
    <m/>
    <m/>
    <m/>
    <m/>
    <m/>
    <m/>
    <s v=""/>
    <s v=""/>
    <s v=""/>
    <s v=""/>
  </r>
  <r>
    <x v="50"/>
    <x v="49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1 - PEINTURE REVET SOLS"/>
    <s v="SECOND ŒUVRE"/>
    <n v="38310.49"/>
    <m/>
    <m/>
    <m/>
    <m/>
    <m/>
    <m/>
    <s v=""/>
    <s v=""/>
    <s v=""/>
    <s v=""/>
  </r>
  <r>
    <x v="50"/>
    <x v="49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2 - ESPACES VERTS"/>
    <s v="ESPACES VERTS"/>
    <n v="6950"/>
    <m/>
    <m/>
    <m/>
    <m/>
    <m/>
    <m/>
    <s v=""/>
    <s v=""/>
    <s v=""/>
    <s v=""/>
  </r>
  <r>
    <x v="50"/>
    <x v="49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3 - PLOMBERIE CHAUFFAGE"/>
    <s v="ELECTRICITE / CHAUFFAGE/PLOMBERIE/VMC"/>
    <n v="76860.78"/>
    <m/>
    <m/>
    <m/>
    <m/>
    <m/>
    <m/>
    <s v=""/>
    <s v=""/>
    <s v=""/>
    <s v=""/>
  </r>
  <r>
    <x v="50"/>
    <x v="49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4 - ELECTRICITE"/>
    <s v="ELECTRICITE / CHAUFFAGE/PLOMBERIE/VMC"/>
    <n v="56916.29"/>
    <m/>
    <m/>
    <m/>
    <m/>
    <m/>
    <m/>
    <s v=""/>
    <s v=""/>
    <s v=""/>
    <s v=""/>
  </r>
  <r>
    <x v="51"/>
    <x v="50"/>
    <m/>
    <s v="ARNAGE"/>
    <s v=""/>
    <s v="Z2"/>
    <m/>
    <n v="2015"/>
    <n v="2016"/>
    <s v="IND"/>
    <s v="Locatif"/>
    <m/>
    <m/>
    <s v="-"/>
    <m/>
    <m/>
    <m/>
    <m/>
    <m/>
    <m/>
    <m/>
    <m/>
    <m/>
    <n v="4"/>
    <m/>
    <m/>
    <m/>
    <m/>
    <m/>
    <m/>
    <n v="0"/>
    <m/>
    <n v="310"/>
    <n v="325.36"/>
    <n v="0.95279075485615927"/>
    <s v="LOT 1 - TERRASS-VOIRIE-ASSAINT"/>
    <s v="GROS ŒUVRE"/>
    <n v="52324.94"/>
    <m/>
    <m/>
    <m/>
    <m/>
    <m/>
    <m/>
    <n v="5.5E-2"/>
    <n v="0"/>
    <n v="0"/>
    <n v="0"/>
  </r>
  <r>
    <x v="51"/>
    <x v="50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RESEAUX DIVERS"/>
    <s v="VRD"/>
    <n v="20228.09"/>
    <m/>
    <m/>
    <m/>
    <m/>
    <m/>
    <m/>
    <s v=""/>
    <s v=""/>
    <s v=""/>
    <s v=""/>
  </r>
  <r>
    <x v="51"/>
    <x v="50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GROS OEUVRE"/>
    <s v="GROS ŒUVRE"/>
    <n v="142783.96"/>
    <m/>
    <m/>
    <m/>
    <m/>
    <m/>
    <m/>
    <s v=""/>
    <s v=""/>
    <s v=""/>
    <s v=""/>
  </r>
  <r>
    <x v="51"/>
    <x v="50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CHARP BOIS - BARDAGE"/>
    <s v="CHARPENTE / COUVERTURE"/>
    <n v="40395.06"/>
    <m/>
    <m/>
    <m/>
    <m/>
    <m/>
    <m/>
    <s v=""/>
    <s v=""/>
    <s v=""/>
    <s v=""/>
  </r>
  <r>
    <x v="51"/>
    <x v="50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COUVERTURE- BAC ACIER"/>
    <s v="CHARPENTE / COUVERTURE"/>
    <n v="17862.650000000001"/>
    <m/>
    <m/>
    <m/>
    <m/>
    <m/>
    <m/>
    <s v=""/>
    <s v=""/>
    <s v=""/>
    <s v=""/>
  </r>
  <r>
    <x v="51"/>
    <x v="50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ETANCHEITE"/>
    <s v="CHARPENTE / COUVERTURE"/>
    <n v="13343.71"/>
    <m/>
    <m/>
    <m/>
    <m/>
    <m/>
    <m/>
    <s v=""/>
    <s v=""/>
    <s v=""/>
    <s v=""/>
  </r>
  <r>
    <x v="51"/>
    <x v="50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MEN. PVC-OCCULTATION"/>
    <s v="SECOND ŒUVRE"/>
    <n v="16159.26"/>
    <m/>
    <m/>
    <m/>
    <m/>
    <m/>
    <m/>
    <s v=""/>
    <s v=""/>
    <s v=""/>
    <s v=""/>
  </r>
  <r>
    <x v="51"/>
    <x v="50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MEN. BOIS INTERIEURE"/>
    <s v="SECOND ŒUVRE"/>
    <n v="30482.12"/>
    <m/>
    <m/>
    <m/>
    <m/>
    <m/>
    <m/>
    <s v=""/>
    <s v=""/>
    <s v=""/>
    <s v=""/>
  </r>
  <r>
    <x v="51"/>
    <x v="50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CLOISONS - ISOLATION"/>
    <s v="SECOND ŒUVRE"/>
    <n v="38833.800000000003"/>
    <m/>
    <m/>
    <m/>
    <m/>
    <m/>
    <m/>
    <s v=""/>
    <s v=""/>
    <s v=""/>
    <s v=""/>
  </r>
  <r>
    <x v="51"/>
    <x v="50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PLOMBERIE SANITAIRES"/>
    <s v="ELECTRICITE / CHAUFFAGE/PLOMBERIE/VMC"/>
    <n v="15669.22"/>
    <m/>
    <m/>
    <m/>
    <m/>
    <m/>
    <m/>
    <s v=""/>
    <s v=""/>
    <s v=""/>
    <s v=""/>
  </r>
  <r>
    <x v="51"/>
    <x v="50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ELECTRICITE"/>
    <s v="ELECTRICITE / CHAUFFAGE/PLOMBERIE/VMC"/>
    <n v="19753.689999999999"/>
    <m/>
    <m/>
    <m/>
    <m/>
    <m/>
    <m/>
    <s v=""/>
    <s v=""/>
    <s v=""/>
    <s v=""/>
  </r>
  <r>
    <x v="51"/>
    <x v="50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CHAUFFAGE GAZ VMC"/>
    <s v="ELECTRICITE / CHAUFFAGE/PLOMBERIE/VMC"/>
    <n v="20458.62"/>
    <m/>
    <m/>
    <m/>
    <m/>
    <m/>
    <m/>
    <s v=""/>
    <s v=""/>
    <s v=""/>
    <s v=""/>
  </r>
  <r>
    <x v="51"/>
    <x v="50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CARRELAGE FAIENCE"/>
    <s v="SECOND ŒUVRE"/>
    <n v="8420.9699999999993"/>
    <m/>
    <m/>
    <m/>
    <m/>
    <m/>
    <m/>
    <s v=""/>
    <s v=""/>
    <s v=""/>
    <s v=""/>
  </r>
  <r>
    <x v="51"/>
    <x v="50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 - REVETS SOLS SOUPLES"/>
    <s v="SECOND ŒUVRE"/>
    <n v="6006.86"/>
    <m/>
    <m/>
    <m/>
    <m/>
    <m/>
    <m/>
    <s v=""/>
    <s v=""/>
    <s v=""/>
    <s v=""/>
  </r>
  <r>
    <x v="51"/>
    <x v="50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5 - PEINTURE"/>
    <s v="SECOND ŒUVRE"/>
    <n v="16819.650000000001"/>
    <m/>
    <m/>
    <m/>
    <m/>
    <m/>
    <m/>
    <s v=""/>
    <s v=""/>
    <s v=""/>
    <s v=""/>
  </r>
  <r>
    <x v="51"/>
    <x v="50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6 - ESPACES VERTS"/>
    <s v="ESPACES VERTS"/>
    <n v="5786.1"/>
    <m/>
    <m/>
    <m/>
    <m/>
    <m/>
    <m/>
    <s v=""/>
    <s v=""/>
    <s v=""/>
    <s v=""/>
  </r>
  <r>
    <x v="51"/>
    <x v="50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7 - PHOTOVOLTAIQUE"/>
    <s v="ELECTRICITE / CHAUFFAGE/PLOMBERIE/VMC"/>
    <n v="8279.58"/>
    <m/>
    <m/>
    <m/>
    <m/>
    <m/>
    <m/>
    <s v=""/>
    <s v=""/>
    <s v=""/>
    <s v=""/>
  </r>
  <r>
    <x v="52"/>
    <x v="51"/>
    <m/>
    <s v="ARNAGE"/>
    <s v=""/>
    <s v="Z2"/>
    <m/>
    <n v="2015"/>
    <n v="2016"/>
    <s v="IND"/>
    <s v="Locatif"/>
    <m/>
    <m/>
    <s v="-"/>
    <m/>
    <m/>
    <m/>
    <m/>
    <m/>
    <m/>
    <m/>
    <m/>
    <m/>
    <n v="6"/>
    <m/>
    <m/>
    <m/>
    <m/>
    <m/>
    <m/>
    <n v="0"/>
    <m/>
    <n v="454.3"/>
    <n v="454.3"/>
    <n v="1"/>
    <s v="LOT N°1 -VRD"/>
    <s v="VRD"/>
    <n v="137397.65"/>
    <m/>
    <m/>
    <m/>
    <m/>
    <m/>
    <m/>
    <n v="5.5E-2"/>
    <n v="0"/>
    <n v="0"/>
    <n v="0"/>
  </r>
  <r>
    <x v="52"/>
    <x v="51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2 RESEAUX DIVERS"/>
    <s v="VRD"/>
    <n v="32694.99"/>
    <m/>
    <m/>
    <m/>
    <m/>
    <m/>
    <m/>
    <s v=""/>
    <s v=""/>
    <s v=""/>
    <s v=""/>
  </r>
  <r>
    <x v="52"/>
    <x v="51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4 GROS OEUVRE DEMOLITION"/>
    <s v="GROS ŒUVRE"/>
    <n v="178741.55"/>
    <m/>
    <m/>
    <m/>
    <m/>
    <m/>
    <m/>
    <s v=""/>
    <s v=""/>
    <s v=""/>
    <s v=""/>
  </r>
  <r>
    <x v="52"/>
    <x v="51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5 ENDUITS GRATTES"/>
    <s v="SECOND ŒUVRE"/>
    <n v="201583.56"/>
    <m/>
    <m/>
    <m/>
    <m/>
    <m/>
    <m/>
    <s v=""/>
    <s v=""/>
    <s v=""/>
    <s v=""/>
  </r>
  <r>
    <x v="52"/>
    <x v="51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6 CHARP. FERMETTE BOIS"/>
    <s v="CHARPENTE / COUVERTURE"/>
    <n v="19336.28"/>
    <m/>
    <m/>
    <m/>
    <m/>
    <m/>
    <m/>
    <s v=""/>
    <s v=""/>
    <s v=""/>
    <s v=""/>
  </r>
  <r>
    <x v="52"/>
    <x v="51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7 COUV. ARDOISE FIBROCIM"/>
    <s v="CHARPENTE / COUVERTURE"/>
    <n v="13538.64"/>
    <m/>
    <m/>
    <m/>
    <m/>
    <m/>
    <m/>
    <s v=""/>
    <s v=""/>
    <s v=""/>
    <s v=""/>
  </r>
  <r>
    <x v="52"/>
    <x v="51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8 MEN. EXT. PVC"/>
    <s v="SECOND ŒUVRE"/>
    <n v="25831.39"/>
    <m/>
    <m/>
    <m/>
    <m/>
    <m/>
    <m/>
    <s v=""/>
    <s v=""/>
    <s v=""/>
    <s v=""/>
  </r>
  <r>
    <x v="52"/>
    <x v="51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9 MEN INT BOIS / MEN EXT"/>
    <s v="SECOND ŒUVRE"/>
    <n v="28207.02"/>
    <m/>
    <m/>
    <m/>
    <m/>
    <m/>
    <m/>
    <s v=""/>
    <s v=""/>
    <s v=""/>
    <s v=""/>
  </r>
  <r>
    <x v="52"/>
    <x v="51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0 PLATRERIE"/>
    <s v="SECOND ŒUVRE"/>
    <n v="26189.02"/>
    <m/>
    <m/>
    <m/>
    <m/>
    <m/>
    <m/>
    <s v=""/>
    <s v=""/>
    <s v=""/>
    <s v=""/>
  </r>
  <r>
    <x v="52"/>
    <x v="51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1 CARRELAGE FAIENCE"/>
    <s v="SECOND ŒUVRE"/>
    <n v="61617.63"/>
    <m/>
    <m/>
    <m/>
    <m/>
    <m/>
    <m/>
    <s v=""/>
    <s v=""/>
    <s v=""/>
    <s v=""/>
  </r>
  <r>
    <x v="52"/>
    <x v="51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2 PEINTURE"/>
    <s v="SECOND ŒUVRE"/>
    <n v="21490.15"/>
    <m/>
    <m/>
    <m/>
    <m/>
    <m/>
    <m/>
    <s v=""/>
    <s v=""/>
    <s v=""/>
    <s v=""/>
  </r>
  <r>
    <x v="52"/>
    <x v="51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3 ESPACES VERTS CLOT"/>
    <s v="ESPACES VERTS"/>
    <n v="23787.19"/>
    <m/>
    <m/>
    <m/>
    <m/>
    <m/>
    <m/>
    <s v=""/>
    <s v=""/>
    <s v=""/>
    <s v=""/>
  </r>
  <r>
    <x v="52"/>
    <x v="51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4 PLOMB SANIT CHAUF"/>
    <s v="ELECTRICITE / CHAUFFAGE/PLOMBERIE/VMC"/>
    <n v="46168.73"/>
    <m/>
    <m/>
    <m/>
    <m/>
    <m/>
    <m/>
    <s v=""/>
    <s v=""/>
    <s v=""/>
    <s v=""/>
  </r>
  <r>
    <x v="52"/>
    <x v="51"/>
    <m/>
    <m/>
    <s v=""/>
    <s v="Z2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5 ELECTRICITE"/>
    <s v="ELECTRICITE / CHAUFFAGE/PLOMBERIE/VMC"/>
    <n v="54297.62"/>
    <m/>
    <m/>
    <m/>
    <m/>
    <m/>
    <m/>
    <s v=""/>
    <s v=""/>
    <s v=""/>
    <s v=""/>
  </r>
  <r>
    <x v="53"/>
    <x v="52"/>
    <m/>
    <s v="LE GRAND LUCE"/>
    <s v=""/>
    <s v="Z3"/>
    <m/>
    <n v="2015"/>
    <n v="2016"/>
    <s v="IND"/>
    <s v="Locatif"/>
    <m/>
    <m/>
    <s v="-"/>
    <m/>
    <m/>
    <m/>
    <m/>
    <m/>
    <m/>
    <m/>
    <m/>
    <m/>
    <n v="10"/>
    <m/>
    <m/>
    <m/>
    <m/>
    <m/>
    <m/>
    <n v="0"/>
    <m/>
    <n v="679.57"/>
    <n v="719.33"/>
    <n v="0.9447263425687793"/>
    <s v="LOT 1 - VRD"/>
    <s v="VRD"/>
    <n v="79585.039999999994"/>
    <m/>
    <m/>
    <m/>
    <m/>
    <m/>
    <m/>
    <n v="5.5E-2"/>
    <n v="0"/>
    <n v="0"/>
    <n v="0"/>
  </r>
  <r>
    <x v="53"/>
    <x v="52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 - GROS OEUVRE MACONNERIE"/>
    <s v="GROS ŒUVRE"/>
    <n v="384946.8"/>
    <m/>
    <m/>
    <m/>
    <m/>
    <m/>
    <m/>
    <s v=""/>
    <s v=""/>
    <s v=""/>
    <s v=""/>
  </r>
  <r>
    <x v="53"/>
    <x v="52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 - CHARPENTE COUV BARDAGE"/>
    <s v="CHARPENTE / COUVERTURE"/>
    <n v="236130.59"/>
    <m/>
    <m/>
    <m/>
    <m/>
    <m/>
    <m/>
    <s v=""/>
    <s v=""/>
    <s v=""/>
    <s v=""/>
  </r>
  <r>
    <x v="53"/>
    <x v="52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 - MENUISERIES EXT"/>
    <s v="SECOND ŒUVRE"/>
    <n v="53758.31"/>
    <m/>
    <m/>
    <m/>
    <m/>
    <m/>
    <m/>
    <s v=""/>
    <s v=""/>
    <s v=""/>
    <s v=""/>
  </r>
  <r>
    <x v="53"/>
    <x v="52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 - METALLERIE"/>
    <s v="SECOND ŒUVRE"/>
    <n v="22777.02"/>
    <m/>
    <m/>
    <m/>
    <m/>
    <m/>
    <m/>
    <s v=""/>
    <s v=""/>
    <s v=""/>
    <s v=""/>
  </r>
  <r>
    <x v="53"/>
    <x v="52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 - PLATRERIE ISOLATION"/>
    <s v="SECOND ŒUVRE"/>
    <n v="87067.14"/>
    <m/>
    <m/>
    <m/>
    <m/>
    <m/>
    <m/>
    <s v=""/>
    <s v=""/>
    <s v=""/>
    <s v=""/>
  </r>
  <r>
    <x v="53"/>
    <x v="52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MENUISERIES INT"/>
    <s v="SECOND ŒUVRE"/>
    <n v="34804.559999999998"/>
    <m/>
    <m/>
    <m/>
    <m/>
    <m/>
    <m/>
    <s v=""/>
    <s v=""/>
    <s v=""/>
    <s v=""/>
  </r>
  <r>
    <x v="53"/>
    <x v="52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- ELECTRICITE"/>
    <s v="ELECTRICITE / CHAUFFAGE/PLOMBERIE/VMC"/>
    <n v="32851.620000000003"/>
    <m/>
    <m/>
    <m/>
    <m/>
    <m/>
    <m/>
    <s v=""/>
    <s v=""/>
    <s v=""/>
    <s v=""/>
  </r>
  <r>
    <x v="53"/>
    <x v="52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 BIS - CHAUFFAGE VENT VMC"/>
    <s v="ELECTRICITE / CHAUFFAGE/PLOMBERIE/VMC"/>
    <n v="46940.37"/>
    <m/>
    <m/>
    <m/>
    <m/>
    <m/>
    <m/>
    <s v=""/>
    <s v=""/>
    <s v=""/>
    <s v=""/>
  </r>
  <r>
    <x v="53"/>
    <x v="52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 PLOMBERIE SANITAIRES"/>
    <s v="ELECTRICITE / CHAUFFAGE/PLOMBERIE/VMC"/>
    <n v="36655.18"/>
    <m/>
    <m/>
    <m/>
    <m/>
    <m/>
    <m/>
    <s v=""/>
    <s v=""/>
    <s v=""/>
    <s v=""/>
  </r>
  <r>
    <x v="53"/>
    <x v="52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CARRELAGES"/>
    <s v="SECOND ŒUVRE"/>
    <n v="34266.44"/>
    <m/>
    <m/>
    <m/>
    <m/>
    <m/>
    <m/>
    <s v=""/>
    <s v=""/>
    <s v=""/>
    <s v=""/>
  </r>
  <r>
    <x v="53"/>
    <x v="52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 - PEINTURE REVETS SOLS"/>
    <s v="SECOND ŒUVRE"/>
    <n v="41643.97"/>
    <m/>
    <m/>
    <m/>
    <m/>
    <m/>
    <m/>
    <s v=""/>
    <s v=""/>
    <s v=""/>
    <s v=""/>
  </r>
  <r>
    <x v="54"/>
    <x v="53"/>
    <m/>
    <s v="LA SUZE SUR SARTHE"/>
    <s v=""/>
    <s v="Z3"/>
    <m/>
    <n v="2015"/>
    <n v="2016"/>
    <s v="IND"/>
    <s v="Locatif"/>
    <m/>
    <m/>
    <s v="-"/>
    <m/>
    <m/>
    <m/>
    <m/>
    <m/>
    <m/>
    <m/>
    <m/>
    <m/>
    <n v="10"/>
    <m/>
    <m/>
    <m/>
    <m/>
    <m/>
    <m/>
    <n v="0"/>
    <m/>
    <n v="737.79"/>
    <n v="791.11"/>
    <n v="0.9326010289340293"/>
    <s v="LOT N°1 - GROS OEUVRE"/>
    <s v="GROS ŒUVRE"/>
    <n v="309730.36"/>
    <m/>
    <m/>
    <m/>
    <m/>
    <m/>
    <m/>
    <n v="5.5E-2"/>
    <n v="0"/>
    <n v="0"/>
    <n v="0"/>
  </r>
  <r>
    <x v="54"/>
    <x v="53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2 - CHARPTENTE OSSATURE"/>
    <s v="CHARPENTE / COUVERTURE"/>
    <n v="57802.14"/>
    <m/>
    <m/>
    <m/>
    <m/>
    <m/>
    <m/>
    <s v=""/>
    <s v=""/>
    <s v=""/>
    <s v=""/>
  </r>
  <r>
    <x v="54"/>
    <x v="53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3 - ETANCHEITE"/>
    <s v="CHARPENTE / COUVERTURE"/>
    <n v="14394.04"/>
    <m/>
    <m/>
    <m/>
    <m/>
    <m/>
    <m/>
    <s v=""/>
    <s v=""/>
    <s v=""/>
    <s v=""/>
  </r>
  <r>
    <x v="54"/>
    <x v="53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4 - COUVERTURE ARDOISE"/>
    <s v="CHARPENTE / COUVERTURE"/>
    <n v="82612.289999999994"/>
    <m/>
    <m/>
    <m/>
    <m/>
    <m/>
    <m/>
    <s v=""/>
    <s v=""/>
    <s v=""/>
    <s v=""/>
  </r>
  <r>
    <x v="54"/>
    <x v="53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5 - MENUISERIES EXT"/>
    <s v="SECOND ŒUVRE"/>
    <n v="57907.92"/>
    <m/>
    <m/>
    <m/>
    <m/>
    <m/>
    <m/>
    <s v=""/>
    <s v=""/>
    <s v=""/>
    <s v=""/>
  </r>
  <r>
    <x v="54"/>
    <x v="53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6 - MENUISERIES INT"/>
    <s v="SECOND ŒUVRE"/>
    <n v="30876.81"/>
    <m/>
    <m/>
    <m/>
    <m/>
    <m/>
    <m/>
    <s v=""/>
    <s v=""/>
    <s v=""/>
    <s v=""/>
  </r>
  <r>
    <x v="54"/>
    <x v="53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7 - PLATRERIE"/>
    <s v="SECOND ŒUVRE"/>
    <n v="95631.039999999994"/>
    <m/>
    <m/>
    <m/>
    <m/>
    <m/>
    <m/>
    <s v=""/>
    <s v=""/>
    <s v=""/>
    <s v=""/>
  </r>
  <r>
    <x v="54"/>
    <x v="53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8 - CARRELAGE FAÏENCE"/>
    <s v="SECOND ŒUVRE"/>
    <n v="57822.9"/>
    <m/>
    <m/>
    <m/>
    <m/>
    <m/>
    <m/>
    <s v=""/>
    <s v=""/>
    <s v=""/>
    <s v=""/>
  </r>
  <r>
    <x v="54"/>
    <x v="53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9 - SOLS PEINTURE REVET"/>
    <s v="SECOND ŒUVRE"/>
    <n v="43331.41"/>
    <m/>
    <m/>
    <m/>
    <m/>
    <m/>
    <m/>
    <s v=""/>
    <s v=""/>
    <s v=""/>
    <s v=""/>
  </r>
  <r>
    <x v="54"/>
    <x v="53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0 - ELECTRICITE"/>
    <s v="ELECTRICITE / CHAUFFAGE/PLOMBERIE/VMC"/>
    <n v="50624.9"/>
    <m/>
    <m/>
    <m/>
    <m/>
    <m/>
    <m/>
    <s v=""/>
    <s v=""/>
    <s v=""/>
    <s v=""/>
  </r>
  <r>
    <x v="54"/>
    <x v="53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1 - CHAUFFAGE ELEC VENT"/>
    <s v="ELECTRICITE / CHAUFFAGE/PLOMBERIE/VMC"/>
    <n v="60581.19"/>
    <m/>
    <m/>
    <m/>
    <m/>
    <m/>
    <m/>
    <s v=""/>
    <s v=""/>
    <s v=""/>
    <s v=""/>
  </r>
  <r>
    <x v="54"/>
    <x v="53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2 - PLOMBERIE SANITAIRE"/>
    <s v="ELECTRICITE / CHAUFFAGE/PLOMBERIE/VMC"/>
    <n v="33275.9"/>
    <m/>
    <m/>
    <m/>
    <m/>
    <m/>
    <m/>
    <s v=""/>
    <s v=""/>
    <s v=""/>
    <s v=""/>
  </r>
  <r>
    <x v="54"/>
    <x v="53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3 - TERRASSEMENT VRD"/>
    <s v="VRD"/>
    <n v="101518.67"/>
    <m/>
    <m/>
    <m/>
    <m/>
    <m/>
    <m/>
    <s v=""/>
    <s v=""/>
    <s v=""/>
    <s v=""/>
  </r>
  <r>
    <x v="55"/>
    <x v="54"/>
    <m/>
    <s v="MONFORT LE GESNOIS"/>
    <s v=""/>
    <s v="Z3"/>
    <m/>
    <n v="2015"/>
    <n v="2016"/>
    <s v="IND"/>
    <s v="Locatif"/>
    <m/>
    <m/>
    <s v="-"/>
    <m/>
    <m/>
    <m/>
    <m/>
    <m/>
    <m/>
    <m/>
    <m/>
    <m/>
    <n v="10"/>
    <m/>
    <m/>
    <m/>
    <m/>
    <m/>
    <m/>
    <n v="0"/>
    <m/>
    <n v="681.02"/>
    <n v="695.78"/>
    <n v="0.97878639799936762"/>
    <s v="LOT 1-TERRASSEMENT-GROS OEUVRE"/>
    <s v="GROS ŒUVRE"/>
    <n v="208103"/>
    <m/>
    <m/>
    <m/>
    <m/>
    <m/>
    <m/>
    <n v="5.5E-2"/>
    <n v="0"/>
    <n v="0"/>
    <n v="0"/>
  </r>
  <r>
    <x v="55"/>
    <x v="54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-CHARPENTE-OSSATURE BOIS"/>
    <s v="CHARPENTE / COUVERTURE"/>
    <n v="201418"/>
    <m/>
    <m/>
    <m/>
    <m/>
    <m/>
    <m/>
    <s v=""/>
    <s v=""/>
    <s v=""/>
    <s v=""/>
  </r>
  <r>
    <x v="55"/>
    <x v="54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-COUVERTURE ETANCHEITE"/>
    <s v="CHARPENTE / COUVERTURE"/>
    <n v="121313"/>
    <m/>
    <m/>
    <m/>
    <m/>
    <m/>
    <m/>
    <s v=""/>
    <s v=""/>
    <s v=""/>
    <s v=""/>
  </r>
  <r>
    <x v="55"/>
    <x v="54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-MENUISERIE PVC"/>
    <s v="SECOND ŒUVRE"/>
    <n v="46090"/>
    <m/>
    <m/>
    <m/>
    <m/>
    <m/>
    <m/>
    <s v=""/>
    <s v=""/>
    <s v=""/>
    <s v=""/>
  </r>
  <r>
    <x v="55"/>
    <x v="54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-MENUISERIE BOIS"/>
    <s v="SECOND ŒUVRE"/>
    <n v="47840"/>
    <m/>
    <m/>
    <m/>
    <m/>
    <m/>
    <m/>
    <s v=""/>
    <s v=""/>
    <s v=""/>
    <s v=""/>
  </r>
  <r>
    <x v="55"/>
    <x v="54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-CLOISON-DOUBLAGE-ISO"/>
    <s v="SECOND ŒUVRE"/>
    <n v="112302"/>
    <m/>
    <m/>
    <m/>
    <m/>
    <m/>
    <m/>
    <s v=""/>
    <s v=""/>
    <s v=""/>
    <s v=""/>
  </r>
  <r>
    <x v="55"/>
    <x v="54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BIS-SUPL.SS TRAITANT CLIM"/>
    <s v="SECOND ŒUVRE"/>
    <n v="3000"/>
    <m/>
    <m/>
    <m/>
    <m/>
    <m/>
    <m/>
    <s v=""/>
    <s v=""/>
    <s v=""/>
    <s v=""/>
  </r>
  <r>
    <x v="55"/>
    <x v="54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 - PLOMBERIE - SANITAIRE"/>
    <s v="ELECTRICITE / CHAUFFAGE/PLOMBERIE/VMC"/>
    <n v="25907"/>
    <m/>
    <m/>
    <m/>
    <m/>
    <m/>
    <m/>
    <s v=""/>
    <s v=""/>
    <s v=""/>
    <s v=""/>
  </r>
  <r>
    <x v="55"/>
    <x v="54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-ELECTRICITE - TELEVISION"/>
    <s v="ELECTRICITE / CHAUFFAGE/PLOMBERIE/VMC"/>
    <n v="50524"/>
    <m/>
    <m/>
    <m/>
    <m/>
    <m/>
    <m/>
    <s v=""/>
    <s v=""/>
    <s v=""/>
    <s v=""/>
  </r>
  <r>
    <x v="55"/>
    <x v="54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 -CHAUFFAGE - VENTILATION"/>
    <s v="ELECTRICITE / CHAUFFAGE/PLOMBERIE/VMC"/>
    <n v="43880"/>
    <m/>
    <m/>
    <m/>
    <m/>
    <m/>
    <m/>
    <s v=""/>
    <s v=""/>
    <s v=""/>
    <s v=""/>
  </r>
  <r>
    <x v="55"/>
    <x v="54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 - CARRELAGE - FAIENCE"/>
    <s v="SECOND ŒUVRE"/>
    <n v="26080"/>
    <m/>
    <m/>
    <m/>
    <m/>
    <m/>
    <m/>
    <s v=""/>
    <s v=""/>
    <s v=""/>
    <s v=""/>
  </r>
  <r>
    <x v="55"/>
    <x v="54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-REVETEMENTS SOLS SOUPLE"/>
    <s v="SECOND ŒUVRE"/>
    <n v="5730"/>
    <m/>
    <m/>
    <m/>
    <m/>
    <m/>
    <m/>
    <s v=""/>
    <s v=""/>
    <s v=""/>
    <s v=""/>
  </r>
  <r>
    <x v="55"/>
    <x v="54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 - PEINTURE"/>
    <s v="SECOND ŒUVRE"/>
    <n v="29981"/>
    <m/>
    <m/>
    <m/>
    <m/>
    <m/>
    <m/>
    <s v=""/>
    <s v=""/>
    <s v=""/>
    <s v=""/>
  </r>
  <r>
    <x v="55"/>
    <x v="54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 - ESPACES VERTS"/>
    <s v="ESPACES VERTS"/>
    <n v="21207"/>
    <m/>
    <m/>
    <m/>
    <m/>
    <m/>
    <m/>
    <s v=""/>
    <s v=""/>
    <s v=""/>
    <s v=""/>
  </r>
  <r>
    <x v="55"/>
    <x v="54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 - TERRAS-VOIRIE-ASSAINI"/>
    <s v="VRD"/>
    <n v="73495"/>
    <m/>
    <m/>
    <m/>
    <m/>
    <m/>
    <m/>
    <s v=""/>
    <s v=""/>
    <s v=""/>
    <s v=""/>
  </r>
  <r>
    <x v="55"/>
    <x v="54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5 - RESEAUX DIVERS"/>
    <s v="VRD"/>
    <n v="37430"/>
    <m/>
    <m/>
    <m/>
    <m/>
    <m/>
    <m/>
    <s v=""/>
    <s v=""/>
    <s v=""/>
    <s v=""/>
  </r>
  <r>
    <x v="55"/>
    <x v="54"/>
    <m/>
    <m/>
    <s v=""/>
    <s v="Z3"/>
    <m/>
    <n v="2015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6 - PHOTOVOLTAIQUE"/>
    <s v="ELECTRICITE / CHAUFFAGE/PLOMBERIE/VMC"/>
    <n v="19218"/>
    <m/>
    <m/>
    <m/>
    <m/>
    <m/>
    <m/>
    <s v=""/>
    <s v=""/>
    <s v=""/>
    <s v=""/>
  </r>
  <r>
    <x v="56"/>
    <x v="55"/>
    <m/>
    <s v="NEUVILLE SUR SARTHE"/>
    <s v=""/>
    <s v="Z3"/>
    <m/>
    <n v="2015"/>
    <n v="2016"/>
    <s v="I/C"/>
    <s v="Locatif"/>
    <m/>
    <m/>
    <s v="-"/>
    <m/>
    <m/>
    <m/>
    <m/>
    <m/>
    <m/>
    <m/>
    <m/>
    <m/>
    <n v="8"/>
    <m/>
    <m/>
    <m/>
    <m/>
    <m/>
    <m/>
    <n v="0"/>
    <m/>
    <n v="551.05999999999995"/>
    <n v="581.69000000000005"/>
    <n v="0.94734308652374954"/>
    <s v="LOT 1-VRD/CLOTURE/ESPACE VERT"/>
    <s v="VRD"/>
    <n v="61825.69"/>
    <m/>
    <m/>
    <m/>
    <m/>
    <m/>
    <m/>
    <n v="5.5E-2"/>
    <n v="0"/>
    <n v="0"/>
    <n v="0"/>
  </r>
  <r>
    <x v="56"/>
    <x v="55"/>
    <m/>
    <m/>
    <s v=""/>
    <s v="Z3"/>
    <m/>
    <n v="2015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PARTIE A-OSSATURE / CHARPENTE"/>
    <s v="CHARPENTE / COUVERTURE"/>
    <n v="266848.23"/>
    <m/>
    <m/>
    <m/>
    <m/>
    <m/>
    <m/>
    <s v=""/>
    <s v=""/>
    <s v=""/>
    <s v=""/>
  </r>
  <r>
    <x v="56"/>
    <x v="55"/>
    <m/>
    <m/>
    <s v=""/>
    <s v="Z3"/>
    <m/>
    <n v="2015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PARTIE B - MACONNERIE"/>
    <s v="GROS ŒUVRE"/>
    <n v="166391.53"/>
    <m/>
    <m/>
    <m/>
    <m/>
    <m/>
    <m/>
    <s v=""/>
    <s v=""/>
    <s v=""/>
    <s v=""/>
  </r>
  <r>
    <x v="56"/>
    <x v="55"/>
    <m/>
    <m/>
    <s v=""/>
    <s v="Z3"/>
    <m/>
    <n v="2015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PARTIE C - MENUISERIE EXT"/>
    <s v="SECOND ŒUVRE"/>
    <n v="50334.79"/>
    <m/>
    <m/>
    <m/>
    <m/>
    <m/>
    <m/>
    <s v=""/>
    <s v=""/>
    <s v=""/>
    <s v=""/>
  </r>
  <r>
    <x v="56"/>
    <x v="55"/>
    <m/>
    <m/>
    <s v=""/>
    <s v="Z3"/>
    <m/>
    <n v="2015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-CLOISON SECHE MENUIS INT"/>
    <s v="SECOND ŒUVRE"/>
    <n v="61836.92"/>
    <m/>
    <m/>
    <m/>
    <m/>
    <m/>
    <m/>
    <s v=""/>
    <s v=""/>
    <s v=""/>
    <s v=""/>
  </r>
  <r>
    <x v="56"/>
    <x v="55"/>
    <m/>
    <m/>
    <s v=""/>
    <s v="Z3"/>
    <m/>
    <n v="2015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 4 - ELECTRICITE/CHAUFFAGE"/>
    <s v="ELECTRICITE / CHAUFFAGE/PLOMBERIE/VMC"/>
    <n v="114322.71"/>
    <m/>
    <m/>
    <m/>
    <m/>
    <m/>
    <m/>
    <s v=""/>
    <s v=""/>
    <s v=""/>
    <s v=""/>
  </r>
  <r>
    <x v="56"/>
    <x v="55"/>
    <m/>
    <m/>
    <s v=""/>
    <s v="Z3"/>
    <m/>
    <n v="2015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PARTIE A-PEINTURE SOLS SOUPLES"/>
    <s v="SECOND ŒUVRE"/>
    <n v="34942"/>
    <m/>
    <m/>
    <m/>
    <m/>
    <m/>
    <m/>
    <s v=""/>
    <s v=""/>
    <s v=""/>
    <s v=""/>
  </r>
  <r>
    <x v="56"/>
    <x v="55"/>
    <m/>
    <m/>
    <s v=""/>
    <s v="Z3"/>
    <m/>
    <n v="2015"/>
    <n v="2016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PARTIE B-CARRELAGE FAIENCE"/>
    <s v="SECOND ŒUVRE"/>
    <n v="42338.52"/>
    <m/>
    <m/>
    <m/>
    <m/>
    <m/>
    <m/>
    <s v=""/>
    <s v=""/>
    <s v=""/>
    <s v=""/>
  </r>
  <r>
    <x v="57"/>
    <x v="56"/>
    <m/>
    <s v="AUBIGNE RACAN"/>
    <s v=""/>
    <s v="Z3"/>
    <m/>
    <n v="2014"/>
    <n v="2016"/>
    <s v="IND"/>
    <s v="Locatif"/>
    <m/>
    <m/>
    <s v="-"/>
    <m/>
    <m/>
    <m/>
    <m/>
    <m/>
    <m/>
    <m/>
    <m/>
    <m/>
    <n v="8"/>
    <m/>
    <m/>
    <m/>
    <m/>
    <m/>
    <m/>
    <n v="0"/>
    <m/>
    <n v="503.44"/>
    <n v="534.62"/>
    <n v="0.94167820133926905"/>
    <s v="LOT N°1 - TERRASSEMENT GO"/>
    <s v="GROS ŒUVRE"/>
    <n v="277507.88"/>
    <m/>
    <m/>
    <m/>
    <m/>
    <m/>
    <m/>
    <s v=""/>
    <n v="0"/>
    <n v="0"/>
    <n v="0"/>
  </r>
  <r>
    <x v="57"/>
    <x v="56"/>
    <m/>
    <m/>
    <s v=""/>
    <s v="Z3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2 - CHARPENTE BOIS"/>
    <s v="CHARPENTE / COUVERTURE"/>
    <n v="25579.38"/>
    <m/>
    <m/>
    <m/>
    <m/>
    <m/>
    <m/>
    <s v=""/>
    <s v=""/>
    <s v=""/>
    <s v=""/>
  </r>
  <r>
    <x v="57"/>
    <x v="56"/>
    <m/>
    <m/>
    <s v=""/>
    <s v="Z3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3 - COUVERTURE TUILES"/>
    <s v="CHARPENTE / COUVERTURE"/>
    <n v="66628.820000000007"/>
    <m/>
    <m/>
    <m/>
    <m/>
    <m/>
    <m/>
    <s v=""/>
    <s v=""/>
    <s v=""/>
    <s v=""/>
  </r>
  <r>
    <x v="57"/>
    <x v="56"/>
    <m/>
    <m/>
    <s v=""/>
    <s v="Z3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4 - MENUIS PVC OCCULTAT°"/>
    <s v="SECOND ŒUVRE"/>
    <n v="26335.98"/>
    <m/>
    <m/>
    <m/>
    <m/>
    <m/>
    <m/>
    <s v=""/>
    <s v=""/>
    <s v=""/>
    <s v=""/>
  </r>
  <r>
    <x v="57"/>
    <x v="56"/>
    <m/>
    <m/>
    <s v=""/>
    <s v="Z3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5 - MENUIS INT BOIS"/>
    <s v="SECOND ŒUVRE"/>
    <n v="32656.51"/>
    <m/>
    <m/>
    <m/>
    <m/>
    <m/>
    <m/>
    <s v=""/>
    <s v=""/>
    <s v=""/>
    <s v=""/>
  </r>
  <r>
    <x v="57"/>
    <x v="56"/>
    <m/>
    <m/>
    <s v=""/>
    <s v="Z3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6 - CLOISONS DOUBLAGE"/>
    <s v="SECOND ŒUVRE"/>
    <n v="79524.58"/>
    <m/>
    <m/>
    <m/>
    <m/>
    <m/>
    <m/>
    <s v=""/>
    <s v=""/>
    <s v=""/>
    <s v=""/>
  </r>
  <r>
    <x v="57"/>
    <x v="56"/>
    <m/>
    <m/>
    <s v=""/>
    <s v="Z3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7 - PLOMBERIE SANITAIRE"/>
    <s v="ELECTRICITE / CHAUFFAGE/PLOMBERIE/VMC"/>
    <n v="48852"/>
    <m/>
    <m/>
    <m/>
    <m/>
    <m/>
    <m/>
    <s v=""/>
    <s v=""/>
    <s v=""/>
    <s v=""/>
  </r>
  <r>
    <x v="57"/>
    <x v="56"/>
    <m/>
    <m/>
    <s v=""/>
    <s v="Z3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8 - ELECTRICITE TELEVIS°"/>
    <s v="ELECTRICITE / CHAUFFAGE/PLOMBERIE/VMC"/>
    <n v="37000"/>
    <m/>
    <m/>
    <m/>
    <m/>
    <m/>
    <m/>
    <s v=""/>
    <s v=""/>
    <s v=""/>
    <s v=""/>
  </r>
  <r>
    <x v="57"/>
    <x v="56"/>
    <m/>
    <m/>
    <s v=""/>
    <s v="Z3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9 - CHAUFFAGE VMC"/>
    <s v="ELECTRICITE / CHAUFFAGE/PLOMBERIE/VMC"/>
    <n v="45958.68"/>
    <m/>
    <m/>
    <m/>
    <m/>
    <m/>
    <m/>
    <s v=""/>
    <s v=""/>
    <s v=""/>
    <s v=""/>
  </r>
  <r>
    <x v="57"/>
    <x v="56"/>
    <m/>
    <m/>
    <s v=""/>
    <s v="Z3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0 - CARRELAGE FAIENCE"/>
    <s v="SECOND ŒUVRE"/>
    <n v="19182.34"/>
    <m/>
    <m/>
    <m/>
    <m/>
    <m/>
    <m/>
    <s v=""/>
    <s v=""/>
    <s v=""/>
    <s v=""/>
  </r>
  <r>
    <x v="57"/>
    <x v="56"/>
    <m/>
    <m/>
    <s v=""/>
    <s v="Z3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1 - REVET SOLS SOUPLES"/>
    <s v="SECOND ŒUVRE"/>
    <n v="4755.09"/>
    <m/>
    <m/>
    <m/>
    <m/>
    <m/>
    <m/>
    <s v=""/>
    <s v=""/>
    <s v=""/>
    <s v=""/>
  </r>
  <r>
    <x v="57"/>
    <x v="56"/>
    <m/>
    <m/>
    <s v=""/>
    <s v="Z3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2 - PEINTURE"/>
    <s v="SECOND ŒUVRE"/>
    <n v="21211.49"/>
    <m/>
    <m/>
    <m/>
    <m/>
    <m/>
    <m/>
    <s v=""/>
    <s v=""/>
    <s v=""/>
    <s v=""/>
  </r>
  <r>
    <x v="57"/>
    <x v="56"/>
    <m/>
    <m/>
    <s v=""/>
    <s v="Z3"/>
    <m/>
    <n v="2014"/>
    <n v="2016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3 - ESPACES VERTS"/>
    <s v="ESPACES VERTS"/>
    <n v="15118"/>
    <m/>
    <m/>
    <m/>
    <m/>
    <m/>
    <m/>
    <s v=""/>
    <s v=""/>
    <s v=""/>
    <s v=""/>
  </r>
  <r>
    <x v="58"/>
    <x v="57"/>
    <m/>
    <s v="CONLIE"/>
    <s v=""/>
    <s v="Z3"/>
    <m/>
    <n v="2015"/>
    <n v="2017"/>
    <s v="IND"/>
    <s v="Locatif"/>
    <m/>
    <m/>
    <s v="-"/>
    <m/>
    <m/>
    <m/>
    <m/>
    <m/>
    <m/>
    <m/>
    <m/>
    <m/>
    <n v="6"/>
    <m/>
    <m/>
    <m/>
    <m/>
    <m/>
    <m/>
    <n v="0"/>
    <m/>
    <n v="479.57"/>
    <n v="513.09"/>
    <n v="0.93467033074119543"/>
    <s v="Lot n°01-Gros Oeuvre VRD"/>
    <s v="GROS ŒUVRE"/>
    <n v="178812.08"/>
    <m/>
    <m/>
    <m/>
    <m/>
    <m/>
    <m/>
    <n v="5.5E-2"/>
    <n v="0"/>
    <n v="0"/>
    <n v="0"/>
  </r>
  <r>
    <x v="58"/>
    <x v="57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n°1"/>
    <s v="GROS ŒUVRE"/>
    <n v="16000"/>
    <m/>
    <m/>
    <m/>
    <m/>
    <m/>
    <m/>
    <s v=""/>
    <s v=""/>
    <s v=""/>
    <s v=""/>
  </r>
  <r>
    <x v="58"/>
    <x v="57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-Enduits Grattes"/>
    <s v="SECOND ŒUVRE"/>
    <n v="15633.52"/>
    <m/>
    <m/>
    <m/>
    <m/>
    <m/>
    <m/>
    <s v=""/>
    <s v=""/>
    <s v=""/>
    <s v=""/>
  </r>
  <r>
    <x v="58"/>
    <x v="57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-Charpente Bois Bardage"/>
    <s v="CHARPENTE / COUVERTURE"/>
    <n v="26729.41"/>
    <m/>
    <m/>
    <m/>
    <m/>
    <m/>
    <m/>
    <s v=""/>
    <s v=""/>
    <s v=""/>
    <s v=""/>
  </r>
  <r>
    <x v="58"/>
    <x v="57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-Couverture Ardoise"/>
    <s v="CHARPENTE / COUVERTURE"/>
    <n v="58279.03"/>
    <m/>
    <m/>
    <m/>
    <m/>
    <m/>
    <m/>
    <s v=""/>
    <s v=""/>
    <s v=""/>
    <s v=""/>
  </r>
  <r>
    <x v="58"/>
    <x v="57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-Menuiseries Ext Pvc"/>
    <s v="SECOND ŒUVRE"/>
    <n v="25202.240000000002"/>
    <m/>
    <m/>
    <m/>
    <m/>
    <m/>
    <m/>
    <s v=""/>
    <s v=""/>
    <s v=""/>
    <s v=""/>
  </r>
  <r>
    <x v="58"/>
    <x v="57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-Menuiseries Int &amp; Ext"/>
    <s v="SECOND ŒUVRE"/>
    <n v="29858.91"/>
    <m/>
    <m/>
    <m/>
    <m/>
    <m/>
    <m/>
    <s v=""/>
    <s v=""/>
    <s v=""/>
    <s v=""/>
  </r>
  <r>
    <x v="58"/>
    <x v="57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 Traitant n°1 Lot n°6"/>
    <s v="SECOND ŒUVRE"/>
    <n v="1814.46"/>
    <m/>
    <m/>
    <m/>
    <m/>
    <m/>
    <m/>
    <s v=""/>
    <s v=""/>
    <s v=""/>
    <s v=""/>
  </r>
  <r>
    <x v="58"/>
    <x v="57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-Platrerie Isolation"/>
    <s v="SECOND ŒUVRE"/>
    <n v="75245.22"/>
    <m/>
    <m/>
    <m/>
    <m/>
    <m/>
    <m/>
    <s v=""/>
    <s v=""/>
    <s v=""/>
    <s v=""/>
  </r>
  <r>
    <x v="58"/>
    <x v="57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 Traitant n°1 Lot 7"/>
    <s v="SECOND ŒUVRE"/>
    <n v="2850"/>
    <m/>
    <m/>
    <m/>
    <m/>
    <m/>
    <m/>
    <s v=""/>
    <s v=""/>
    <s v=""/>
    <s v=""/>
  </r>
  <r>
    <x v="58"/>
    <x v="57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-Carrelage Faience"/>
    <s v="SECOND ŒUVRE"/>
    <n v="26999.11"/>
    <m/>
    <m/>
    <m/>
    <m/>
    <m/>
    <m/>
    <s v=""/>
    <s v=""/>
    <s v=""/>
    <s v=""/>
  </r>
  <r>
    <x v="58"/>
    <x v="57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-Peinture Revetement"/>
    <s v="SECOND ŒUVRE"/>
    <n v="27136.82"/>
    <m/>
    <m/>
    <m/>
    <m/>
    <m/>
    <m/>
    <s v=""/>
    <s v=""/>
    <s v=""/>
    <s v=""/>
  </r>
  <r>
    <x v="58"/>
    <x v="57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 Traitant Lot n°9"/>
    <s v="SECOND ŒUVRE"/>
    <n v="1900"/>
    <m/>
    <m/>
    <m/>
    <m/>
    <m/>
    <m/>
    <s v=""/>
    <s v=""/>
    <s v=""/>
    <s v=""/>
  </r>
  <r>
    <x v="58"/>
    <x v="57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-Cloture Espaces Verts"/>
    <s v="ESPACES VERTS"/>
    <n v="14883.86"/>
    <m/>
    <m/>
    <m/>
    <m/>
    <m/>
    <m/>
    <s v=""/>
    <s v=""/>
    <s v=""/>
    <s v=""/>
  </r>
  <r>
    <x v="58"/>
    <x v="57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-Plomberie Chauffage"/>
    <s v="ELECTRICITE / CHAUFFAGE/PLOMBERIE/VMC"/>
    <n v="55060.11"/>
    <m/>
    <m/>
    <m/>
    <m/>
    <m/>
    <m/>
    <s v=""/>
    <s v=""/>
    <s v=""/>
    <s v=""/>
  </r>
  <r>
    <x v="58"/>
    <x v="57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-Electricite"/>
    <s v="ELECTRICITE / CHAUFFAGE/PLOMBERIE/VMC"/>
    <n v="54379.78"/>
    <m/>
    <m/>
    <m/>
    <m/>
    <m/>
    <m/>
    <s v=""/>
    <s v=""/>
    <s v=""/>
    <s v=""/>
  </r>
  <r>
    <x v="58"/>
    <x v="57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12-Electricite"/>
    <s v="ELECTRICITE / CHAUFFAGE/PLOMBERIE/VMC"/>
    <n v="3500"/>
    <m/>
    <m/>
    <m/>
    <m/>
    <m/>
    <m/>
    <s v=""/>
    <s v=""/>
    <s v=""/>
    <s v=""/>
  </r>
  <r>
    <x v="59"/>
    <x v="58"/>
    <m/>
    <s v="SAINT MARS SOUS BALLON"/>
    <s v=""/>
    <s v="Z3"/>
    <m/>
    <n v="2015"/>
    <n v="2017"/>
    <s v="IND"/>
    <s v="Locatif"/>
    <m/>
    <m/>
    <s v="-"/>
    <m/>
    <m/>
    <m/>
    <m/>
    <m/>
    <m/>
    <m/>
    <m/>
    <m/>
    <n v="4"/>
    <m/>
    <m/>
    <m/>
    <m/>
    <m/>
    <m/>
    <n v="0"/>
    <m/>
    <n v="345.25"/>
    <n v="356.85"/>
    <n v="0.96749334454252478"/>
    <s v="Lot n°1 VRD Gros Oeuvre"/>
    <s v="GROS ŒUVRE"/>
    <n v="157579.07999999999"/>
    <m/>
    <m/>
    <m/>
    <m/>
    <m/>
    <m/>
    <n v="5.5E-2"/>
    <n v="0"/>
    <n v="0"/>
    <n v="0"/>
  </r>
  <r>
    <x v="59"/>
    <x v="58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 Traitant Lot n°1 VRD Gros Oeuvre"/>
    <s v="GROS ŒUVRE"/>
    <n v="10067.5"/>
    <m/>
    <m/>
    <m/>
    <m/>
    <m/>
    <m/>
    <s v=""/>
    <s v=""/>
    <s v=""/>
    <s v=""/>
  </r>
  <r>
    <x v="59"/>
    <x v="58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n°1 VRD Gros Oeuvre"/>
    <s v="GROS ŒUVRE"/>
    <n v="19796"/>
    <m/>
    <m/>
    <m/>
    <m/>
    <m/>
    <m/>
    <s v=""/>
    <s v=""/>
    <s v=""/>
    <s v=""/>
  </r>
  <r>
    <x v="59"/>
    <x v="58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2 Espaces Verts Clotures"/>
    <s v="ESPACES VERTS"/>
    <n v="7361.62"/>
    <m/>
    <m/>
    <m/>
    <m/>
    <m/>
    <m/>
    <s v=""/>
    <s v=""/>
    <s v=""/>
    <s v=""/>
  </r>
  <r>
    <x v="59"/>
    <x v="58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3 Charp Ossature Bois"/>
    <s v="CHARPENTE / COUVERTURE"/>
    <n v="41573.54"/>
    <m/>
    <m/>
    <m/>
    <m/>
    <m/>
    <m/>
    <s v=""/>
    <s v=""/>
    <s v=""/>
    <s v=""/>
  </r>
  <r>
    <x v="59"/>
    <x v="58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 3bis Couv Ardoise Zing"/>
    <s v="CHARPENTE / COUVERTURE"/>
    <n v="39913.82"/>
    <m/>
    <m/>
    <m/>
    <m/>
    <m/>
    <m/>
    <s v=""/>
    <s v=""/>
    <s v=""/>
    <s v=""/>
  </r>
  <r>
    <x v="59"/>
    <x v="58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5 Men Ext Pvc"/>
    <s v="SECOND ŒUVRE"/>
    <n v="29651.29"/>
    <m/>
    <m/>
    <m/>
    <m/>
    <m/>
    <m/>
    <s v=""/>
    <s v=""/>
    <s v=""/>
    <s v=""/>
  </r>
  <r>
    <x v="59"/>
    <x v="58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6 Menuiseries Int."/>
    <s v="SECOND ŒUVRE"/>
    <n v="19893.14"/>
    <m/>
    <m/>
    <m/>
    <m/>
    <m/>
    <m/>
    <s v=""/>
    <s v=""/>
    <s v=""/>
    <s v=""/>
  </r>
  <r>
    <x v="59"/>
    <x v="58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7 Platrerie Isol Cloison"/>
    <s v="SECOND ŒUVRE"/>
    <n v="44422.82"/>
    <m/>
    <m/>
    <m/>
    <m/>
    <m/>
    <m/>
    <s v=""/>
    <s v=""/>
    <s v=""/>
    <s v=""/>
  </r>
  <r>
    <x v="59"/>
    <x v="58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 Traitant Lot n°7"/>
    <s v="SECOND ŒUVRE"/>
    <n v="972"/>
    <m/>
    <m/>
    <m/>
    <m/>
    <m/>
    <m/>
    <s v=""/>
    <s v=""/>
    <s v=""/>
    <s v=""/>
  </r>
  <r>
    <x v="59"/>
    <x v="58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 8 Elec Panneaux Photo"/>
    <s v="ELECTRICITE / CHAUFFAGE/PLOMBERIE/VMC"/>
    <n v="29309.08"/>
    <m/>
    <m/>
    <m/>
    <m/>
    <m/>
    <m/>
    <s v=""/>
    <s v=""/>
    <s v=""/>
    <s v=""/>
  </r>
  <r>
    <x v="59"/>
    <x v="58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9 Chauffage Gaz VMC"/>
    <s v="ELECTRICITE / CHAUFFAGE/PLOMBERIE/VMC"/>
    <n v="26833.41"/>
    <m/>
    <m/>
    <m/>
    <m/>
    <m/>
    <m/>
    <s v=""/>
    <s v=""/>
    <s v=""/>
    <s v=""/>
  </r>
  <r>
    <x v="59"/>
    <x v="58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0 Plomb Sanitaires"/>
    <s v="ELECTRICITE / CHAUFFAGE/PLOMBERIE/VMC"/>
    <n v="16197.39"/>
    <m/>
    <m/>
    <m/>
    <m/>
    <m/>
    <m/>
    <s v=""/>
    <s v=""/>
    <s v=""/>
    <s v=""/>
  </r>
  <r>
    <x v="59"/>
    <x v="58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1 Carrelage Faience"/>
    <s v="SECOND ŒUVRE"/>
    <n v="20550.330000000002"/>
    <m/>
    <m/>
    <m/>
    <m/>
    <m/>
    <m/>
    <s v=""/>
    <s v=""/>
    <s v=""/>
    <s v=""/>
  </r>
  <r>
    <x v="59"/>
    <x v="58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2 Peinture Sols Souples"/>
    <s v="SECOND ŒUVRE"/>
    <n v="22066.22"/>
    <m/>
    <m/>
    <m/>
    <m/>
    <m/>
    <m/>
    <s v=""/>
    <s v=""/>
    <s v=""/>
    <s v=""/>
  </r>
  <r>
    <x v="60"/>
    <x v="59"/>
    <m/>
    <m/>
    <s v=""/>
    <s v="Z3"/>
    <m/>
    <n v="2015"/>
    <n v="2017"/>
    <s v="IND"/>
    <s v="Locatif"/>
    <m/>
    <m/>
    <s v="-"/>
    <m/>
    <m/>
    <m/>
    <m/>
    <m/>
    <m/>
    <m/>
    <m/>
    <m/>
    <n v="5"/>
    <m/>
    <m/>
    <m/>
    <m/>
    <m/>
    <m/>
    <n v="0"/>
    <m/>
    <n v="315.27"/>
    <n v="330.96"/>
    <n v="0.95259245830311823"/>
    <s v="Lot 1-VRD-Gros Oeuvre"/>
    <s v="GROS ŒUVRE"/>
    <n v="184446.26"/>
    <m/>
    <m/>
    <m/>
    <m/>
    <m/>
    <m/>
    <n v="5.5E-2"/>
    <n v="0"/>
    <n v="0"/>
    <n v="0"/>
  </r>
  <r>
    <x v="60"/>
    <x v="59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-Charpente Ossature Bois"/>
    <s v="CHARPENTE / COUVERTURE"/>
    <n v="24199.43"/>
    <m/>
    <m/>
    <m/>
    <m/>
    <m/>
    <m/>
    <s v=""/>
    <s v=""/>
    <s v=""/>
    <s v=""/>
  </r>
  <r>
    <x v="60"/>
    <x v="59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-Couverture"/>
    <s v="CHARPENTE / COUVERTURE"/>
    <n v="40529.69"/>
    <m/>
    <m/>
    <m/>
    <m/>
    <m/>
    <m/>
    <s v=""/>
    <s v=""/>
    <s v=""/>
    <s v=""/>
  </r>
  <r>
    <x v="60"/>
    <x v="59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-Menuiseries Ext"/>
    <s v="SECOND ŒUVRE"/>
    <n v="31265.01"/>
    <m/>
    <m/>
    <m/>
    <m/>
    <m/>
    <m/>
    <s v=""/>
    <s v=""/>
    <s v=""/>
    <s v=""/>
  </r>
  <r>
    <x v="60"/>
    <x v="59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-Menuiseries Interieures"/>
    <s v="SECOND ŒUVRE"/>
    <n v="11950.11"/>
    <m/>
    <m/>
    <m/>
    <m/>
    <m/>
    <m/>
    <s v=""/>
    <s v=""/>
    <s v=""/>
    <s v=""/>
  </r>
  <r>
    <x v="60"/>
    <x v="59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-Platrerie-Isolation"/>
    <s v="SECOND ŒUVRE"/>
    <n v="29965.78"/>
    <m/>
    <m/>
    <m/>
    <m/>
    <m/>
    <m/>
    <s v=""/>
    <s v=""/>
    <s v=""/>
    <s v=""/>
  </r>
  <r>
    <x v="60"/>
    <x v="59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7"/>
    <s v="SECOND ŒUVRE"/>
    <n v="2211"/>
    <m/>
    <m/>
    <m/>
    <m/>
    <m/>
    <m/>
    <s v=""/>
    <s v=""/>
    <s v=""/>
    <s v=""/>
  </r>
  <r>
    <x v="60"/>
    <x v="59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-Carrelage-Faïence"/>
    <s v="SECOND ŒUVRE"/>
    <n v="26892.07"/>
    <m/>
    <m/>
    <m/>
    <m/>
    <m/>
    <m/>
    <s v=""/>
    <s v=""/>
    <s v=""/>
    <s v=""/>
  </r>
  <r>
    <x v="60"/>
    <x v="59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-Sol Plastique-Peinture"/>
    <s v="SECOND ŒUVRE"/>
    <n v="18382.099999999999"/>
    <m/>
    <m/>
    <m/>
    <m/>
    <m/>
    <m/>
    <s v=""/>
    <s v=""/>
    <s v=""/>
    <s v=""/>
  </r>
  <r>
    <x v="60"/>
    <x v="59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-Electricite"/>
    <s v="ELECTRICITE / CHAUFFAGE/PLOMBERIE/VMC"/>
    <n v="35559.69"/>
    <m/>
    <m/>
    <m/>
    <m/>
    <m/>
    <m/>
    <s v=""/>
    <s v=""/>
    <s v=""/>
    <s v=""/>
  </r>
  <r>
    <x v="60"/>
    <x v="59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-Chauffage-Ventilation"/>
    <s v="ELECTRICITE / CHAUFFAGE/PLOMBERIE/VMC"/>
    <n v="20957.71"/>
    <m/>
    <m/>
    <m/>
    <m/>
    <m/>
    <m/>
    <s v=""/>
    <s v=""/>
    <s v=""/>
    <s v=""/>
  </r>
  <r>
    <x v="60"/>
    <x v="59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-Plomberie/Sanitaire"/>
    <s v="ELECTRICITE / CHAUFFAGE/PLOMBERIE/VMC"/>
    <n v="13983.49"/>
    <m/>
    <m/>
    <m/>
    <m/>
    <m/>
    <m/>
    <s v=""/>
    <s v=""/>
    <s v=""/>
    <s v=""/>
  </r>
  <r>
    <x v="60"/>
    <x v="59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-Espaces Verts"/>
    <s v="ESPACES VERTS"/>
    <n v="11579.85"/>
    <m/>
    <m/>
    <m/>
    <m/>
    <m/>
    <m/>
    <s v=""/>
    <s v=""/>
    <s v=""/>
    <s v=""/>
  </r>
  <r>
    <x v="61"/>
    <x v="60"/>
    <m/>
    <s v="ASSE LE BOISNE"/>
    <s v=""/>
    <s v="Z3"/>
    <m/>
    <n v="2015"/>
    <n v="2017"/>
    <s v="IND"/>
    <s v="Locatif"/>
    <m/>
    <m/>
    <s v="-"/>
    <m/>
    <m/>
    <m/>
    <m/>
    <m/>
    <m/>
    <m/>
    <m/>
    <m/>
    <n v="4"/>
    <m/>
    <m/>
    <m/>
    <m/>
    <m/>
    <m/>
    <n v="0"/>
    <m/>
    <n v="310.14999999999998"/>
    <n v="313.75"/>
    <n v="0.98852589641434252"/>
    <s v="LOT N°1 VRD"/>
    <s v="VRD"/>
    <n v="38268.269999999997"/>
    <m/>
    <m/>
    <m/>
    <m/>
    <m/>
    <m/>
    <n v="5.5E-2"/>
    <n v="0"/>
    <n v="0"/>
    <n v="0"/>
  </r>
  <r>
    <x v="61"/>
    <x v="60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2 GROS OEUVRE"/>
    <s v="GROS ŒUVRE"/>
    <n v="67409.789999999994"/>
    <m/>
    <m/>
    <m/>
    <m/>
    <m/>
    <m/>
    <s v=""/>
    <s v=""/>
    <s v=""/>
    <s v=""/>
  </r>
  <r>
    <x v="61"/>
    <x v="60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n°2 Gros Oeuvre"/>
    <s v="GROS ŒUVRE"/>
    <n v="2100"/>
    <m/>
    <m/>
    <m/>
    <m/>
    <m/>
    <m/>
    <s v=""/>
    <s v=""/>
    <s v=""/>
    <s v=""/>
  </r>
  <r>
    <x v="61"/>
    <x v="60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3 CHARP OSSATURE BOIS VE"/>
    <s v="CHARPENTE / COUVERTURE"/>
    <n v="92194.71"/>
    <m/>
    <m/>
    <m/>
    <m/>
    <m/>
    <m/>
    <s v=""/>
    <s v=""/>
    <s v=""/>
    <s v=""/>
  </r>
  <r>
    <x v="61"/>
    <x v="60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4 COUV ARDOISE ZINGUERIE"/>
    <s v="CHARPENTE / COUVERTURE"/>
    <n v="23918.13"/>
    <m/>
    <m/>
    <m/>
    <m/>
    <m/>
    <m/>
    <s v=""/>
    <s v=""/>
    <s v=""/>
    <s v=""/>
  </r>
  <r>
    <x v="61"/>
    <x v="60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 5 COUVERTURE ETANCHEITE"/>
    <s v="CHARPENTE / COUVERTURE"/>
    <n v="8349.92"/>
    <m/>
    <m/>
    <m/>
    <m/>
    <m/>
    <m/>
    <s v=""/>
    <s v=""/>
    <s v=""/>
    <s v=""/>
  </r>
  <r>
    <x v="61"/>
    <x v="60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6 MENUISERIES PVC ALU"/>
    <s v="SECOND ŒUVRE"/>
    <n v="43617.120000000003"/>
    <m/>
    <m/>
    <m/>
    <m/>
    <m/>
    <m/>
    <s v=""/>
    <s v=""/>
    <s v=""/>
    <s v=""/>
  </r>
  <r>
    <x v="61"/>
    <x v="60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7 MENUISERIES BOIS"/>
    <s v="SECOND ŒUVRE"/>
    <n v="17435.07"/>
    <m/>
    <m/>
    <m/>
    <m/>
    <m/>
    <m/>
    <s v=""/>
    <s v=""/>
    <s v=""/>
    <s v=""/>
  </r>
  <r>
    <x v="61"/>
    <x v="60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8 PLATRERIE SECHE ISOLAT"/>
    <s v="SECOND ŒUVRE"/>
    <n v="38196.269999999997"/>
    <m/>
    <m/>
    <m/>
    <m/>
    <m/>
    <m/>
    <s v=""/>
    <s v=""/>
    <s v=""/>
    <s v=""/>
  </r>
  <r>
    <x v="61"/>
    <x v="60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9 ELEC CHAUF VMC PANNEAU"/>
    <s v="ELECTRICITE / CHAUFFAGE/PLOMBERIE/VMC"/>
    <n v="49099.83"/>
    <m/>
    <m/>
    <m/>
    <m/>
    <m/>
    <m/>
    <s v=""/>
    <s v=""/>
    <s v=""/>
    <s v=""/>
  </r>
  <r>
    <x v="61"/>
    <x v="60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0 PLOMB SANITAIRES"/>
    <s v="ELECTRICITE / CHAUFFAGE/PLOMBERIE/VMC"/>
    <n v="22711.51"/>
    <m/>
    <m/>
    <m/>
    <m/>
    <m/>
    <m/>
    <s v=""/>
    <s v=""/>
    <s v=""/>
    <s v=""/>
  </r>
  <r>
    <x v="61"/>
    <x v="60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1 CARRELAGE FAIENCE"/>
    <s v="SECOND ŒUVRE"/>
    <n v="22295.68"/>
    <m/>
    <m/>
    <m/>
    <m/>
    <m/>
    <m/>
    <s v=""/>
    <s v=""/>
    <s v=""/>
    <s v=""/>
  </r>
  <r>
    <x v="61"/>
    <x v="60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2 PEINTURE"/>
    <s v="SECOND ŒUVRE"/>
    <n v="12641.42"/>
    <m/>
    <m/>
    <m/>
    <m/>
    <m/>
    <m/>
    <s v=""/>
    <s v=""/>
    <s v=""/>
    <s v=""/>
  </r>
  <r>
    <x v="62"/>
    <x v="61"/>
    <m/>
    <s v="MAMERS"/>
    <s v=""/>
    <s v="Z3"/>
    <m/>
    <n v="2015"/>
    <n v="2017"/>
    <s v="IND"/>
    <s v="Locatif"/>
    <m/>
    <m/>
    <s v="-"/>
    <m/>
    <m/>
    <m/>
    <m/>
    <m/>
    <m/>
    <m/>
    <m/>
    <m/>
    <n v="10"/>
    <m/>
    <m/>
    <m/>
    <m/>
    <m/>
    <m/>
    <n v="0"/>
    <m/>
    <n v="683.3"/>
    <n v="698.6"/>
    <n v="0.97809905525336382"/>
    <s v="Lot 1-VRD"/>
    <s v="VRD"/>
    <n v="60008.46"/>
    <m/>
    <m/>
    <m/>
    <m/>
    <m/>
    <m/>
    <s v=""/>
    <n v="0"/>
    <n v="0"/>
    <n v="0"/>
  </r>
  <r>
    <x v="62"/>
    <x v="61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1 VRD Espaces Verts"/>
    <s v="ESPACES VERTS"/>
    <n v="92676.58"/>
    <m/>
    <m/>
    <m/>
    <m/>
    <m/>
    <m/>
    <s v=""/>
    <s v=""/>
    <s v=""/>
    <s v=""/>
  </r>
  <r>
    <x v="62"/>
    <x v="61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-Gros Oeuvre"/>
    <s v="GROS ŒUVRE"/>
    <n v="317566.01"/>
    <m/>
    <m/>
    <m/>
    <m/>
    <m/>
    <m/>
    <s v=""/>
    <s v=""/>
    <s v=""/>
    <s v=""/>
  </r>
  <r>
    <x v="62"/>
    <x v="61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2"/>
    <s v="GROS ŒUVRE"/>
    <n v="34100"/>
    <m/>
    <m/>
    <m/>
    <m/>
    <m/>
    <m/>
    <s v=""/>
    <s v=""/>
    <s v=""/>
    <s v=""/>
  </r>
  <r>
    <x v="62"/>
    <x v="61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-Charpente-Ossature Bois"/>
    <s v="CHARPENTE / COUVERTURE"/>
    <n v="88635.82"/>
    <m/>
    <m/>
    <m/>
    <m/>
    <m/>
    <m/>
    <s v=""/>
    <s v=""/>
    <s v=""/>
    <s v=""/>
  </r>
  <r>
    <x v="62"/>
    <x v="61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-Couverture-Etancheite"/>
    <s v="CHARPENTE / COUVERTURE"/>
    <n v="63959.87"/>
    <m/>
    <m/>
    <m/>
    <m/>
    <m/>
    <m/>
    <s v=""/>
    <s v=""/>
    <s v=""/>
    <s v=""/>
  </r>
  <r>
    <x v="62"/>
    <x v="61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-Menuiseries Pv"/>
    <s v="SECOND ŒUVRE"/>
    <n v="45817.42"/>
    <m/>
    <m/>
    <m/>
    <m/>
    <m/>
    <m/>
    <s v=""/>
    <s v=""/>
    <s v=""/>
    <s v=""/>
  </r>
  <r>
    <x v="62"/>
    <x v="61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-Menuiseries Bois"/>
    <s v="SECOND ŒUVRE"/>
    <n v="29931.15"/>
    <m/>
    <m/>
    <m/>
    <m/>
    <m/>
    <m/>
    <s v=""/>
    <s v=""/>
    <s v=""/>
    <s v=""/>
  </r>
  <r>
    <x v="62"/>
    <x v="61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-Platrerie Seche-Isolatio"/>
    <s v="SECOND ŒUVRE"/>
    <n v="93904.56"/>
    <m/>
    <m/>
    <m/>
    <m/>
    <m/>
    <m/>
    <s v=""/>
    <s v=""/>
    <s v=""/>
    <s v=""/>
  </r>
  <r>
    <x v="62"/>
    <x v="61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7-Platrerie Seche-Isolatio"/>
    <s v="SECOND ŒUVRE"/>
    <n v="53300"/>
    <m/>
    <m/>
    <m/>
    <m/>
    <m/>
    <m/>
    <s v=""/>
    <s v=""/>
    <s v=""/>
    <s v=""/>
  </r>
  <r>
    <x v="62"/>
    <x v="61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-Electricite"/>
    <s v="ELECTRICITE / CHAUFFAGE/PLOMBERIE/VMC"/>
    <n v="70390.84"/>
    <m/>
    <m/>
    <m/>
    <m/>
    <m/>
    <m/>
    <s v=""/>
    <s v=""/>
    <s v=""/>
    <s v=""/>
  </r>
  <r>
    <x v="62"/>
    <x v="61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-Chauffage Ventilation"/>
    <s v="ELECTRICITE / CHAUFFAGE/PLOMBERIE/VMC"/>
    <n v="49133.65"/>
    <m/>
    <m/>
    <m/>
    <m/>
    <m/>
    <m/>
    <s v=""/>
    <s v=""/>
    <s v=""/>
    <s v=""/>
  </r>
  <r>
    <x v="62"/>
    <x v="61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-Plomberie Sanitaire"/>
    <s v="ELECTRICITE / CHAUFFAGE/PLOMBERIE/VMC"/>
    <n v="31016.639999999999"/>
    <m/>
    <m/>
    <m/>
    <m/>
    <m/>
    <m/>
    <s v=""/>
    <s v=""/>
    <s v=""/>
    <s v=""/>
  </r>
  <r>
    <x v="62"/>
    <x v="61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-Carrelage-Faïence"/>
    <s v="SECOND ŒUVRE"/>
    <n v="46539.54"/>
    <m/>
    <m/>
    <m/>
    <m/>
    <m/>
    <m/>
    <s v=""/>
    <s v=""/>
    <s v=""/>
    <s v=""/>
  </r>
  <r>
    <x v="62"/>
    <x v="61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-Peinture-Sols Minces"/>
    <s v="SECOND ŒUVRE"/>
    <n v="33281.24"/>
    <m/>
    <m/>
    <m/>
    <m/>
    <m/>
    <m/>
    <s v=""/>
    <s v=""/>
    <s v=""/>
    <s v=""/>
  </r>
  <r>
    <x v="63"/>
    <x v="62"/>
    <m/>
    <s v="SOUGE LE GANELON"/>
    <s v=""/>
    <s v="Z3"/>
    <m/>
    <n v="2015"/>
    <n v="2017"/>
    <s v="IND"/>
    <s v="Locatif"/>
    <m/>
    <m/>
    <s v="-"/>
    <m/>
    <m/>
    <m/>
    <m/>
    <m/>
    <m/>
    <m/>
    <m/>
    <m/>
    <n v="8"/>
    <m/>
    <m/>
    <m/>
    <m/>
    <m/>
    <m/>
    <n v="0"/>
    <m/>
    <n v="539.4"/>
    <n v="584"/>
    <n v="0.92363013698630136"/>
    <s v="Lot n°01-Maconnerie Go VRD"/>
    <s v="GROS ŒUVRE"/>
    <n v="239168.89"/>
    <m/>
    <m/>
    <m/>
    <m/>
    <m/>
    <m/>
    <s v=""/>
    <n v="0"/>
    <n v="0"/>
    <n v="0"/>
  </r>
  <r>
    <x v="63"/>
    <x v="62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n°01-Maconnerie Go VRD"/>
    <s v="GROS ŒUVRE"/>
    <n v="4400"/>
    <m/>
    <m/>
    <m/>
    <m/>
    <m/>
    <m/>
    <s v=""/>
    <s v=""/>
    <s v=""/>
    <s v=""/>
  </r>
  <r>
    <x v="63"/>
    <x v="62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2-Enduit Exterieur"/>
    <s v="CHARPENTE / COUVERTURE"/>
    <n v="23700.82"/>
    <m/>
    <m/>
    <m/>
    <m/>
    <m/>
    <m/>
    <s v=""/>
    <s v=""/>
    <s v=""/>
    <s v=""/>
  </r>
  <r>
    <x v="63"/>
    <x v="62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3-Charpente Bois"/>
    <s v="CHARPENTE / COUVERTURE"/>
    <n v="21497.48"/>
    <m/>
    <m/>
    <m/>
    <m/>
    <m/>
    <m/>
    <s v=""/>
    <s v=""/>
    <s v=""/>
    <s v=""/>
  </r>
  <r>
    <x v="63"/>
    <x v="62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4-Couverture Bardage"/>
    <s v="CHARPENTE / COUVERTURE"/>
    <n v="114084.36"/>
    <m/>
    <m/>
    <m/>
    <m/>
    <m/>
    <m/>
    <s v=""/>
    <s v=""/>
    <s v=""/>
    <s v=""/>
  </r>
  <r>
    <x v="63"/>
    <x v="62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5-Menui Ext Pvc Fermet"/>
    <s v="SECOND ŒUVRE"/>
    <n v="60522.79"/>
    <m/>
    <m/>
    <m/>
    <m/>
    <m/>
    <m/>
    <s v=""/>
    <s v=""/>
    <s v=""/>
    <s v=""/>
  </r>
  <r>
    <x v="63"/>
    <x v="62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6-Menui Bois Cloison"/>
    <s v="SECOND ŒUVRE"/>
    <n v="65435.67"/>
    <m/>
    <m/>
    <m/>
    <m/>
    <m/>
    <m/>
    <s v=""/>
    <s v=""/>
    <s v=""/>
    <s v=""/>
  </r>
  <r>
    <x v="63"/>
    <x v="62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7-Plomberie Sanitaires"/>
    <s v="ELECTRICITE / CHAUFFAGE/PLOMBERIE/VMC"/>
    <n v="32335.07"/>
    <m/>
    <m/>
    <m/>
    <m/>
    <m/>
    <m/>
    <s v=""/>
    <s v=""/>
    <s v=""/>
    <s v=""/>
  </r>
  <r>
    <x v="63"/>
    <x v="62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8-Chauffage Ventilat°"/>
    <s v="ELECTRICITE / CHAUFFAGE/PLOMBERIE/VMC"/>
    <n v="33639.31"/>
    <m/>
    <m/>
    <m/>
    <m/>
    <m/>
    <m/>
    <s v=""/>
    <s v=""/>
    <s v=""/>
    <s v=""/>
  </r>
  <r>
    <x v="63"/>
    <x v="62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9-Electricite Tele"/>
    <s v="ELECTRICITE / CHAUFFAGE/PLOMBERIE/VMC"/>
    <n v="44845.07"/>
    <m/>
    <m/>
    <m/>
    <m/>
    <m/>
    <m/>
    <s v=""/>
    <s v=""/>
    <s v=""/>
    <s v=""/>
  </r>
  <r>
    <x v="63"/>
    <x v="62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0-Carrelage Faience"/>
    <s v="SECOND ŒUVRE"/>
    <n v="30955.58"/>
    <m/>
    <m/>
    <m/>
    <m/>
    <m/>
    <m/>
    <s v=""/>
    <s v=""/>
    <s v=""/>
    <s v=""/>
  </r>
  <r>
    <x v="63"/>
    <x v="62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1-Peinture"/>
    <s v="SECOND ŒUVRE"/>
    <n v="23000"/>
    <m/>
    <m/>
    <m/>
    <m/>
    <m/>
    <m/>
    <s v=""/>
    <s v=""/>
    <s v=""/>
    <s v=""/>
  </r>
  <r>
    <x v="63"/>
    <x v="62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2-Espace Vert Cloture"/>
    <s v="ESPACES VERTS"/>
    <n v="17794.509999999998"/>
    <m/>
    <m/>
    <m/>
    <m/>
    <m/>
    <m/>
    <s v=""/>
    <s v=""/>
    <s v=""/>
    <s v=""/>
  </r>
  <r>
    <x v="64"/>
    <x v="63"/>
    <m/>
    <s v="FERCE SUR SARTHE"/>
    <s v=""/>
    <s v="Z3"/>
    <m/>
    <n v="2015"/>
    <n v="2017"/>
    <s v="IND"/>
    <s v="Locatif"/>
    <m/>
    <m/>
    <s v="-"/>
    <m/>
    <m/>
    <m/>
    <m/>
    <m/>
    <m/>
    <m/>
    <m/>
    <m/>
    <n v="3"/>
    <m/>
    <m/>
    <m/>
    <m/>
    <m/>
    <m/>
    <n v="0"/>
    <m/>
    <n v="230.67"/>
    <n v="230.67"/>
    <n v="1"/>
    <s v="Lot n°01 : VRD-Gros Oeuvre (TF)"/>
    <s v="GROS ŒUVRE"/>
    <n v="99640.91"/>
    <m/>
    <m/>
    <m/>
    <m/>
    <m/>
    <m/>
    <s v=""/>
    <n v="0"/>
    <n v="0"/>
    <n v="0"/>
  </r>
  <r>
    <x v="64"/>
    <x v="63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2 : Isolation Par l'Extérieur-Ravalement (TF)"/>
    <s v="SECOND ŒUVRE"/>
    <n v="22048.26"/>
    <m/>
    <m/>
    <m/>
    <m/>
    <m/>
    <m/>
    <s v=""/>
    <s v=""/>
    <s v=""/>
    <s v=""/>
  </r>
  <r>
    <x v="64"/>
    <x v="63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3 : Charpente Bois-Bardage Bois-Couverture Acier et Tuiles (TF)"/>
    <s v="CHARPENTE / COUVERTURE"/>
    <n v="59727.29"/>
    <m/>
    <m/>
    <m/>
    <m/>
    <m/>
    <m/>
    <s v=""/>
    <s v=""/>
    <s v=""/>
    <s v=""/>
  </r>
  <r>
    <x v="64"/>
    <x v="63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4 : Menuiseries Pvc-Porte d'Entrée Acier (TF)"/>
    <s v="SECOND ŒUVRE"/>
    <n v="17875.22"/>
    <m/>
    <m/>
    <m/>
    <m/>
    <m/>
    <m/>
    <s v=""/>
    <s v=""/>
    <s v=""/>
    <s v=""/>
  </r>
  <r>
    <x v="64"/>
    <x v="63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5 : Menuiseries Bois (TF)"/>
    <s v="SECOND ŒUVRE"/>
    <n v="10404.43"/>
    <m/>
    <m/>
    <m/>
    <m/>
    <m/>
    <m/>
    <s v=""/>
    <s v=""/>
    <s v=""/>
    <s v=""/>
  </r>
  <r>
    <x v="64"/>
    <x v="63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6 : Plâtrerie (TF)"/>
    <s v="SECOND ŒUVRE"/>
    <n v="31943.33"/>
    <m/>
    <m/>
    <m/>
    <m/>
    <m/>
    <m/>
    <s v=""/>
    <s v=""/>
    <s v=""/>
    <s v=""/>
  </r>
  <r>
    <x v="64"/>
    <x v="63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7 : Electricité Bt-Chauffage Électrique-VMC (TF)"/>
    <s v="ELECTRICITE / CHAUFFAGE/PLOMBERIE/VMC"/>
    <n v="39257.919999999998"/>
    <m/>
    <m/>
    <m/>
    <m/>
    <m/>
    <m/>
    <s v=""/>
    <s v=""/>
    <s v=""/>
    <s v=""/>
  </r>
  <r>
    <x v="64"/>
    <x v="63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8 : Plomberie Sanitaire (TF)"/>
    <s v="ELECTRICITE / CHAUFFAGE/PLOMBERIE/VMC"/>
    <n v="16286.58"/>
    <m/>
    <m/>
    <m/>
    <m/>
    <m/>
    <m/>
    <s v=""/>
    <s v=""/>
    <s v=""/>
    <s v=""/>
  </r>
  <r>
    <x v="64"/>
    <x v="63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9 : Carrelage-Faïence (TF)"/>
    <s v="SECOND ŒUVRE"/>
    <n v="8934.3799999999992"/>
    <m/>
    <m/>
    <m/>
    <m/>
    <m/>
    <m/>
    <s v=""/>
    <s v=""/>
    <s v=""/>
    <s v=""/>
  </r>
  <r>
    <x v="64"/>
    <x v="63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0 : Peinture-Revêtements Muraux (TF)"/>
    <s v="SECOND ŒUVRE"/>
    <n v="11101.45"/>
    <m/>
    <m/>
    <m/>
    <m/>
    <m/>
    <m/>
    <s v=""/>
    <s v=""/>
    <s v=""/>
    <s v=""/>
  </r>
  <r>
    <x v="64"/>
    <x v="63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1 : Revêtements de Sols Souples (TF)"/>
    <s v="SECOND ŒUVRE"/>
    <n v="3781.13"/>
    <m/>
    <m/>
    <m/>
    <m/>
    <m/>
    <m/>
    <s v=""/>
    <s v=""/>
    <s v=""/>
    <s v=""/>
  </r>
  <r>
    <x v="64"/>
    <x v="63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2 : Espaces Verts-Clôtures (TF)"/>
    <s v="ESPACES VERTS"/>
    <n v="5370.4"/>
    <m/>
    <m/>
    <m/>
    <m/>
    <m/>
    <m/>
    <s v=""/>
    <s v=""/>
    <s v=""/>
    <s v=""/>
  </r>
  <r>
    <x v="64"/>
    <x v="63"/>
    <m/>
    <m/>
    <s v=""/>
    <s v="Z3"/>
    <m/>
    <n v="2015"/>
    <n v="2017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3 : Comptage Énergie S.H. (TF)"/>
    <s v="ELECTRICITE / CHAUFFAGE/PLOMBERIE/VMC"/>
    <n v="0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n v="37"/>
    <m/>
    <m/>
    <m/>
    <m/>
    <m/>
    <m/>
    <n v="0"/>
    <m/>
    <n v="2558.1999999999998"/>
    <n v="2751.55"/>
    <n v="0.92973051552761155"/>
    <s v="Lot 1-Terrassement-VRD"/>
    <s v="GROS ŒUVRE"/>
    <n v="44033.84"/>
    <m/>
    <m/>
    <m/>
    <m/>
    <m/>
    <m/>
    <s v=""/>
    <n v="0"/>
    <n v="0"/>
    <n v="0"/>
  </r>
  <r>
    <x v="65"/>
    <x v="64"/>
    <m/>
    <s v="LA FERTE BERNARD"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-Espaces Verts"/>
    <s v="ESPACES VERTS"/>
    <n v="32734.81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-Fondations Speciales"/>
    <s v="GROS ŒUVRE"/>
    <n v="91477.38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a-Gros Oeuvre Collectif"/>
    <s v="GROS ŒUVRE"/>
    <n v="743072.54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4a-Gros Oeuvre Collectif"/>
    <s v="GROS ŒUVRE"/>
    <n v="6285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4a-Gros Oeuvre Collectif"/>
    <s v="GROS ŒUVRE"/>
    <n v="1250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4a-Gros Oeuvre Collectif"/>
    <s v="GROS ŒUVRE"/>
    <n v="21000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b-Gros Oeuvre Individuels"/>
    <s v="GROS ŒUVRE"/>
    <n v="151997.60999999999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4b-Gros Oeuvre Individuels"/>
    <s v="GROS ŒUVRE"/>
    <n v="1250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4b-Gros Oeuvre Individuels"/>
    <s v="GROS ŒUVRE"/>
    <n v="6625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4b-Gros Oeuvre Individuels"/>
    <s v="GROS ŒUVRE"/>
    <n v="5850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-Echafaudages"/>
    <s v="GROS ŒUVRE"/>
    <n v="37656.49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-Charpente Bois"/>
    <s v="CHARPENTE / COUVERTURE"/>
    <n v="145205.46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-Bardage Bois"/>
    <s v="CHARPENTE / COUVERTURE"/>
    <n v="145288.04999999999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-Couverture-Bardage"/>
    <s v="CHARPENTE / COUVERTURE"/>
    <n v="328819.31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-Etancheite"/>
    <s v="CHARPENTE / COUVERTURE"/>
    <n v="21492.89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-Serrurerie Metallerie"/>
    <s v="SECOND ŒUVRE"/>
    <n v="118691.16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-Menuiserie Ext Alu"/>
    <s v="SECOND ŒUVRE"/>
    <n v="112017.31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2-Cloisons-Platrerie"/>
    <s v="SECOND ŒUVRE"/>
    <n v="226379.35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-Menuiserie Interieure"/>
    <s v="SECOND ŒUVRE"/>
    <n v="211405.46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13-Menuiserie Interieure"/>
    <s v="SECOND ŒUVRE"/>
    <n v="20343.64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-Revt Sols-Faiences"/>
    <s v="SECOND ŒUVRE"/>
    <n v="102137.67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14-Revt Sols-Faiences"/>
    <s v="SECOND ŒUVRE"/>
    <n v="23977.5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5-Peinture"/>
    <s v="SECOND ŒUVRE"/>
    <n v="151329.32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15-Peinture"/>
    <s v="SECOND ŒUVRE"/>
    <n v="26889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6-Electricite"/>
    <s v="ELECTRICITE / CHAUFFAGE/PLOMBERIE/VMC"/>
    <n v="208602.33"/>
    <m/>
    <m/>
    <m/>
    <m/>
    <m/>
    <m/>
    <s v=""/>
    <s v=""/>
    <s v=""/>
    <s v=""/>
  </r>
  <r>
    <x v="65"/>
    <x v="64"/>
    <m/>
    <m/>
    <s v=""/>
    <s v="Z3"/>
    <m/>
    <n v="2014"/>
    <n v="2017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7-Plomberie-Sanitaire"/>
    <s v="ELECTRICITE / CHAUFFAGE/PLOMBERIE/VMC"/>
    <n v="201319.15"/>
    <m/>
    <m/>
    <m/>
    <m/>
    <m/>
    <m/>
    <s v=""/>
    <s v=""/>
    <s v=""/>
    <s v=""/>
  </r>
  <r>
    <x v="66"/>
    <x v="65"/>
    <m/>
    <s v="PARIGNE LEVEQUE"/>
    <s v=""/>
    <s v="Z3"/>
    <m/>
    <n v="2017"/>
    <n v="2018"/>
    <s v="IND"/>
    <s v="Locatif"/>
    <m/>
    <m/>
    <s v="-"/>
    <m/>
    <m/>
    <m/>
    <m/>
    <m/>
    <m/>
    <m/>
    <m/>
    <m/>
    <n v="10"/>
    <m/>
    <m/>
    <m/>
    <m/>
    <m/>
    <m/>
    <n v="0"/>
    <m/>
    <n v="643.08000000000004"/>
    <n v="643.08000000000004"/>
    <n v="1"/>
    <s v="Lot 12-VRD"/>
    <s v="VRD"/>
    <n v="129319.08"/>
    <m/>
    <m/>
    <m/>
    <m/>
    <m/>
    <m/>
    <s v=""/>
    <n v="0"/>
    <n v="0"/>
    <n v="0"/>
  </r>
  <r>
    <x v="66"/>
    <x v="65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-Espaces Verts"/>
    <s v="VRD"/>
    <n v="3123.28"/>
    <m/>
    <m/>
    <m/>
    <m/>
    <m/>
    <m/>
    <s v=""/>
    <s v=""/>
    <s v=""/>
    <s v=""/>
  </r>
  <r>
    <x v="66"/>
    <x v="65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4-Réseaux Souples Aep"/>
    <s v="GROS ŒUVRE"/>
    <n v="67290.63"/>
    <m/>
    <m/>
    <m/>
    <m/>
    <m/>
    <m/>
    <s v=""/>
    <s v=""/>
    <s v=""/>
    <s v=""/>
  </r>
  <r>
    <x v="66"/>
    <x v="65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5-Contrôle des Réseaux"/>
    <s v="GROS ŒUVRE"/>
    <n v="1499.72"/>
    <m/>
    <m/>
    <m/>
    <m/>
    <m/>
    <m/>
    <s v=""/>
    <s v=""/>
    <s v=""/>
    <s v=""/>
  </r>
  <r>
    <x v="66"/>
    <x v="65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3-Espaces Verts Suite Résiliation"/>
    <s v="ESPACES VERTS"/>
    <n v="18764.2"/>
    <m/>
    <m/>
    <m/>
    <m/>
    <m/>
    <m/>
    <s v=""/>
    <s v=""/>
    <s v=""/>
    <s v=""/>
  </r>
  <r>
    <x v="66"/>
    <x v="65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: Gros Oeuvre"/>
    <s v="GROS ŒUVRE"/>
    <n v="319606.96000000002"/>
    <m/>
    <m/>
    <m/>
    <m/>
    <m/>
    <m/>
    <s v=""/>
    <s v=""/>
    <s v=""/>
    <s v=""/>
  </r>
  <r>
    <x v="66"/>
    <x v="65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-Sous-Traitant"/>
    <s v="GROS ŒUVRE"/>
    <n v="6180"/>
    <m/>
    <m/>
    <m/>
    <m/>
    <m/>
    <m/>
    <s v=""/>
    <s v=""/>
    <s v=""/>
    <s v=""/>
  </r>
  <r>
    <x v="66"/>
    <x v="65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3-Charpente Bois"/>
    <s v="CHARPENTE / COUVERTURE"/>
    <n v="31248.71"/>
    <m/>
    <m/>
    <m/>
    <m/>
    <m/>
    <m/>
    <s v=""/>
    <s v=""/>
    <s v=""/>
    <s v=""/>
  </r>
  <r>
    <x v="66"/>
    <x v="65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4-Couverture"/>
    <s v="CHARPENTE / COUVERTURE"/>
    <n v="87968.12"/>
    <m/>
    <m/>
    <m/>
    <m/>
    <m/>
    <m/>
    <s v=""/>
    <s v=""/>
    <s v=""/>
    <s v=""/>
  </r>
  <r>
    <x v="66"/>
    <x v="65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5-Menuiseries Extérieures"/>
    <s v="SECOND ŒUVRE"/>
    <n v="65094.07"/>
    <m/>
    <m/>
    <m/>
    <m/>
    <m/>
    <m/>
    <s v=""/>
    <s v=""/>
    <s v=""/>
    <s v=""/>
  </r>
  <r>
    <x v="66"/>
    <x v="65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5"/>
    <s v="SECOND ŒUVRE"/>
    <n v="15033"/>
    <m/>
    <m/>
    <m/>
    <m/>
    <m/>
    <m/>
    <s v=""/>
    <s v=""/>
    <s v=""/>
    <s v=""/>
  </r>
  <r>
    <x v="66"/>
    <x v="65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6-Menuiseries Bois"/>
    <s v="SECOND ŒUVRE"/>
    <n v="23657.74"/>
    <m/>
    <m/>
    <m/>
    <m/>
    <m/>
    <m/>
    <s v=""/>
    <s v=""/>
    <s v=""/>
    <s v=""/>
  </r>
  <r>
    <x v="66"/>
    <x v="65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-Plâtrerie-Cloisons Seches-Isolation"/>
    <s v="SECOND ŒUVRE"/>
    <n v="86126.1"/>
    <m/>
    <m/>
    <m/>
    <m/>
    <m/>
    <m/>
    <s v=""/>
    <s v=""/>
    <s v=""/>
    <s v=""/>
  </r>
  <r>
    <x v="66"/>
    <x v="65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7-Sous-Traitant"/>
    <s v="SECOND ŒUVRE"/>
    <n v="4422"/>
    <m/>
    <m/>
    <m/>
    <m/>
    <m/>
    <m/>
    <s v=""/>
    <s v=""/>
    <s v=""/>
    <s v=""/>
  </r>
  <r>
    <x v="66"/>
    <x v="65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9-Peinture-Revêtements Muraux"/>
    <s v="SECOND ŒUVRE"/>
    <n v="31838.57"/>
    <m/>
    <m/>
    <m/>
    <m/>
    <m/>
    <m/>
    <s v=""/>
    <s v=""/>
    <s v=""/>
    <s v=""/>
  </r>
  <r>
    <x v="66"/>
    <x v="65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0-Chauffage-Plomberie-VMC"/>
    <s v="ELECTRICITE / CHAUFFAGE/PLOMBERIE/VMC"/>
    <n v="72559.399999999994"/>
    <m/>
    <m/>
    <m/>
    <m/>
    <m/>
    <m/>
    <s v=""/>
    <s v=""/>
    <s v=""/>
    <s v=""/>
  </r>
  <r>
    <x v="66"/>
    <x v="65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11-Electricité"/>
    <s v="ELECTRICITE / CHAUFFAGE/PLOMBERIE/VMC"/>
    <n v="72238.44"/>
    <m/>
    <m/>
    <m/>
    <m/>
    <m/>
    <m/>
    <s v=""/>
    <s v=""/>
    <s v=""/>
    <s v=""/>
  </r>
  <r>
    <x v="66"/>
    <x v="65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2-Ravalements"/>
    <s v="GROS ŒUVRE"/>
    <n v="29127.72"/>
    <m/>
    <m/>
    <m/>
    <m/>
    <m/>
    <m/>
    <s v=""/>
    <s v=""/>
    <s v=""/>
    <s v=""/>
  </r>
  <r>
    <x v="66"/>
    <x v="65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8-Carrelage-Faïence"/>
    <s v="SECOND ŒUVRE"/>
    <n v="45068.02"/>
    <m/>
    <m/>
    <m/>
    <m/>
    <m/>
    <m/>
    <s v=""/>
    <s v=""/>
    <s v=""/>
    <s v=""/>
  </r>
  <r>
    <x v="67"/>
    <x v="66"/>
    <m/>
    <s v="SAINT CALAIS"/>
    <s v=""/>
    <s v="Z3"/>
    <m/>
    <n v="2016"/>
    <n v="2018"/>
    <s v="IND"/>
    <s v="Locatif"/>
    <m/>
    <m/>
    <s v="-"/>
    <m/>
    <m/>
    <m/>
    <m/>
    <m/>
    <m/>
    <m/>
    <m/>
    <m/>
    <n v="14"/>
    <m/>
    <m/>
    <m/>
    <m/>
    <m/>
    <m/>
    <n v="0"/>
    <m/>
    <n v="1056"/>
    <n v="1125.3"/>
    <n v="0.93841642228739008"/>
    <s v="Lot n°1 : Gros Oeuvre-VRD"/>
    <s v="GROS ŒUVRE"/>
    <n v="319665.53999999998"/>
    <m/>
    <m/>
    <m/>
    <m/>
    <m/>
    <m/>
    <s v=""/>
    <n v="0"/>
    <n v="0"/>
    <n v="0"/>
  </r>
  <r>
    <x v="67"/>
    <x v="66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n°1 : Gros Oeuvre-VRD"/>
    <s v="GROS ŒUVRE"/>
    <n v="27782.77"/>
    <m/>
    <m/>
    <m/>
    <m/>
    <m/>
    <m/>
    <s v=""/>
    <s v=""/>
    <s v=""/>
    <s v=""/>
  </r>
  <r>
    <x v="67"/>
    <x v="66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n°1: Gros Oeuvre-VRD"/>
    <s v="GROS ŒUVRE"/>
    <n v="3500"/>
    <m/>
    <m/>
    <m/>
    <m/>
    <m/>
    <m/>
    <s v=""/>
    <s v=""/>
    <s v=""/>
    <s v=""/>
  </r>
  <r>
    <x v="67"/>
    <x v="66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n°01 : Gros Oeuvre"/>
    <s v="GROS ŒUVRE"/>
    <n v="12830"/>
    <m/>
    <m/>
    <m/>
    <m/>
    <m/>
    <m/>
    <s v=""/>
    <s v=""/>
    <s v=""/>
    <s v=""/>
  </r>
  <r>
    <x v="67"/>
    <x v="66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n°1: Gros Oeuvre-VRD"/>
    <s v="GROS ŒUVRE"/>
    <n v="71144.929999999993"/>
    <m/>
    <m/>
    <m/>
    <m/>
    <m/>
    <m/>
    <s v=""/>
    <s v=""/>
    <s v=""/>
    <s v=""/>
  </r>
  <r>
    <x v="67"/>
    <x v="66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2 : Enduits Grattés"/>
    <s v="GROS ŒUVRE"/>
    <n v="21161.1"/>
    <m/>
    <m/>
    <m/>
    <m/>
    <m/>
    <m/>
    <s v=""/>
    <s v=""/>
    <s v=""/>
    <s v=""/>
  </r>
  <r>
    <x v="67"/>
    <x v="66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3 : Charpente Bois-Fermette Bois-Mur à Ossature Bois-Bardage Bois"/>
    <s v="CHARPENTE / COUVERTURE"/>
    <n v="165312.79999999999"/>
    <m/>
    <m/>
    <m/>
    <m/>
    <m/>
    <m/>
    <s v=""/>
    <s v=""/>
    <s v=""/>
    <s v=""/>
  </r>
  <r>
    <x v="67"/>
    <x v="66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4 : Couverture et Bardage Ardoise Artificielle-Couverture Zinc"/>
    <s v="CHARPENTE / COUVERTURE"/>
    <n v="131440.95999999999"/>
    <m/>
    <m/>
    <m/>
    <m/>
    <m/>
    <m/>
    <s v=""/>
    <s v=""/>
    <s v=""/>
    <s v=""/>
  </r>
  <r>
    <x v="67"/>
    <x v="66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5 : Menuiseries Extérieures Pvc"/>
    <s v="SECOND ŒUVRE"/>
    <n v="54282.21"/>
    <m/>
    <m/>
    <m/>
    <m/>
    <m/>
    <m/>
    <s v=""/>
    <s v=""/>
    <s v=""/>
    <s v=""/>
  </r>
  <r>
    <x v="67"/>
    <x v="66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n°01-Lot n°05"/>
    <s v="SECOND ŒUVRE"/>
    <n v="8914"/>
    <m/>
    <m/>
    <m/>
    <m/>
    <m/>
    <m/>
    <s v=""/>
    <s v=""/>
    <s v=""/>
    <s v=""/>
  </r>
  <r>
    <x v="67"/>
    <x v="66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6: Menuiseries Intérieures Bois et Extérieures Métalliques-Serrurerie"/>
    <s v="SECOND ŒUVRE"/>
    <n v="80975.89"/>
    <m/>
    <m/>
    <m/>
    <m/>
    <m/>
    <m/>
    <s v=""/>
    <s v=""/>
    <s v=""/>
    <s v=""/>
  </r>
  <r>
    <x v="67"/>
    <x v="66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7 : Plâtreire-Isolation"/>
    <s v="SECOND ŒUVRE"/>
    <n v="150194.89000000001"/>
    <m/>
    <m/>
    <m/>
    <m/>
    <m/>
    <m/>
    <s v=""/>
    <s v=""/>
    <s v=""/>
    <s v=""/>
  </r>
  <r>
    <x v="67"/>
    <x v="66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 Traitant Lot 7"/>
    <s v="SECOND ŒUVRE"/>
    <n v="3640"/>
    <m/>
    <m/>
    <m/>
    <m/>
    <m/>
    <m/>
    <s v=""/>
    <s v=""/>
    <s v=""/>
    <s v=""/>
  </r>
  <r>
    <x v="67"/>
    <x v="66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8 : Carrelage-Faïence"/>
    <s v="SECOND ŒUVRE"/>
    <n v="82660.38"/>
    <m/>
    <m/>
    <m/>
    <m/>
    <m/>
    <m/>
    <s v=""/>
    <s v=""/>
    <s v=""/>
    <s v=""/>
  </r>
  <r>
    <x v="67"/>
    <x v="66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9 : Peinture-Revêtements de Sol Pvc"/>
    <s v="SECOND ŒUVRE"/>
    <n v="55202.16"/>
    <m/>
    <m/>
    <m/>
    <m/>
    <m/>
    <m/>
    <s v=""/>
    <s v=""/>
    <s v=""/>
    <s v=""/>
  </r>
  <r>
    <x v="67"/>
    <x v="66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0 : Espaces Verts-Clôtures"/>
    <s v="ESPACES VERTS"/>
    <n v="25333.65"/>
    <m/>
    <m/>
    <m/>
    <m/>
    <m/>
    <m/>
    <s v=""/>
    <s v=""/>
    <s v=""/>
    <s v=""/>
  </r>
  <r>
    <x v="67"/>
    <x v="66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1 : Plomberie-Chauffage Gaz-VMC"/>
    <s v="ELECTRICITE / CHAUFFAGE/PLOMBERIE/VMC"/>
    <n v="133661.19"/>
    <m/>
    <m/>
    <m/>
    <m/>
    <m/>
    <m/>
    <s v=""/>
    <s v=""/>
    <s v=""/>
    <s v=""/>
  </r>
  <r>
    <x v="67"/>
    <x v="66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2 : Electricité-Photovoltaïque"/>
    <s v="ELECTRICITE / CHAUFFAGE/PLOMBERIE/VMC"/>
    <n v="107102.37"/>
    <m/>
    <m/>
    <m/>
    <m/>
    <m/>
    <m/>
    <s v=""/>
    <s v=""/>
    <s v=""/>
    <s v=""/>
  </r>
  <r>
    <x v="67"/>
    <x v="66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 Traitant Lot 12"/>
    <s v="ELECTRICITE / CHAUFFAGE/PLOMBERIE/VMC"/>
    <n v="3120"/>
    <m/>
    <m/>
    <m/>
    <m/>
    <m/>
    <m/>
    <s v=""/>
    <s v=""/>
    <s v=""/>
    <s v=""/>
  </r>
  <r>
    <x v="68"/>
    <x v="67"/>
    <m/>
    <s v="ECOMMOY"/>
    <s v=""/>
    <s v="Z3"/>
    <m/>
    <n v="2016"/>
    <n v="2018"/>
    <s v="COLL"/>
    <s v="Locatif"/>
    <m/>
    <m/>
    <s v="-"/>
    <m/>
    <m/>
    <m/>
    <m/>
    <m/>
    <m/>
    <m/>
    <m/>
    <m/>
    <n v="16"/>
    <m/>
    <m/>
    <m/>
    <m/>
    <m/>
    <m/>
    <n v="0"/>
    <m/>
    <n v="912.6"/>
    <n v="978.8"/>
    <n v="0.93236616264814065"/>
    <s v="Lot n°01: Terrassement-Voirie-Assainissement"/>
    <s v="VRD"/>
    <n v="12998.32"/>
    <m/>
    <m/>
    <m/>
    <m/>
    <m/>
    <m/>
    <s v=""/>
    <n v="0"/>
    <n v="0"/>
    <n v="0"/>
  </r>
  <r>
    <x v="68"/>
    <x v="67"/>
    <m/>
    <m/>
    <s v=""/>
    <s v="Z3"/>
    <m/>
    <n v="2016"/>
    <n v="2018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2 : Réseaux Divers"/>
    <s v="VRD"/>
    <n v="552.9"/>
    <m/>
    <m/>
    <m/>
    <m/>
    <m/>
    <m/>
    <s v=""/>
    <s v=""/>
    <s v=""/>
    <s v=""/>
  </r>
  <r>
    <x v="68"/>
    <x v="67"/>
    <m/>
    <m/>
    <s v=""/>
    <s v="Z3"/>
    <m/>
    <n v="2016"/>
    <n v="2018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1 : Gros Oeuvre-Réseaux"/>
    <s v="GROS ŒUVRE"/>
    <n v="456647.41"/>
    <m/>
    <m/>
    <m/>
    <m/>
    <m/>
    <m/>
    <s v=""/>
    <s v=""/>
    <s v=""/>
    <s v=""/>
  </r>
  <r>
    <x v="68"/>
    <x v="67"/>
    <m/>
    <m/>
    <s v=""/>
    <s v="Z3"/>
    <m/>
    <n v="2016"/>
    <n v="2018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n°01-Lot n°1-Gros Oeuvre"/>
    <s v="GROS ŒUVRE"/>
    <n v="5712"/>
    <m/>
    <m/>
    <m/>
    <m/>
    <m/>
    <m/>
    <s v=""/>
    <s v=""/>
    <s v=""/>
    <s v=""/>
  </r>
  <r>
    <x v="68"/>
    <x v="67"/>
    <m/>
    <m/>
    <s v=""/>
    <s v="Z3"/>
    <m/>
    <n v="2016"/>
    <n v="2018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 Traitant n°02-Lot 1"/>
    <s v="GROS ŒUVRE"/>
    <n v="7270"/>
    <m/>
    <m/>
    <m/>
    <m/>
    <m/>
    <m/>
    <s v=""/>
    <s v=""/>
    <s v=""/>
    <s v=""/>
  </r>
  <r>
    <x v="68"/>
    <x v="67"/>
    <m/>
    <m/>
    <s v=""/>
    <s v="Z3"/>
    <m/>
    <n v="2016"/>
    <n v="2018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2 : Enduits Grattés"/>
    <s v="GROS ŒUVRE"/>
    <n v="10721.3"/>
    <m/>
    <m/>
    <m/>
    <m/>
    <m/>
    <m/>
    <s v=""/>
    <s v=""/>
    <s v=""/>
    <s v=""/>
  </r>
  <r>
    <x v="68"/>
    <x v="67"/>
    <m/>
    <m/>
    <s v=""/>
    <s v="Z3"/>
    <m/>
    <n v="2016"/>
    <n v="2018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n°1-Lot n°02 : Enduits Grattés"/>
    <s v="GROS ŒUVRE"/>
    <n v="34300"/>
    <m/>
    <m/>
    <m/>
    <m/>
    <m/>
    <m/>
    <s v=""/>
    <s v=""/>
    <s v=""/>
    <s v=""/>
  </r>
  <r>
    <x v="68"/>
    <x v="67"/>
    <m/>
    <m/>
    <s v=""/>
    <s v="Z3"/>
    <m/>
    <n v="2016"/>
    <n v="2018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3 : Charpente et Bardage Bois-Fermettes et Massif-Murs Ossatures Bois"/>
    <s v="CHARPENTE / COUVERTURE"/>
    <n v="16285.36"/>
    <m/>
    <m/>
    <m/>
    <m/>
    <m/>
    <m/>
    <s v=""/>
    <s v=""/>
    <s v=""/>
    <s v=""/>
  </r>
  <r>
    <x v="68"/>
    <x v="67"/>
    <m/>
    <m/>
    <s v=""/>
    <s v="Z3"/>
    <m/>
    <n v="2016"/>
    <n v="2018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4 : Couvertur et Bardage Zinc-Couverture Bac Acier"/>
    <s v="CHARPENTE / COUVERTURE"/>
    <n v="61599.87"/>
    <m/>
    <m/>
    <m/>
    <m/>
    <m/>
    <m/>
    <s v=""/>
    <s v=""/>
    <s v=""/>
    <s v=""/>
  </r>
  <r>
    <x v="68"/>
    <x v="67"/>
    <m/>
    <m/>
    <s v=""/>
    <s v="Z3"/>
    <m/>
    <n v="2016"/>
    <n v="2018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5 : Etanchéité Terrasse Accessible"/>
    <s v="CHARPENTE / COUVERTURE"/>
    <n v="22105.759999999998"/>
    <m/>
    <m/>
    <m/>
    <m/>
    <m/>
    <m/>
    <s v=""/>
    <s v=""/>
    <s v=""/>
    <s v=""/>
  </r>
  <r>
    <x v="68"/>
    <x v="67"/>
    <m/>
    <m/>
    <s v=""/>
    <s v="Z3"/>
    <m/>
    <n v="2016"/>
    <n v="2018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6 : Menuiseries Extérieures Pvc"/>
    <s v="SECOND ŒUVRE"/>
    <n v="42656.7"/>
    <m/>
    <m/>
    <m/>
    <m/>
    <m/>
    <m/>
    <s v=""/>
    <s v=""/>
    <s v=""/>
    <s v=""/>
  </r>
  <r>
    <x v="68"/>
    <x v="67"/>
    <m/>
    <m/>
    <s v=""/>
    <s v="Z3"/>
    <m/>
    <n v="2016"/>
    <n v="2018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n°02 (n°01 sur la Phase)-Lot n°06"/>
    <s v="SECOND ŒUVRE"/>
    <n v="8120"/>
    <m/>
    <m/>
    <m/>
    <m/>
    <m/>
    <m/>
    <s v=""/>
    <s v=""/>
    <s v=""/>
    <s v=""/>
  </r>
  <r>
    <x v="68"/>
    <x v="67"/>
    <m/>
    <m/>
    <s v=""/>
    <s v="Z3"/>
    <m/>
    <n v="2016"/>
    <n v="2018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7 : Serrurerie-Garde-Corps-Structures-Portillons"/>
    <s v="SECOND ŒUVRE"/>
    <n v="64581.31"/>
    <m/>
    <m/>
    <m/>
    <m/>
    <m/>
    <m/>
    <s v=""/>
    <s v=""/>
    <s v=""/>
    <s v=""/>
  </r>
  <r>
    <x v="68"/>
    <x v="67"/>
    <m/>
    <m/>
    <s v=""/>
    <s v="Z3"/>
    <m/>
    <n v="2016"/>
    <n v="2018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8 : Menuiseries Int Bois et Ext Métalliques-Portes de Garage"/>
    <s v="SECOND ŒUVRE"/>
    <n v="82330.13"/>
    <m/>
    <m/>
    <m/>
    <m/>
    <m/>
    <m/>
    <s v=""/>
    <s v=""/>
    <s v=""/>
    <s v=""/>
  </r>
  <r>
    <x v="68"/>
    <x v="67"/>
    <m/>
    <m/>
    <s v=""/>
    <s v="Z3"/>
    <m/>
    <n v="2016"/>
    <n v="2018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9 : Plâtrerie"/>
    <s v="SECOND ŒUVRE"/>
    <n v="130334.02"/>
    <m/>
    <m/>
    <m/>
    <m/>
    <m/>
    <m/>
    <s v=""/>
    <s v=""/>
    <s v=""/>
    <s v=""/>
  </r>
  <r>
    <x v="68"/>
    <x v="67"/>
    <m/>
    <m/>
    <s v=""/>
    <s v="Z3"/>
    <m/>
    <n v="2016"/>
    <n v="2018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0 : Carrelage-Faïence"/>
    <s v="SECOND ŒUVRE"/>
    <n v="34047.760000000002"/>
    <m/>
    <m/>
    <m/>
    <m/>
    <m/>
    <m/>
    <s v=""/>
    <s v=""/>
    <s v=""/>
    <s v=""/>
  </r>
  <r>
    <x v="68"/>
    <x v="67"/>
    <m/>
    <m/>
    <s v=""/>
    <s v="Z3"/>
    <m/>
    <n v="2016"/>
    <n v="2018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1 : Peinture"/>
    <s v="SECOND ŒUVRE"/>
    <n v="52198.400000000001"/>
    <m/>
    <m/>
    <m/>
    <m/>
    <m/>
    <m/>
    <s v=""/>
    <s v=""/>
    <s v=""/>
    <s v=""/>
  </r>
  <r>
    <x v="68"/>
    <x v="67"/>
    <m/>
    <m/>
    <s v=""/>
    <s v="Z3"/>
    <m/>
    <n v="2016"/>
    <n v="2018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2 : Revêtements de Sols Pvc"/>
    <s v="SECOND ŒUVRE"/>
    <n v="15477.88"/>
    <m/>
    <m/>
    <m/>
    <m/>
    <m/>
    <m/>
    <s v=""/>
    <s v=""/>
    <s v=""/>
    <s v=""/>
  </r>
  <r>
    <x v="68"/>
    <x v="67"/>
    <m/>
    <m/>
    <s v=""/>
    <s v="Z3"/>
    <m/>
    <n v="2016"/>
    <n v="2018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3 : Espaces Verts-Terrasse-Clôtures"/>
    <s v="ESPACES VERTS"/>
    <n v="28209.040000000001"/>
    <m/>
    <m/>
    <m/>
    <m/>
    <m/>
    <m/>
    <s v=""/>
    <s v=""/>
    <s v=""/>
    <s v=""/>
  </r>
  <r>
    <x v="68"/>
    <x v="67"/>
    <m/>
    <m/>
    <s v=""/>
    <s v="Z3"/>
    <m/>
    <n v="2016"/>
    <n v="2018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4 : Plomberie-Chauffage Gaz-VMC"/>
    <s v="ELECTRICITE / CHAUFFAGE/PLOMBERIE/VMC"/>
    <n v="125117.14"/>
    <m/>
    <m/>
    <m/>
    <m/>
    <m/>
    <m/>
    <s v=""/>
    <s v=""/>
    <s v=""/>
    <s v=""/>
  </r>
  <r>
    <x v="68"/>
    <x v="67"/>
    <m/>
    <m/>
    <s v=""/>
    <s v="Z3"/>
    <m/>
    <n v="2016"/>
    <n v="2018"/>
    <s v="COLL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5 : Electricité"/>
    <s v="ELECTRICITE / CHAUFFAGE/PLOMBERIE/VMC"/>
    <n v="80611.399999999994"/>
    <m/>
    <m/>
    <m/>
    <m/>
    <m/>
    <m/>
    <s v=""/>
    <s v=""/>
    <s v=""/>
    <s v=""/>
  </r>
  <r>
    <x v="69"/>
    <x v="67"/>
    <m/>
    <s v="ECOMMOY"/>
    <s v=""/>
    <s v="Z3"/>
    <m/>
    <n v="2016"/>
    <n v="2018"/>
    <s v="IND"/>
    <s v="Locatif"/>
    <m/>
    <m/>
    <s v="-"/>
    <m/>
    <m/>
    <m/>
    <m/>
    <m/>
    <m/>
    <m/>
    <m/>
    <m/>
    <n v="8"/>
    <m/>
    <m/>
    <m/>
    <m/>
    <m/>
    <m/>
    <n v="0"/>
    <m/>
    <n v="628.79"/>
    <n v="670.44"/>
    <n v="0.93787661834019442"/>
    <s v="Sous-Traitnat n°1-Lot n°02 : Enduits Grattés"/>
    <s v="GROS ŒUVRE"/>
    <n v="13230"/>
    <m/>
    <m/>
    <m/>
    <m/>
    <m/>
    <m/>
    <s v=""/>
    <n v="0"/>
    <n v="0"/>
    <n v="0"/>
  </r>
  <r>
    <x v="69"/>
    <x v="67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1 : Terrassement-Voirie-Assainissement"/>
    <s v="GROS ŒUVRE"/>
    <n v="11089.42"/>
    <m/>
    <m/>
    <m/>
    <m/>
    <m/>
    <m/>
    <s v=""/>
    <s v=""/>
    <s v=""/>
    <s v=""/>
  </r>
  <r>
    <x v="69"/>
    <x v="67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2 : Réseaux Divers"/>
    <s v="VRD"/>
    <n v="276.44"/>
    <m/>
    <m/>
    <m/>
    <m/>
    <m/>
    <m/>
    <s v=""/>
    <s v=""/>
    <s v=""/>
    <s v=""/>
  </r>
  <r>
    <x v="69"/>
    <x v="67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1 : Gros Oeuvre-Réseaux"/>
    <s v="GROS ŒUVRE"/>
    <n v="264813.42"/>
    <m/>
    <m/>
    <m/>
    <m/>
    <m/>
    <m/>
    <s v=""/>
    <s v=""/>
    <s v=""/>
    <s v=""/>
  </r>
  <r>
    <x v="69"/>
    <x v="67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n°01-Lot n°01"/>
    <s v="GROS ŒUVRE"/>
    <n v="2800"/>
    <m/>
    <m/>
    <m/>
    <m/>
    <m/>
    <m/>
    <s v=""/>
    <s v=""/>
    <s v=""/>
    <s v=""/>
  </r>
  <r>
    <x v="69"/>
    <x v="67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2 : Enduits Grattés"/>
    <s v="GROS ŒUVRE"/>
    <n v="6029.04"/>
    <m/>
    <m/>
    <m/>
    <m/>
    <m/>
    <m/>
    <s v=""/>
    <s v=""/>
    <s v=""/>
    <s v=""/>
  </r>
  <r>
    <x v="69"/>
    <x v="67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3 : Charpente et Bardage Bois-Fermette et Massif-Murs à Ossature Bois"/>
    <s v="CHARPENTE / COUVERTURE"/>
    <n v="100928.48"/>
    <m/>
    <m/>
    <m/>
    <m/>
    <m/>
    <m/>
    <s v=""/>
    <s v=""/>
    <s v=""/>
    <s v=""/>
  </r>
  <r>
    <x v="69"/>
    <x v="67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4 : Couverture et Bardage Zinc-Couverture Bac Acier"/>
    <s v="CHARPENTE / COUVERTURE"/>
    <n v="80052.899999999994"/>
    <m/>
    <m/>
    <m/>
    <m/>
    <m/>
    <m/>
    <s v=""/>
    <s v=""/>
    <s v=""/>
    <s v=""/>
  </r>
  <r>
    <x v="69"/>
    <x v="67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6 : Menuiseries Extérieures Pvc"/>
    <s v="SECOND ŒUVRE"/>
    <n v="24516.22"/>
    <m/>
    <m/>
    <m/>
    <m/>
    <m/>
    <m/>
    <s v=""/>
    <s v=""/>
    <s v=""/>
    <s v=""/>
  </r>
  <r>
    <x v="69"/>
    <x v="67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n°01-Lot n°06"/>
    <s v="SECOND ŒUVRE"/>
    <n v="4779"/>
    <m/>
    <m/>
    <m/>
    <m/>
    <m/>
    <m/>
    <s v=""/>
    <s v=""/>
    <s v=""/>
    <s v=""/>
  </r>
  <r>
    <x v="69"/>
    <x v="67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n°02-Lot n°06"/>
    <s v="SECOND ŒUVRE"/>
    <n v="680"/>
    <m/>
    <m/>
    <m/>
    <m/>
    <m/>
    <m/>
    <s v=""/>
    <s v=""/>
    <s v=""/>
    <s v=""/>
  </r>
  <r>
    <x v="69"/>
    <x v="67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7 : Serrurerie-Garde-Corps-Structures-Portillons"/>
    <s v="SECOND ŒUVRE"/>
    <n v="17903.939999999999"/>
    <m/>
    <m/>
    <m/>
    <m/>
    <m/>
    <m/>
    <s v=""/>
    <s v=""/>
    <s v=""/>
    <s v=""/>
  </r>
  <r>
    <x v="69"/>
    <x v="67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8 : Menuis Int Bois et Ext Métalliques-Portes de Garage"/>
    <s v="SECOND ŒUVRE"/>
    <n v="58350.91"/>
    <m/>
    <m/>
    <m/>
    <m/>
    <m/>
    <m/>
    <s v=""/>
    <s v=""/>
    <s v=""/>
    <s v=""/>
  </r>
  <r>
    <x v="69"/>
    <x v="67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9 : Plâtrerie"/>
    <s v="SECOND ŒUVRE"/>
    <n v="94007.21"/>
    <m/>
    <m/>
    <m/>
    <m/>
    <m/>
    <m/>
    <s v=""/>
    <s v=""/>
    <s v=""/>
    <s v=""/>
  </r>
  <r>
    <x v="69"/>
    <x v="67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n°01-Lot n°09"/>
    <s v="SECOND ŒUVRE"/>
    <n v="2100"/>
    <m/>
    <m/>
    <m/>
    <m/>
    <m/>
    <m/>
    <s v=""/>
    <s v=""/>
    <s v=""/>
    <s v=""/>
  </r>
  <r>
    <x v="69"/>
    <x v="67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0 : Carrelage-Faience"/>
    <s v="SECOND ŒUVRE"/>
    <n v="31423.35"/>
    <m/>
    <m/>
    <m/>
    <m/>
    <m/>
    <m/>
    <s v=""/>
    <s v=""/>
    <s v=""/>
    <s v=""/>
  </r>
  <r>
    <x v="69"/>
    <x v="67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1 : Peinture"/>
    <s v="SECOND ŒUVRE"/>
    <n v="31419.82"/>
    <m/>
    <m/>
    <m/>
    <m/>
    <m/>
    <m/>
    <s v=""/>
    <s v=""/>
    <s v=""/>
    <s v=""/>
  </r>
  <r>
    <x v="69"/>
    <x v="67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2 : Revêtements de Sols Pvc"/>
    <s v="SECOND ŒUVRE"/>
    <n v="7273.12"/>
    <m/>
    <m/>
    <m/>
    <m/>
    <m/>
    <m/>
    <s v=""/>
    <s v=""/>
    <s v=""/>
    <s v=""/>
  </r>
  <r>
    <x v="69"/>
    <x v="67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3 : Espaces Verts-Terrasses-Clôtures"/>
    <s v="ESPACES VERTS"/>
    <n v="14754.7"/>
    <m/>
    <m/>
    <m/>
    <m/>
    <m/>
    <m/>
    <s v=""/>
    <s v=""/>
    <s v=""/>
    <s v=""/>
  </r>
  <r>
    <x v="69"/>
    <x v="67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4 : Plomberie-Chauffage Gaz-VMC"/>
    <s v="ELECTRICITE / CHAUFFAGE/PLOMBERIE/VMC"/>
    <n v="74228.42"/>
    <m/>
    <m/>
    <m/>
    <m/>
    <m/>
    <m/>
    <s v=""/>
    <s v=""/>
    <s v=""/>
    <s v=""/>
  </r>
  <r>
    <x v="69"/>
    <x v="67"/>
    <m/>
    <m/>
    <s v=""/>
    <s v="Z3"/>
    <m/>
    <n v="2016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5 : Electricité"/>
    <s v="ELECTRICITE / CHAUFFAGE/PLOMBERIE/VMC"/>
    <n v="42239.54"/>
    <m/>
    <m/>
    <m/>
    <m/>
    <m/>
    <m/>
    <s v=""/>
    <s v=""/>
    <s v=""/>
    <s v=""/>
  </r>
  <r>
    <x v="70"/>
    <x v="68"/>
    <m/>
    <s v="SAINT CORNEILLE"/>
    <s v=""/>
    <s v="Z3"/>
    <m/>
    <n v="2016"/>
    <n v="2018"/>
    <s v="I/C"/>
    <s v="Locatif"/>
    <m/>
    <m/>
    <s v="-"/>
    <m/>
    <m/>
    <m/>
    <m/>
    <m/>
    <m/>
    <m/>
    <m/>
    <m/>
    <n v="8"/>
    <m/>
    <m/>
    <m/>
    <m/>
    <m/>
    <m/>
    <n v="0"/>
    <m/>
    <n v="527.70000000000005"/>
    <n v="545.45000000000005"/>
    <n v="0.96745806215051788"/>
    <s v="Lot n°14 : VRD"/>
    <s v="VRD"/>
    <n v="39370.71"/>
    <m/>
    <m/>
    <m/>
    <m/>
    <m/>
    <m/>
    <s v=""/>
    <n v="0"/>
    <n v="0"/>
    <n v="0"/>
  </r>
  <r>
    <x v="70"/>
    <x v="68"/>
    <m/>
    <m/>
    <s v=""/>
    <s v="Z3"/>
    <m/>
    <n v="2016"/>
    <n v="2018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5 : Réseaux Souples"/>
    <s v="GROS ŒUVRE"/>
    <n v="6681.33"/>
    <m/>
    <m/>
    <m/>
    <m/>
    <m/>
    <m/>
    <s v=""/>
    <s v=""/>
    <s v=""/>
    <s v=""/>
  </r>
  <r>
    <x v="70"/>
    <x v="68"/>
    <m/>
    <m/>
    <s v=""/>
    <s v="Z3"/>
    <m/>
    <n v="2016"/>
    <n v="2018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1 : Gros Oeuvre"/>
    <s v="GROS ŒUVRE"/>
    <n v="216759.05"/>
    <m/>
    <m/>
    <m/>
    <m/>
    <m/>
    <m/>
    <s v=""/>
    <s v=""/>
    <s v=""/>
    <s v=""/>
  </r>
  <r>
    <x v="70"/>
    <x v="68"/>
    <m/>
    <m/>
    <s v=""/>
    <s v="Z3"/>
    <m/>
    <n v="2016"/>
    <n v="2018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2 : Ravalements"/>
    <s v="GROS ŒUVRE"/>
    <n v="24206.5"/>
    <m/>
    <m/>
    <m/>
    <m/>
    <m/>
    <m/>
    <s v=""/>
    <s v=""/>
    <s v=""/>
    <s v=""/>
  </r>
  <r>
    <x v="70"/>
    <x v="68"/>
    <m/>
    <m/>
    <s v=""/>
    <s v="Z3"/>
    <m/>
    <n v="2016"/>
    <n v="2018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3 : Charpente Bois"/>
    <s v="CHARPENTE / COUVERTURE"/>
    <n v="20841.919999999998"/>
    <m/>
    <m/>
    <m/>
    <m/>
    <m/>
    <m/>
    <s v=""/>
    <s v=""/>
    <s v=""/>
    <s v=""/>
  </r>
  <r>
    <x v="70"/>
    <x v="68"/>
    <m/>
    <m/>
    <s v=""/>
    <s v="Z3"/>
    <m/>
    <n v="2016"/>
    <n v="2018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n°01-Lot n°03"/>
    <s v="CHARPENTE / COUVERTURE"/>
    <n v="4322.62"/>
    <m/>
    <m/>
    <m/>
    <m/>
    <m/>
    <m/>
    <s v=""/>
    <s v=""/>
    <s v=""/>
    <s v=""/>
  </r>
  <r>
    <x v="70"/>
    <x v="68"/>
    <m/>
    <m/>
    <s v=""/>
    <s v="Z3"/>
    <m/>
    <n v="2016"/>
    <n v="2018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4 : Couvertures"/>
    <s v="CHARPENTE / COUVERTURE"/>
    <n v="29722.36"/>
    <m/>
    <m/>
    <m/>
    <m/>
    <m/>
    <m/>
    <s v=""/>
    <s v=""/>
    <s v=""/>
    <s v=""/>
  </r>
  <r>
    <x v="70"/>
    <x v="68"/>
    <m/>
    <m/>
    <s v=""/>
    <s v="Z3"/>
    <m/>
    <n v="2016"/>
    <n v="2018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5 : Etanchéité"/>
    <s v="CHARPENTE / COUVERTURE"/>
    <n v="31892.98"/>
    <m/>
    <m/>
    <m/>
    <m/>
    <m/>
    <m/>
    <s v=""/>
    <s v=""/>
    <s v=""/>
    <s v=""/>
  </r>
  <r>
    <x v="70"/>
    <x v="68"/>
    <m/>
    <m/>
    <s v=""/>
    <s v="Z3"/>
    <m/>
    <n v="2016"/>
    <n v="2018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6 : Menuiseries Extérieures-Métallerie"/>
    <s v="SECOND ŒUVRE"/>
    <n v="75801.06"/>
    <m/>
    <m/>
    <m/>
    <m/>
    <m/>
    <m/>
    <s v=""/>
    <s v=""/>
    <s v=""/>
    <s v=""/>
  </r>
  <r>
    <x v="70"/>
    <x v="68"/>
    <m/>
    <m/>
    <s v=""/>
    <s v="Z3"/>
    <m/>
    <n v="2016"/>
    <n v="2018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n°01-Lot n°06 : Menuiseries Ext Menuiserie"/>
    <s v="SECOND ŒUVRE"/>
    <n v="26955.66"/>
    <m/>
    <m/>
    <m/>
    <m/>
    <m/>
    <m/>
    <s v=""/>
    <s v=""/>
    <s v=""/>
    <s v=""/>
  </r>
  <r>
    <x v="70"/>
    <x v="68"/>
    <m/>
    <m/>
    <s v=""/>
    <s v="Z3"/>
    <m/>
    <n v="2016"/>
    <n v="2018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7 : Menuiseries Bois"/>
    <s v="SECOND ŒUVRE"/>
    <n v="17865.43"/>
    <m/>
    <m/>
    <m/>
    <m/>
    <m/>
    <m/>
    <s v=""/>
    <s v=""/>
    <s v=""/>
    <s v=""/>
  </r>
  <r>
    <x v="70"/>
    <x v="68"/>
    <m/>
    <m/>
    <s v=""/>
    <s v="Z3"/>
    <m/>
    <n v="2016"/>
    <n v="2018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8 : Plâtrerie-Cloisons Sèches-Isolation"/>
    <s v="SECOND ŒUVRE"/>
    <n v="79622.570000000007"/>
    <m/>
    <m/>
    <m/>
    <m/>
    <m/>
    <m/>
    <s v=""/>
    <s v=""/>
    <s v=""/>
    <s v=""/>
  </r>
  <r>
    <x v="70"/>
    <x v="68"/>
    <m/>
    <m/>
    <s v=""/>
    <s v="Z3"/>
    <m/>
    <n v="2016"/>
    <n v="2018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n°1-Lot n°08"/>
    <s v="SECOND ŒUVRE"/>
    <n v="1700"/>
    <m/>
    <m/>
    <m/>
    <m/>
    <m/>
    <m/>
    <s v=""/>
    <s v=""/>
    <s v=""/>
    <s v=""/>
  </r>
  <r>
    <x v="70"/>
    <x v="68"/>
    <m/>
    <m/>
    <s v=""/>
    <s v="Z3"/>
    <m/>
    <n v="2016"/>
    <n v="2018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9 : Carrelage-Faïence"/>
    <s v="SECOND ŒUVRE"/>
    <n v="34784.97"/>
    <m/>
    <m/>
    <m/>
    <m/>
    <m/>
    <m/>
    <s v=""/>
    <s v=""/>
    <s v=""/>
    <s v=""/>
  </r>
  <r>
    <x v="70"/>
    <x v="68"/>
    <m/>
    <m/>
    <s v=""/>
    <s v="Z3"/>
    <m/>
    <n v="2016"/>
    <n v="2018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0 : Peinture-Revêtements Muraux-Sols Collés"/>
    <s v="SECOND ŒUVRE"/>
    <n v="40232.6"/>
    <m/>
    <m/>
    <m/>
    <m/>
    <m/>
    <m/>
    <s v=""/>
    <s v=""/>
    <s v=""/>
    <s v=""/>
  </r>
  <r>
    <x v="70"/>
    <x v="68"/>
    <m/>
    <m/>
    <s v=""/>
    <s v="Z3"/>
    <m/>
    <n v="2016"/>
    <n v="2018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1 : Plomberie"/>
    <s v="ELECTRICITE / CHAUFFAGE/PLOMBERIE/VMC"/>
    <n v="41234.89"/>
    <m/>
    <m/>
    <m/>
    <m/>
    <m/>
    <m/>
    <s v=""/>
    <s v=""/>
    <s v=""/>
    <s v=""/>
  </r>
  <r>
    <x v="70"/>
    <x v="68"/>
    <m/>
    <m/>
    <s v=""/>
    <s v="Z3"/>
    <m/>
    <n v="2016"/>
    <n v="2018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2 : Ventilation"/>
    <s v="ELECTRICITE / CHAUFFAGE/PLOMBERIE/VMC"/>
    <n v="7299.09"/>
    <m/>
    <m/>
    <m/>
    <m/>
    <m/>
    <m/>
    <s v=""/>
    <s v=""/>
    <s v=""/>
    <s v=""/>
  </r>
  <r>
    <x v="70"/>
    <x v="68"/>
    <m/>
    <m/>
    <s v=""/>
    <s v="Z3"/>
    <m/>
    <n v="2016"/>
    <n v="2018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3 : Electricité-Courants Forts et Faibles-Chauffage Électrique"/>
    <s v="ELECTRICITE / CHAUFFAGE/PLOMBERIE/VMC"/>
    <n v="51701.74"/>
    <m/>
    <m/>
    <m/>
    <m/>
    <m/>
    <m/>
    <s v=""/>
    <s v=""/>
    <s v=""/>
    <s v=""/>
  </r>
  <r>
    <x v="70"/>
    <x v="68"/>
    <m/>
    <m/>
    <s v=""/>
    <s v="Z3"/>
    <m/>
    <n v="2016"/>
    <n v="2018"/>
    <s v="I/C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n°01-Lot n°14"/>
    <s v="VRD"/>
    <n v="10478"/>
    <m/>
    <m/>
    <m/>
    <m/>
    <m/>
    <m/>
    <s v=""/>
    <s v=""/>
    <s v=""/>
    <s v=""/>
  </r>
  <r>
    <x v="71"/>
    <x v="69"/>
    <m/>
    <s v="RUAUDIN"/>
    <s v=""/>
    <s v="Z2"/>
    <m/>
    <n v="2017"/>
    <n v="2018"/>
    <s v="IND"/>
    <s v="Locatif"/>
    <m/>
    <m/>
    <s v="-"/>
    <m/>
    <m/>
    <m/>
    <m/>
    <m/>
    <m/>
    <m/>
    <m/>
    <m/>
    <n v="16"/>
    <m/>
    <m/>
    <m/>
    <m/>
    <m/>
    <m/>
    <n v="0"/>
    <m/>
    <n v="1196.3"/>
    <n v="1265.54"/>
    <n v="0.94528817737882642"/>
    <s v="Lot n°01-Voieris Assainissement Plateforme Bâtiment-Colas"/>
    <s v="GROS ŒUVRE"/>
    <n v="141678"/>
    <m/>
    <m/>
    <m/>
    <m/>
    <m/>
    <m/>
    <s v=""/>
    <n v="0"/>
    <n v="0"/>
    <n v="0"/>
  </r>
  <r>
    <x v="71"/>
    <x v="69"/>
    <m/>
    <m/>
    <s v=""/>
    <s v="Z2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n°1 Colas"/>
    <s v="GROS ŒUVRE"/>
    <n v="620"/>
    <m/>
    <m/>
    <m/>
    <m/>
    <m/>
    <m/>
    <s v=""/>
    <s v=""/>
    <s v=""/>
    <s v=""/>
  </r>
  <r>
    <x v="71"/>
    <x v="69"/>
    <m/>
    <m/>
    <s v=""/>
    <s v="Z2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Lot n°1 Colas"/>
    <s v="GROS ŒUVRE"/>
    <n v="4688"/>
    <m/>
    <m/>
    <m/>
    <m/>
    <m/>
    <m/>
    <s v=""/>
    <s v=""/>
    <s v=""/>
    <s v=""/>
  </r>
  <r>
    <x v="71"/>
    <x v="69"/>
    <m/>
    <m/>
    <s v=""/>
    <s v="Z2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2-Réseaux Divers-Ers Maine"/>
    <s v="VRD"/>
    <n v="54367.88"/>
    <m/>
    <m/>
    <m/>
    <m/>
    <m/>
    <m/>
    <s v=""/>
    <s v=""/>
    <s v=""/>
    <s v=""/>
  </r>
  <r>
    <x v="71"/>
    <x v="69"/>
    <m/>
    <m/>
    <s v=""/>
    <s v="Z2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3-Gros Oeuvre / Réseaux Individuels-Sagir"/>
    <s v="GROS ŒUVRE"/>
    <n v="381948.79"/>
    <m/>
    <m/>
    <m/>
    <m/>
    <m/>
    <m/>
    <s v=""/>
    <s v=""/>
    <s v=""/>
    <s v=""/>
  </r>
  <r>
    <x v="71"/>
    <x v="69"/>
    <m/>
    <m/>
    <s v=""/>
    <s v="Z2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5-Charpente Bois / Fermette Bois / Mur à Ossature Bois / Bardage Bois-Glot Charpente"/>
    <s v="CHARPENTE / COUVERTURE"/>
    <n v="110748.05"/>
    <m/>
    <m/>
    <m/>
    <m/>
    <m/>
    <m/>
    <s v=""/>
    <s v=""/>
    <s v=""/>
    <s v=""/>
  </r>
  <r>
    <x v="71"/>
    <x v="69"/>
    <m/>
    <m/>
    <s v=""/>
    <s v="Z2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6-Couverture et Bardage Ardoise Artificielle / Couverture Zinc-Ccv"/>
    <s v="CHARPENTE / COUVERTURE"/>
    <n v="108788.95"/>
    <m/>
    <m/>
    <m/>
    <m/>
    <m/>
    <m/>
    <s v=""/>
    <s v=""/>
    <s v=""/>
    <s v=""/>
  </r>
  <r>
    <x v="71"/>
    <x v="69"/>
    <m/>
    <m/>
    <s v=""/>
    <s v="Z2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7-Menuiseries Extérieures Pvc-Ridoret"/>
    <s v="SECOND ŒUVRE"/>
    <n v="67831.72"/>
    <m/>
    <m/>
    <m/>
    <m/>
    <m/>
    <m/>
    <s v=""/>
    <s v=""/>
    <s v=""/>
    <s v=""/>
  </r>
  <r>
    <x v="71"/>
    <x v="69"/>
    <m/>
    <m/>
    <s v=""/>
    <s v="Z2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8-Menuiseries Intérieures Bois et Extérieures Métalliques-Gohier"/>
    <s v="SECOND ŒUVRE"/>
    <n v="85573.64"/>
    <m/>
    <m/>
    <m/>
    <m/>
    <m/>
    <m/>
    <s v=""/>
    <s v=""/>
    <s v=""/>
    <s v=""/>
  </r>
  <r>
    <x v="71"/>
    <x v="69"/>
    <m/>
    <m/>
    <s v=""/>
    <s v="Z2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9-Ossature Métalliques-Couverture Acier-Serrurerie-S2m"/>
    <s v="SECOND ŒUVRE"/>
    <n v="80614.03"/>
    <m/>
    <m/>
    <m/>
    <m/>
    <m/>
    <m/>
    <s v=""/>
    <s v=""/>
    <s v=""/>
    <s v=""/>
  </r>
  <r>
    <x v="71"/>
    <x v="69"/>
    <m/>
    <m/>
    <s v=""/>
    <s v="Z2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0-Platrerie-Isolation-Smatp"/>
    <s v="SECOND ŒUVRE"/>
    <n v="182725.64"/>
    <m/>
    <m/>
    <m/>
    <m/>
    <m/>
    <m/>
    <s v=""/>
    <s v=""/>
    <s v=""/>
    <s v=""/>
  </r>
  <r>
    <x v="71"/>
    <x v="69"/>
    <m/>
    <m/>
    <s v=""/>
    <s v="Z2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n°1 Lot 10-Platrerie-Isolation"/>
    <s v="SECOND ŒUVRE"/>
    <n v="5320"/>
    <m/>
    <m/>
    <m/>
    <m/>
    <m/>
    <m/>
    <s v=""/>
    <s v=""/>
    <s v=""/>
    <s v=""/>
  </r>
  <r>
    <x v="71"/>
    <x v="69"/>
    <m/>
    <m/>
    <s v=""/>
    <s v="Z2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1-Carrelage / Faïence-Blondeau"/>
    <s v="SECOND ŒUVRE"/>
    <n v="70239.06"/>
    <m/>
    <m/>
    <m/>
    <m/>
    <m/>
    <m/>
    <s v=""/>
    <s v=""/>
    <s v=""/>
    <s v=""/>
  </r>
  <r>
    <x v="71"/>
    <x v="69"/>
    <m/>
    <m/>
    <s v=""/>
    <s v="Z2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2-Peinture-Revêtements Sols Pvc-Mdp Gombourg"/>
    <s v="SECOND ŒUVRE"/>
    <n v="63361.39"/>
    <m/>
    <m/>
    <m/>
    <m/>
    <m/>
    <m/>
    <s v=""/>
    <s v=""/>
    <s v=""/>
    <s v=""/>
  </r>
  <r>
    <x v="71"/>
    <x v="69"/>
    <m/>
    <m/>
    <s v=""/>
    <s v="Z2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4-Plomberie Chauffage Gaz VMC-Scetec"/>
    <s v="ELECTRICITE / CHAUFFAGE/PLOMBERIE/VMC"/>
    <n v="161770.67000000001"/>
    <m/>
    <m/>
    <m/>
    <m/>
    <m/>
    <m/>
    <s v=""/>
    <s v=""/>
    <s v=""/>
    <s v=""/>
  </r>
  <r>
    <x v="71"/>
    <x v="69"/>
    <m/>
    <m/>
    <s v=""/>
    <s v="Z2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5-Electricité-Photovoltaique-Sygmatel"/>
    <s v="ELECTRICITE / CHAUFFAGE/PLOMBERIE/VMC"/>
    <n v="125983.62"/>
    <m/>
    <m/>
    <m/>
    <m/>
    <m/>
    <m/>
    <s v=""/>
    <s v=""/>
    <s v=""/>
    <s v=""/>
  </r>
  <r>
    <x v="71"/>
    <x v="69"/>
    <m/>
    <m/>
    <s v=""/>
    <s v="Z2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n°1 Lot 15-Electricité / Photovoltaïque"/>
    <s v="ELECTRICITE / CHAUFFAGE/PLOMBERIE/VMC"/>
    <n v="6240"/>
    <m/>
    <m/>
    <m/>
    <m/>
    <m/>
    <m/>
    <s v=""/>
    <s v=""/>
    <s v=""/>
    <s v=""/>
  </r>
  <r>
    <x v="71"/>
    <x v="69"/>
    <m/>
    <m/>
    <s v=""/>
    <s v="Z2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3-Espaces Verts-Clôtures-Id Verde"/>
    <s v="ESPACES VERTS"/>
    <n v="51471.64"/>
    <m/>
    <m/>
    <m/>
    <m/>
    <m/>
    <m/>
    <s v=""/>
    <s v=""/>
    <s v=""/>
    <s v=""/>
  </r>
  <r>
    <x v="71"/>
    <x v="69"/>
    <m/>
    <m/>
    <s v=""/>
    <s v="Z2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4-Enduits Grattés-Vendome Ravalements"/>
    <s v="GROS ŒUVRE"/>
    <n v="31477.94"/>
    <m/>
    <m/>
    <m/>
    <m/>
    <m/>
    <m/>
    <s v=""/>
    <s v=""/>
    <s v=""/>
    <s v=""/>
  </r>
  <r>
    <x v="72"/>
    <x v="70"/>
    <m/>
    <s v="ANCINNES"/>
    <s v=""/>
    <s v="Z3"/>
    <m/>
    <n v="2017"/>
    <n v="2018"/>
    <s v="IND"/>
    <s v="Locatif"/>
    <m/>
    <m/>
    <s v="-"/>
    <m/>
    <m/>
    <m/>
    <m/>
    <m/>
    <m/>
    <m/>
    <m/>
    <m/>
    <n v="5"/>
    <m/>
    <m/>
    <m/>
    <m/>
    <m/>
    <m/>
    <n v="0"/>
    <m/>
    <n v="316.2"/>
    <n v="333.5"/>
    <n v="0.94812593703148418"/>
    <s v="Lot n°01 : Gros Oeuvre"/>
    <s v="GROS ŒUVRE"/>
    <n v="154052.88"/>
    <m/>
    <m/>
    <m/>
    <m/>
    <m/>
    <m/>
    <s v=""/>
    <n v="0"/>
    <n v="0"/>
    <n v="0"/>
  </r>
  <r>
    <x v="72"/>
    <x v="70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1 : Gros Oeuvre"/>
    <s v="GROS ŒUVRE"/>
    <n v="12650"/>
    <m/>
    <m/>
    <m/>
    <m/>
    <m/>
    <m/>
    <s v=""/>
    <s v=""/>
    <s v=""/>
    <s v=""/>
  </r>
  <r>
    <x v="72"/>
    <x v="70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2 : Charpente Bois-Murs à Ossature Bois"/>
    <s v="CHARPENTE / COUVERTURE"/>
    <n v="21513.200000000001"/>
    <m/>
    <m/>
    <m/>
    <m/>
    <m/>
    <m/>
    <s v=""/>
    <s v=""/>
    <s v=""/>
    <s v=""/>
  </r>
  <r>
    <x v="72"/>
    <x v="70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3 : Couverture Ardoise-Bardage Bois"/>
    <s v="CHARPENTE / COUVERTURE"/>
    <n v="51467.54"/>
    <m/>
    <m/>
    <m/>
    <m/>
    <m/>
    <m/>
    <s v=""/>
    <s v=""/>
    <s v=""/>
    <s v=""/>
  </r>
  <r>
    <x v="72"/>
    <x v="70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4 : Menuiseries Extérieures Pvc"/>
    <s v="SECOND ŒUVRE"/>
    <n v="27304.76"/>
    <m/>
    <m/>
    <m/>
    <m/>
    <m/>
    <m/>
    <s v=""/>
    <s v=""/>
    <s v=""/>
    <s v=""/>
  </r>
  <r>
    <x v="72"/>
    <x v="70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5 : Plâterie-Cloisons Sèches-Isolation"/>
    <s v="SECOND ŒUVRE"/>
    <n v="34979.019999999997"/>
    <m/>
    <m/>
    <m/>
    <m/>
    <m/>
    <m/>
    <s v=""/>
    <s v=""/>
    <s v=""/>
    <s v=""/>
  </r>
  <r>
    <x v="72"/>
    <x v="70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n°02-Lot n°05"/>
    <s v="SECOND ŒUVRE"/>
    <n v="3766.77"/>
    <m/>
    <m/>
    <m/>
    <m/>
    <m/>
    <m/>
    <s v=""/>
    <s v=""/>
    <s v=""/>
    <s v=""/>
  </r>
  <r>
    <x v="72"/>
    <x v="70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n°01-Lot n°05"/>
    <s v="SECOND ŒUVRE"/>
    <n v="3492.77"/>
    <m/>
    <m/>
    <m/>
    <m/>
    <m/>
    <m/>
    <s v=""/>
    <s v=""/>
    <s v=""/>
    <s v=""/>
  </r>
  <r>
    <x v="72"/>
    <x v="70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6 : Menuiseries Intérieures Bois"/>
    <s v="SECOND ŒUVRE"/>
    <n v="10220.469999999999"/>
    <m/>
    <m/>
    <m/>
    <m/>
    <m/>
    <m/>
    <s v=""/>
    <s v=""/>
    <s v=""/>
    <s v=""/>
  </r>
  <r>
    <x v="72"/>
    <x v="70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7 : Plomberie Sanitaires"/>
    <s v="ELECTRICITE / CHAUFFAGE/PLOMBERIE/VMC"/>
    <n v="29354.799999999999"/>
    <m/>
    <m/>
    <m/>
    <m/>
    <m/>
    <m/>
    <s v=""/>
    <s v=""/>
    <s v=""/>
    <s v=""/>
  </r>
  <r>
    <x v="72"/>
    <x v="70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8 : Electricité-Chauffage Électrique-VMC"/>
    <s v="ELECTRICITE / CHAUFFAGE/PLOMBERIE/VMC"/>
    <n v="50306.400000000001"/>
    <m/>
    <m/>
    <m/>
    <m/>
    <m/>
    <m/>
    <s v=""/>
    <s v=""/>
    <s v=""/>
    <s v=""/>
  </r>
  <r>
    <x v="72"/>
    <x v="70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Sous-Traitant n°01-Lot n°8 : Electricité"/>
    <s v="ELECTRICITE / CHAUFFAGE/PLOMBERIE/VMC"/>
    <n v="2175"/>
    <m/>
    <m/>
    <m/>
    <m/>
    <m/>
    <m/>
    <s v=""/>
    <s v=""/>
    <s v=""/>
    <s v=""/>
  </r>
  <r>
    <x v="72"/>
    <x v="70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09 : Carrelage-Faïence"/>
    <s v="SECOND ŒUVRE"/>
    <n v="27319.63"/>
    <m/>
    <m/>
    <m/>
    <m/>
    <m/>
    <m/>
    <s v=""/>
    <s v=""/>
    <s v=""/>
    <s v=""/>
  </r>
  <r>
    <x v="72"/>
    <x v="70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0 : Peinture-Revêtements de Sols Souples"/>
    <s v="SECOND ŒUVRE"/>
    <n v="16299.97"/>
    <m/>
    <m/>
    <m/>
    <m/>
    <m/>
    <m/>
    <s v=""/>
    <s v=""/>
    <s v=""/>
    <s v=""/>
  </r>
  <r>
    <x v="72"/>
    <x v="70"/>
    <m/>
    <m/>
    <s v=""/>
    <s v="Z3"/>
    <m/>
    <n v="2017"/>
    <n v="2018"/>
    <s v="IND"/>
    <s v="Locatif"/>
    <m/>
    <m/>
    <s v="-"/>
    <m/>
    <m/>
    <m/>
    <m/>
    <m/>
    <m/>
    <m/>
    <m/>
    <m/>
    <s v=""/>
    <m/>
    <m/>
    <m/>
    <m/>
    <m/>
    <m/>
    <s v=""/>
    <m/>
    <s v=""/>
    <s v=""/>
    <s v=""/>
    <s v="Lot n°11 : Espaces Verts-Clôtures"/>
    <s v="ESPACES VERTS"/>
    <n v="4775.66"/>
    <m/>
    <m/>
    <m/>
    <m/>
    <m/>
    <m/>
    <s v=""/>
    <s v=""/>
    <s v=""/>
    <s v=""/>
  </r>
  <r>
    <x v="73"/>
    <x v="71"/>
    <m/>
    <s v="VOIVRES LES LE MANS"/>
    <s v=""/>
    <s v="Z3"/>
    <m/>
    <n v="2015"/>
    <n v="2019"/>
    <s v="IND"/>
    <s v=""/>
    <m/>
    <m/>
    <s v="-"/>
    <m/>
    <m/>
    <m/>
    <m/>
    <m/>
    <m/>
    <m/>
    <m/>
    <m/>
    <n v="6"/>
    <m/>
    <m/>
    <m/>
    <m/>
    <m/>
    <m/>
    <n v="0"/>
    <m/>
    <n v="452.21"/>
    <n v="466.53"/>
    <n v="0.96930529655113284"/>
    <s v="Lot 1-Terrassement-Voirie"/>
    <s v="GROS ŒUVRE"/>
    <n v="8543.92"/>
    <m/>
    <m/>
    <m/>
    <m/>
    <m/>
    <m/>
    <s v=""/>
    <n v="0"/>
    <n v="0"/>
    <n v="0"/>
  </r>
  <r>
    <x v="73"/>
    <x v="71"/>
    <m/>
    <m/>
    <s v=""/>
    <s v="Z3"/>
    <m/>
    <n v="2015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4-Maçonnerie"/>
    <s v="GROS ŒUVRE"/>
    <n v="192542.53"/>
    <m/>
    <m/>
    <m/>
    <m/>
    <m/>
    <m/>
    <s v=""/>
    <s v=""/>
    <s v=""/>
    <s v=""/>
  </r>
  <r>
    <x v="73"/>
    <x v="71"/>
    <m/>
    <m/>
    <s v=""/>
    <s v="Z3"/>
    <m/>
    <n v="2015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Sous-Traitant n°3 Lot 4"/>
    <s v="GROS ŒUVRE"/>
    <n v="13615"/>
    <m/>
    <m/>
    <m/>
    <m/>
    <m/>
    <m/>
    <s v=""/>
    <s v=""/>
    <s v=""/>
    <s v=""/>
  </r>
  <r>
    <x v="73"/>
    <x v="71"/>
    <m/>
    <m/>
    <s v=""/>
    <s v="Z3"/>
    <m/>
    <n v="2015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Sous-Traitant n°2 Lot n°4"/>
    <s v="GROS ŒUVRE"/>
    <n v="3600"/>
    <m/>
    <m/>
    <m/>
    <m/>
    <m/>
    <m/>
    <s v=""/>
    <s v=""/>
    <s v=""/>
    <s v=""/>
  </r>
  <r>
    <x v="73"/>
    <x v="71"/>
    <m/>
    <m/>
    <s v=""/>
    <s v="Z3"/>
    <m/>
    <n v="2015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Sous-Traitant n°1 Lot 4"/>
    <s v="GROS ŒUVRE"/>
    <n v="6500"/>
    <m/>
    <m/>
    <m/>
    <m/>
    <m/>
    <m/>
    <s v=""/>
    <s v=""/>
    <s v=""/>
    <s v=""/>
  </r>
  <r>
    <x v="73"/>
    <x v="71"/>
    <m/>
    <m/>
    <s v=""/>
    <s v="Z3"/>
    <m/>
    <n v="2015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5-Ossature, Charp, Couv, Bardage"/>
    <s v="CHARPENTE / COUVERTURE"/>
    <n v="21208.43"/>
    <m/>
    <m/>
    <m/>
    <m/>
    <m/>
    <m/>
    <s v=""/>
    <s v=""/>
    <s v=""/>
    <s v=""/>
  </r>
  <r>
    <x v="73"/>
    <x v="71"/>
    <m/>
    <m/>
    <s v=""/>
    <s v="Z3"/>
    <m/>
    <n v="2015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Sous Traitant n°1 Lot 5"/>
    <s v="CHARPENTE / COUVERTURE"/>
    <n v="70782.960000000006"/>
    <m/>
    <m/>
    <m/>
    <m/>
    <m/>
    <m/>
    <s v=""/>
    <s v=""/>
    <s v=""/>
    <s v=""/>
  </r>
  <r>
    <x v="73"/>
    <x v="71"/>
    <m/>
    <m/>
    <s v=""/>
    <s v="Z3"/>
    <m/>
    <n v="2015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6-Etanchéité"/>
    <s v="CHARPENTE / COUVERTURE"/>
    <n v="42759.9"/>
    <m/>
    <m/>
    <m/>
    <m/>
    <m/>
    <m/>
    <s v=""/>
    <s v=""/>
    <s v=""/>
    <s v=""/>
  </r>
  <r>
    <x v="73"/>
    <x v="71"/>
    <m/>
    <m/>
    <s v=""/>
    <s v="Z3"/>
    <m/>
    <n v="2015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7-Menuiseries Extérieures Pvc"/>
    <s v="SECOND ŒUVRE"/>
    <n v="32793.5"/>
    <m/>
    <m/>
    <m/>
    <m/>
    <m/>
    <m/>
    <s v=""/>
    <s v=""/>
    <s v=""/>
    <s v=""/>
  </r>
  <r>
    <x v="73"/>
    <x v="71"/>
    <m/>
    <m/>
    <s v=""/>
    <s v="Z3"/>
    <m/>
    <n v="2015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8-Menuiseries Intérieures Bois"/>
    <s v="SECOND ŒUVRE"/>
    <n v="23159.25"/>
    <m/>
    <m/>
    <m/>
    <m/>
    <m/>
    <m/>
    <s v=""/>
    <s v=""/>
    <s v=""/>
    <s v=""/>
  </r>
  <r>
    <x v="73"/>
    <x v="71"/>
    <m/>
    <m/>
    <s v=""/>
    <s v="Z3"/>
    <m/>
    <n v="2015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9-Cloisons, Plafonds, Doublage"/>
    <s v="SECOND ŒUVRE"/>
    <n v="54708.03"/>
    <m/>
    <m/>
    <m/>
    <m/>
    <m/>
    <m/>
    <s v=""/>
    <s v=""/>
    <s v=""/>
    <s v=""/>
  </r>
  <r>
    <x v="73"/>
    <x v="71"/>
    <m/>
    <m/>
    <s v=""/>
    <s v="Z3"/>
    <m/>
    <n v="2015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10-Chauffage, Plomberie, Sanitaires"/>
    <s v="ELECTRICITE / CHAUFFAGE/PLOMBERIE/VMC"/>
    <n v="60192.93"/>
    <m/>
    <m/>
    <m/>
    <m/>
    <m/>
    <m/>
    <s v=""/>
    <s v=""/>
    <s v=""/>
    <s v=""/>
  </r>
  <r>
    <x v="73"/>
    <x v="71"/>
    <m/>
    <m/>
    <s v=""/>
    <s v="Z3"/>
    <m/>
    <n v="2015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11-Electricité, Panneaux Photovoltaïques"/>
    <s v="ELECTRICITE / CHAUFFAGE/PLOMBERIE/VMC"/>
    <n v="46989.599999999999"/>
    <m/>
    <m/>
    <m/>
    <m/>
    <m/>
    <m/>
    <s v=""/>
    <s v=""/>
    <s v=""/>
    <s v=""/>
  </r>
  <r>
    <x v="73"/>
    <x v="71"/>
    <m/>
    <m/>
    <s v=""/>
    <s v="Z3"/>
    <m/>
    <n v="2015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Sous Traitant Lot 11"/>
    <s v="ELECTRICITE / CHAUFFAGE/PLOMBERIE/VMC"/>
    <n v="2340"/>
    <m/>
    <m/>
    <m/>
    <m/>
    <m/>
    <m/>
    <s v=""/>
    <s v=""/>
    <s v=""/>
    <s v=""/>
  </r>
  <r>
    <x v="73"/>
    <x v="71"/>
    <m/>
    <m/>
    <s v=""/>
    <s v="Z3"/>
    <m/>
    <n v="2015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12-Carrelage, Faïence"/>
    <s v="SECOND ŒUVRE"/>
    <n v="21832.86"/>
    <m/>
    <m/>
    <m/>
    <m/>
    <m/>
    <m/>
    <s v=""/>
    <s v=""/>
    <s v=""/>
    <s v=""/>
  </r>
  <r>
    <x v="73"/>
    <x v="71"/>
    <m/>
    <m/>
    <s v=""/>
    <s v="Z3"/>
    <m/>
    <n v="2015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13-Peinture, Sols Souples"/>
    <s v="SECOND ŒUVRE"/>
    <n v="27833.49"/>
    <m/>
    <m/>
    <m/>
    <m/>
    <m/>
    <m/>
    <s v=""/>
    <s v=""/>
    <s v=""/>
    <s v=""/>
  </r>
  <r>
    <x v="73"/>
    <x v="71"/>
    <m/>
    <m/>
    <s v=""/>
    <s v="Z3"/>
    <m/>
    <n v="2015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14-Espaces Verts, Clôtures"/>
    <s v="ESPACES VERTS"/>
    <n v="6085.18"/>
    <m/>
    <m/>
    <m/>
    <m/>
    <m/>
    <m/>
    <s v=""/>
    <s v=""/>
    <s v=""/>
    <s v=""/>
  </r>
  <r>
    <x v="74"/>
    <x v="72"/>
    <m/>
    <s v="AUVERS LE HAMON"/>
    <s v=""/>
    <s v="Z3"/>
    <m/>
    <n v="2017"/>
    <n v="2019"/>
    <s v="IND"/>
    <s v=""/>
    <m/>
    <m/>
    <s v="-"/>
    <m/>
    <m/>
    <m/>
    <m/>
    <m/>
    <m/>
    <m/>
    <m/>
    <m/>
    <n v="6"/>
    <m/>
    <m/>
    <m/>
    <m/>
    <m/>
    <m/>
    <n v="0"/>
    <m/>
    <n v="478.16"/>
    <n v="494.06"/>
    <n v="0.96781767396672469"/>
    <s v="Lot n°01-Maçonnerie"/>
    <s v="GROS ŒUVRE"/>
    <n v="176634.21"/>
    <m/>
    <m/>
    <m/>
    <m/>
    <m/>
    <m/>
    <s v=""/>
    <n v="0"/>
    <n v="0"/>
    <n v="0"/>
  </r>
  <r>
    <x v="74"/>
    <x v="72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2-Ravalements"/>
    <s v="GROS ŒUVRE"/>
    <n v="6773.03"/>
    <m/>
    <m/>
    <m/>
    <m/>
    <m/>
    <m/>
    <s v=""/>
    <s v=""/>
    <s v=""/>
    <s v=""/>
  </r>
  <r>
    <x v="74"/>
    <x v="72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3-Charpente Bois-Ossarure-Bardage"/>
    <s v="CHARPENTE / COUVERTURE"/>
    <n v="78318.66"/>
    <m/>
    <m/>
    <m/>
    <m/>
    <m/>
    <m/>
    <s v=""/>
    <s v=""/>
    <s v=""/>
    <s v=""/>
  </r>
  <r>
    <x v="74"/>
    <x v="72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Sous-Traitant n°1-Lot n°03"/>
    <s v="CHARPENTE / COUVERTURE"/>
    <n v="6240"/>
    <m/>
    <m/>
    <m/>
    <m/>
    <m/>
    <m/>
    <s v=""/>
    <s v=""/>
    <s v=""/>
    <s v=""/>
  </r>
  <r>
    <x v="74"/>
    <x v="72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4-Couverture Ardoises"/>
    <s v="CHARPENTE / COUVERTURE"/>
    <n v="30600.799999999999"/>
    <m/>
    <m/>
    <m/>
    <m/>
    <m/>
    <m/>
    <s v=""/>
    <s v=""/>
    <s v=""/>
    <s v=""/>
  </r>
  <r>
    <x v="74"/>
    <x v="72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5-Etanchéité"/>
    <s v="CHARPENTE / COUVERTURE"/>
    <n v="24332.41"/>
    <m/>
    <m/>
    <m/>
    <m/>
    <m/>
    <m/>
    <s v=""/>
    <s v=""/>
    <s v=""/>
    <s v=""/>
  </r>
  <r>
    <x v="74"/>
    <x v="72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6-Menuiseries Ext Pvc"/>
    <s v="SECOND ŒUVRE"/>
    <n v="55103.77"/>
    <m/>
    <m/>
    <m/>
    <m/>
    <m/>
    <m/>
    <s v=""/>
    <s v=""/>
    <s v=""/>
    <s v=""/>
  </r>
  <r>
    <x v="74"/>
    <x v="72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7-Menuiseries Bois-Escalier Bois"/>
    <s v="SECOND ŒUVRE"/>
    <n v="23384.66"/>
    <m/>
    <m/>
    <m/>
    <m/>
    <m/>
    <m/>
    <s v=""/>
    <s v=""/>
    <s v=""/>
    <s v=""/>
  </r>
  <r>
    <x v="74"/>
    <x v="72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8-Plâtrerie-Cloisons Sèches-Isolation"/>
    <s v="SECOND ŒUVRE"/>
    <n v="71972.990000000005"/>
    <m/>
    <m/>
    <m/>
    <m/>
    <m/>
    <m/>
    <s v=""/>
    <s v=""/>
    <s v=""/>
    <s v=""/>
  </r>
  <r>
    <x v="74"/>
    <x v="72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Sous-Traitant n°01-Lot n°08"/>
    <s v="SECOND ŒUVRE"/>
    <n v="2000"/>
    <m/>
    <m/>
    <m/>
    <m/>
    <m/>
    <m/>
    <s v=""/>
    <s v=""/>
    <s v=""/>
    <s v=""/>
  </r>
  <r>
    <x v="74"/>
    <x v="72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9-Carrelage-Faïence"/>
    <s v="SECOND ŒUVRE"/>
    <n v="1680.4"/>
    <m/>
    <m/>
    <m/>
    <m/>
    <m/>
    <m/>
    <s v=""/>
    <s v=""/>
    <s v=""/>
    <s v=""/>
  </r>
  <r>
    <x v="74"/>
    <x v="72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10-Peinture-Revêtements Muraux-Sols Collés"/>
    <s v="SECOND ŒUVRE"/>
    <n v="28367.08"/>
    <m/>
    <m/>
    <m/>
    <m/>
    <m/>
    <m/>
    <s v=""/>
    <s v=""/>
    <s v=""/>
    <s v=""/>
  </r>
  <r>
    <x v="74"/>
    <x v="72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11-VRD-Espaces Verts"/>
    <s v="VRD"/>
    <n v="41090.93"/>
    <m/>
    <m/>
    <m/>
    <m/>
    <m/>
    <m/>
    <s v=""/>
    <s v=""/>
    <s v=""/>
    <s v=""/>
  </r>
  <r>
    <x v="74"/>
    <x v="72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Sous-Traitant n°01-Lot n°11"/>
    <s v="VRD"/>
    <n v="14533.2"/>
    <m/>
    <m/>
    <m/>
    <m/>
    <m/>
    <m/>
    <s v=""/>
    <s v=""/>
    <s v=""/>
    <s v=""/>
  </r>
  <r>
    <x v="74"/>
    <x v="72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12-Plomberie Sanitaires"/>
    <s v="ELECTRICITE / CHAUFFAGE/PLOMBERIE/VMC"/>
    <n v="38300.050000000003"/>
    <m/>
    <m/>
    <m/>
    <m/>
    <m/>
    <m/>
    <s v=""/>
    <s v=""/>
    <s v=""/>
    <s v=""/>
  </r>
  <r>
    <x v="74"/>
    <x v="72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13-Electricité-Chauffage-Ventilation-Photovoltaïque"/>
    <s v="ELECTRICITE / CHAUFFAGE/PLOMBERIE/VMC"/>
    <n v="75334.53"/>
    <m/>
    <m/>
    <m/>
    <m/>
    <m/>
    <m/>
    <s v=""/>
    <s v=""/>
    <s v=""/>
    <s v=""/>
  </r>
  <r>
    <x v="75"/>
    <x v="73"/>
    <m/>
    <s v="SABLE SUR SARTHE"/>
    <s v=""/>
    <s v="Z3"/>
    <m/>
    <n v="2017"/>
    <n v="2019"/>
    <s v="I/C"/>
    <s v=""/>
    <m/>
    <m/>
    <s v="-"/>
    <m/>
    <m/>
    <m/>
    <m/>
    <m/>
    <m/>
    <m/>
    <m/>
    <m/>
    <n v="25"/>
    <m/>
    <m/>
    <m/>
    <m/>
    <m/>
    <m/>
    <n v="0"/>
    <m/>
    <n v="1926.04"/>
    <n v="2177.25"/>
    <n v="0.88462050752095533"/>
    <s v="Lot 15-Espaces Verts"/>
    <s v="ESPACES VERTS"/>
    <n v="52487.78"/>
    <m/>
    <m/>
    <m/>
    <m/>
    <m/>
    <m/>
    <s v=""/>
    <n v="0"/>
    <n v="0"/>
    <n v="0"/>
  </r>
  <r>
    <x v="75"/>
    <x v="73"/>
    <m/>
    <m/>
    <s v=""/>
    <s v="Z3"/>
    <m/>
    <n v="2017"/>
    <n v="2019"/>
    <s v="I/C"/>
    <s v=""/>
    <m/>
    <m/>
    <s v="-"/>
    <m/>
    <m/>
    <m/>
    <m/>
    <m/>
    <m/>
    <m/>
    <m/>
    <m/>
    <s v=""/>
    <m/>
    <m/>
    <m/>
    <m/>
    <m/>
    <m/>
    <s v=""/>
    <m/>
    <s v=""/>
    <s v=""/>
    <s v=""/>
    <s v="Lot 14-Réseaux Souples"/>
    <s v="GROS ŒUVRE"/>
    <n v="242572.04"/>
    <m/>
    <m/>
    <m/>
    <m/>
    <m/>
    <m/>
    <s v=""/>
    <s v=""/>
    <s v=""/>
    <s v=""/>
  </r>
  <r>
    <x v="75"/>
    <x v="73"/>
    <m/>
    <m/>
    <s v=""/>
    <s v="Z3"/>
    <m/>
    <n v="2017"/>
    <n v="2019"/>
    <s v="I/C"/>
    <s v=""/>
    <m/>
    <m/>
    <s v="-"/>
    <m/>
    <m/>
    <m/>
    <m/>
    <m/>
    <m/>
    <m/>
    <m/>
    <m/>
    <s v=""/>
    <m/>
    <m/>
    <m/>
    <m/>
    <m/>
    <m/>
    <s v=""/>
    <m/>
    <s v=""/>
    <s v=""/>
    <s v=""/>
    <s v="Lot 14bis-Réseaux Souples"/>
    <s v="GROS ŒUVRE"/>
    <n v="84809.36"/>
    <m/>
    <m/>
    <m/>
    <m/>
    <m/>
    <m/>
    <s v=""/>
    <s v=""/>
    <s v=""/>
    <s v=""/>
  </r>
  <r>
    <x v="75"/>
    <x v="73"/>
    <m/>
    <m/>
    <s v=""/>
    <s v="Z3"/>
    <m/>
    <n v="2017"/>
    <n v="2019"/>
    <s v="I/C"/>
    <s v=""/>
    <m/>
    <m/>
    <s v="-"/>
    <m/>
    <m/>
    <m/>
    <m/>
    <m/>
    <m/>
    <m/>
    <m/>
    <m/>
    <s v=""/>
    <m/>
    <m/>
    <m/>
    <m/>
    <m/>
    <m/>
    <s v=""/>
    <m/>
    <s v=""/>
    <s v=""/>
    <s v=""/>
    <s v="Lot 1-Gros Oeuvre"/>
    <s v="GROS ŒUVRE"/>
    <n v="758739.67"/>
    <m/>
    <m/>
    <m/>
    <m/>
    <m/>
    <m/>
    <s v=""/>
    <s v=""/>
    <s v=""/>
    <s v=""/>
  </r>
  <r>
    <x v="75"/>
    <x v="73"/>
    <m/>
    <m/>
    <s v=""/>
    <s v="Z3"/>
    <m/>
    <n v="2017"/>
    <n v="2019"/>
    <s v="I/C"/>
    <s v=""/>
    <m/>
    <m/>
    <s v="-"/>
    <m/>
    <m/>
    <m/>
    <m/>
    <m/>
    <m/>
    <m/>
    <m/>
    <m/>
    <s v=""/>
    <m/>
    <m/>
    <m/>
    <m/>
    <m/>
    <m/>
    <s v=""/>
    <m/>
    <s v=""/>
    <s v=""/>
    <s v=""/>
    <s v="Sous-Traitant n°01-Lot n°01"/>
    <s v="GROS ŒUVRE"/>
    <n v="29695"/>
    <m/>
    <m/>
    <m/>
    <m/>
    <m/>
    <m/>
    <s v=""/>
    <s v=""/>
    <s v=""/>
    <s v=""/>
  </r>
  <r>
    <x v="75"/>
    <x v="73"/>
    <m/>
    <m/>
    <s v=""/>
    <s v="Z3"/>
    <m/>
    <n v="2017"/>
    <n v="2019"/>
    <s v="I/C"/>
    <s v=""/>
    <m/>
    <m/>
    <s v="-"/>
    <m/>
    <m/>
    <m/>
    <m/>
    <m/>
    <m/>
    <m/>
    <m/>
    <m/>
    <s v=""/>
    <m/>
    <m/>
    <m/>
    <m/>
    <m/>
    <m/>
    <s v=""/>
    <m/>
    <s v=""/>
    <s v=""/>
    <s v=""/>
    <s v="Sous-Traitant Lot 1"/>
    <s v="GROS ŒUVRE"/>
    <n v="25440"/>
    <m/>
    <m/>
    <m/>
    <m/>
    <m/>
    <m/>
    <s v=""/>
    <s v=""/>
    <s v=""/>
    <s v=""/>
  </r>
  <r>
    <x v="75"/>
    <x v="73"/>
    <m/>
    <m/>
    <s v=""/>
    <s v="Z3"/>
    <m/>
    <n v="2017"/>
    <n v="2019"/>
    <s v="I/C"/>
    <s v=""/>
    <m/>
    <m/>
    <s v="-"/>
    <m/>
    <m/>
    <m/>
    <m/>
    <m/>
    <m/>
    <m/>
    <m/>
    <m/>
    <s v=""/>
    <m/>
    <m/>
    <m/>
    <m/>
    <m/>
    <m/>
    <s v=""/>
    <m/>
    <s v=""/>
    <s v=""/>
    <s v=""/>
    <s v="Lot 2-Charpente Bois"/>
    <s v="CHARPENTE / COUVERTURE"/>
    <n v="353297.82"/>
    <m/>
    <m/>
    <m/>
    <m/>
    <m/>
    <m/>
    <s v=""/>
    <s v=""/>
    <s v=""/>
    <s v=""/>
  </r>
  <r>
    <x v="75"/>
    <x v="73"/>
    <m/>
    <m/>
    <s v=""/>
    <s v="Z3"/>
    <m/>
    <n v="2017"/>
    <n v="2019"/>
    <s v="I/C"/>
    <s v=""/>
    <m/>
    <m/>
    <s v="-"/>
    <m/>
    <m/>
    <m/>
    <m/>
    <m/>
    <m/>
    <m/>
    <m/>
    <m/>
    <s v=""/>
    <m/>
    <m/>
    <m/>
    <m/>
    <m/>
    <m/>
    <s v=""/>
    <m/>
    <s v=""/>
    <s v=""/>
    <s v=""/>
    <s v="Lot 3-Couverture-Bardage Zinc"/>
    <s v="CHARPENTE / COUVERTURE"/>
    <n v="383669.21"/>
    <m/>
    <m/>
    <m/>
    <m/>
    <m/>
    <m/>
    <s v=""/>
    <s v=""/>
    <s v=""/>
    <s v=""/>
  </r>
  <r>
    <x v="75"/>
    <x v="73"/>
    <m/>
    <m/>
    <s v=""/>
    <s v="Z3"/>
    <m/>
    <n v="2017"/>
    <n v="2019"/>
    <s v="I/C"/>
    <s v=""/>
    <m/>
    <m/>
    <s v="-"/>
    <m/>
    <m/>
    <m/>
    <m/>
    <m/>
    <m/>
    <m/>
    <m/>
    <m/>
    <s v=""/>
    <m/>
    <m/>
    <m/>
    <m/>
    <m/>
    <m/>
    <s v=""/>
    <m/>
    <s v=""/>
    <s v=""/>
    <s v=""/>
    <s v="Lot 4-Etanchéité"/>
    <s v="CHARPENTE / COUVERTURE"/>
    <n v="8965.0499999999993"/>
    <m/>
    <m/>
    <m/>
    <m/>
    <m/>
    <m/>
    <s v=""/>
    <s v=""/>
    <s v=""/>
    <s v=""/>
  </r>
  <r>
    <x v="75"/>
    <x v="73"/>
    <m/>
    <m/>
    <s v=""/>
    <s v="Z3"/>
    <m/>
    <n v="2017"/>
    <n v="2019"/>
    <s v="I/C"/>
    <s v=""/>
    <m/>
    <m/>
    <s v="-"/>
    <m/>
    <m/>
    <m/>
    <m/>
    <m/>
    <m/>
    <m/>
    <m/>
    <m/>
    <s v=""/>
    <m/>
    <m/>
    <m/>
    <m/>
    <m/>
    <m/>
    <s v=""/>
    <m/>
    <s v=""/>
    <s v=""/>
    <s v=""/>
    <s v="Lot 5-Menuiseries Pvc"/>
    <s v="SECOND ŒUVRE"/>
    <n v="130307.5"/>
    <m/>
    <m/>
    <m/>
    <m/>
    <m/>
    <m/>
    <s v=""/>
    <s v=""/>
    <s v=""/>
    <s v=""/>
  </r>
  <r>
    <x v="75"/>
    <x v="73"/>
    <m/>
    <m/>
    <s v=""/>
    <s v="Z3"/>
    <m/>
    <n v="2017"/>
    <n v="2019"/>
    <s v="I/C"/>
    <s v=""/>
    <m/>
    <m/>
    <s v="-"/>
    <m/>
    <m/>
    <m/>
    <m/>
    <m/>
    <m/>
    <m/>
    <m/>
    <m/>
    <s v=""/>
    <m/>
    <m/>
    <m/>
    <m/>
    <m/>
    <m/>
    <s v=""/>
    <m/>
    <s v=""/>
    <s v=""/>
    <s v=""/>
    <s v="Sous-Traitant Lot 5"/>
    <s v="SECOND ŒUVRE"/>
    <n v="5000"/>
    <m/>
    <m/>
    <m/>
    <m/>
    <m/>
    <m/>
    <s v=""/>
    <s v=""/>
    <s v=""/>
    <s v=""/>
  </r>
  <r>
    <x v="75"/>
    <x v="73"/>
    <m/>
    <m/>
    <s v=""/>
    <s v="Z3"/>
    <m/>
    <n v="2017"/>
    <n v="2019"/>
    <s v="I/C"/>
    <s v=""/>
    <m/>
    <m/>
    <s v="-"/>
    <m/>
    <m/>
    <m/>
    <m/>
    <m/>
    <m/>
    <m/>
    <m/>
    <m/>
    <s v=""/>
    <m/>
    <m/>
    <m/>
    <m/>
    <m/>
    <m/>
    <s v=""/>
    <m/>
    <s v=""/>
    <s v=""/>
    <s v=""/>
    <s v="Lot 6-Serrurerie"/>
    <s v="SECOND ŒUVRE"/>
    <n v="50785.97"/>
    <m/>
    <m/>
    <m/>
    <m/>
    <m/>
    <m/>
    <s v=""/>
    <s v=""/>
    <s v=""/>
    <s v=""/>
  </r>
  <r>
    <x v="75"/>
    <x v="73"/>
    <m/>
    <m/>
    <s v=""/>
    <s v="Z3"/>
    <m/>
    <n v="2017"/>
    <n v="2019"/>
    <s v="I/C"/>
    <s v=""/>
    <m/>
    <m/>
    <s v="-"/>
    <m/>
    <m/>
    <m/>
    <m/>
    <m/>
    <m/>
    <m/>
    <m/>
    <m/>
    <s v=""/>
    <m/>
    <m/>
    <m/>
    <m/>
    <m/>
    <m/>
    <s v=""/>
    <m/>
    <s v=""/>
    <s v=""/>
    <s v=""/>
    <s v="Lot 7-Menuiseries Inétrieures Bois"/>
    <s v="SECOND ŒUVRE"/>
    <n v="82344.44"/>
    <m/>
    <m/>
    <m/>
    <m/>
    <m/>
    <m/>
    <s v=""/>
    <s v=""/>
    <s v=""/>
    <s v=""/>
  </r>
  <r>
    <x v="75"/>
    <x v="73"/>
    <m/>
    <m/>
    <s v=""/>
    <s v="Z3"/>
    <m/>
    <n v="2017"/>
    <n v="2019"/>
    <s v="I/C"/>
    <s v=""/>
    <m/>
    <m/>
    <s v="-"/>
    <m/>
    <m/>
    <m/>
    <m/>
    <m/>
    <m/>
    <m/>
    <m/>
    <m/>
    <s v=""/>
    <m/>
    <m/>
    <m/>
    <m/>
    <m/>
    <m/>
    <s v=""/>
    <m/>
    <s v=""/>
    <s v=""/>
    <s v=""/>
    <s v="Lot 9-Chauffage-Ventilation"/>
    <s v="ELECTRICITE / CHAUFFAGE/PLOMBERIE/VMC"/>
    <n v="226579.99"/>
    <m/>
    <m/>
    <m/>
    <m/>
    <m/>
    <m/>
    <s v=""/>
    <s v=""/>
    <s v=""/>
    <s v=""/>
  </r>
  <r>
    <x v="75"/>
    <x v="73"/>
    <m/>
    <m/>
    <s v=""/>
    <s v="Z3"/>
    <m/>
    <n v="2017"/>
    <n v="2019"/>
    <s v="I/C"/>
    <s v=""/>
    <m/>
    <m/>
    <s v="-"/>
    <m/>
    <m/>
    <m/>
    <m/>
    <m/>
    <m/>
    <m/>
    <m/>
    <m/>
    <s v=""/>
    <m/>
    <m/>
    <m/>
    <m/>
    <m/>
    <m/>
    <s v=""/>
    <m/>
    <s v=""/>
    <s v=""/>
    <s v=""/>
    <s v="Lot 10-Plomberie Sanitaires"/>
    <s v="ELECTRICITE / CHAUFFAGE/PLOMBERIE/VMC"/>
    <n v="109594.11"/>
    <m/>
    <m/>
    <m/>
    <m/>
    <m/>
    <m/>
    <s v=""/>
    <s v=""/>
    <s v=""/>
    <s v=""/>
  </r>
  <r>
    <x v="75"/>
    <x v="73"/>
    <m/>
    <m/>
    <s v=""/>
    <s v="Z3"/>
    <m/>
    <n v="2017"/>
    <n v="2019"/>
    <s v="I/C"/>
    <s v=""/>
    <m/>
    <m/>
    <s v="-"/>
    <m/>
    <m/>
    <m/>
    <m/>
    <m/>
    <m/>
    <m/>
    <m/>
    <m/>
    <s v=""/>
    <m/>
    <m/>
    <m/>
    <m/>
    <m/>
    <m/>
    <s v=""/>
    <m/>
    <s v=""/>
    <s v=""/>
    <s v=""/>
    <s v="Lot 11-Electricité"/>
    <s v="ELECTRICITE / CHAUFFAGE/PLOMBERIE/VMC"/>
    <n v="134264.34"/>
    <m/>
    <m/>
    <m/>
    <m/>
    <m/>
    <m/>
    <s v=""/>
    <s v=""/>
    <s v=""/>
    <s v=""/>
  </r>
  <r>
    <x v="75"/>
    <x v="73"/>
    <m/>
    <m/>
    <s v=""/>
    <s v="Z3"/>
    <m/>
    <n v="2017"/>
    <n v="2019"/>
    <s v="I/C"/>
    <s v=""/>
    <m/>
    <m/>
    <s v="-"/>
    <m/>
    <m/>
    <m/>
    <m/>
    <m/>
    <m/>
    <m/>
    <m/>
    <m/>
    <s v=""/>
    <m/>
    <m/>
    <m/>
    <m/>
    <m/>
    <m/>
    <s v=""/>
    <m/>
    <s v=""/>
    <s v=""/>
    <s v=""/>
    <s v="Sous-Traitant n°1 Lot 11"/>
    <s v="ELECTRICITE / CHAUFFAGE/PLOMBERIE/VMC"/>
    <n v="5000"/>
    <m/>
    <m/>
    <m/>
    <m/>
    <m/>
    <m/>
    <s v=""/>
    <s v=""/>
    <s v=""/>
    <s v=""/>
  </r>
  <r>
    <x v="75"/>
    <x v="73"/>
    <m/>
    <m/>
    <s v=""/>
    <s v="Z3"/>
    <m/>
    <n v="2017"/>
    <n v="2019"/>
    <s v="I/C"/>
    <s v=""/>
    <m/>
    <m/>
    <s v="-"/>
    <m/>
    <m/>
    <m/>
    <m/>
    <m/>
    <m/>
    <m/>
    <m/>
    <m/>
    <s v=""/>
    <m/>
    <m/>
    <m/>
    <m/>
    <m/>
    <m/>
    <s v=""/>
    <m/>
    <s v=""/>
    <s v=""/>
    <s v=""/>
    <s v="Lot 12-Carrelages Faience"/>
    <s v="SECOND ŒUVRE"/>
    <n v="95027.51"/>
    <m/>
    <m/>
    <m/>
    <m/>
    <m/>
    <m/>
    <s v=""/>
    <s v=""/>
    <s v=""/>
    <s v=""/>
  </r>
  <r>
    <x v="75"/>
    <x v="73"/>
    <m/>
    <m/>
    <s v=""/>
    <s v="Z3"/>
    <m/>
    <n v="2017"/>
    <n v="2019"/>
    <s v="I/C"/>
    <s v=""/>
    <m/>
    <m/>
    <s v="-"/>
    <m/>
    <m/>
    <m/>
    <m/>
    <m/>
    <m/>
    <m/>
    <m/>
    <m/>
    <s v=""/>
    <m/>
    <m/>
    <m/>
    <m/>
    <m/>
    <m/>
    <s v=""/>
    <m/>
    <s v=""/>
    <s v=""/>
    <s v=""/>
    <s v="Lot 12bis-Revêt. Sols Souples"/>
    <s v="SECOND ŒUVRE"/>
    <n v="22800"/>
    <m/>
    <m/>
    <m/>
    <m/>
    <m/>
    <m/>
    <s v=""/>
    <s v=""/>
    <s v=""/>
    <s v=""/>
  </r>
  <r>
    <x v="75"/>
    <x v="73"/>
    <m/>
    <m/>
    <s v=""/>
    <s v="Z3"/>
    <m/>
    <n v="2017"/>
    <n v="2019"/>
    <s v="I/C"/>
    <s v=""/>
    <m/>
    <m/>
    <s v="-"/>
    <m/>
    <m/>
    <m/>
    <m/>
    <m/>
    <m/>
    <m/>
    <m/>
    <m/>
    <s v=""/>
    <m/>
    <m/>
    <m/>
    <m/>
    <m/>
    <m/>
    <s v=""/>
    <m/>
    <s v=""/>
    <s v=""/>
    <s v=""/>
    <s v="Lot 8-Plâtrerie, Isolation, Fx Plafonds"/>
    <s v="SECOND ŒUVRE"/>
    <n v="180426.85"/>
    <m/>
    <m/>
    <m/>
    <m/>
    <m/>
    <m/>
    <s v=""/>
    <s v=""/>
    <s v=""/>
    <s v=""/>
  </r>
  <r>
    <x v="75"/>
    <x v="73"/>
    <m/>
    <m/>
    <s v=""/>
    <s v="Z3"/>
    <m/>
    <n v="2017"/>
    <n v="2019"/>
    <s v="I/C"/>
    <s v=""/>
    <m/>
    <m/>
    <s v="-"/>
    <m/>
    <m/>
    <m/>
    <m/>
    <m/>
    <m/>
    <m/>
    <m/>
    <m/>
    <s v=""/>
    <m/>
    <m/>
    <m/>
    <m/>
    <m/>
    <m/>
    <s v=""/>
    <m/>
    <s v=""/>
    <s v=""/>
    <s v=""/>
    <s v="Lot 13-Peinture"/>
    <s v="SECOND ŒUVRE"/>
    <n v="101843.43"/>
    <m/>
    <m/>
    <m/>
    <m/>
    <m/>
    <m/>
    <s v=""/>
    <s v=""/>
    <s v=""/>
    <s v=""/>
  </r>
  <r>
    <x v="76"/>
    <x v="74"/>
    <m/>
    <s v="AUVERS LE HAMON"/>
    <s v=""/>
    <s v="Z3"/>
    <m/>
    <n v="2017"/>
    <n v="2019"/>
    <s v="IND"/>
    <s v=""/>
    <m/>
    <m/>
    <s v="-"/>
    <m/>
    <m/>
    <m/>
    <m/>
    <m/>
    <m/>
    <m/>
    <m/>
    <m/>
    <n v="4"/>
    <m/>
    <m/>
    <m/>
    <m/>
    <m/>
    <m/>
    <n v="0"/>
    <m/>
    <n v="251.34"/>
    <n v="268.38"/>
    <n v="0.93650793650793651"/>
    <s v="Lot n°01-Maçonnerie"/>
    <s v="GROS ŒUVRE"/>
    <n v="97089.79"/>
    <m/>
    <m/>
    <m/>
    <m/>
    <m/>
    <m/>
    <s v=""/>
    <n v="0"/>
    <n v="0"/>
    <n v="0"/>
  </r>
  <r>
    <x v="76"/>
    <x v="74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2-Ravalements"/>
    <s v="GROS ŒUVRE"/>
    <n v="10592.64"/>
    <m/>
    <m/>
    <m/>
    <m/>
    <m/>
    <m/>
    <s v=""/>
    <s v=""/>
    <s v=""/>
    <s v=""/>
  </r>
  <r>
    <x v="76"/>
    <x v="74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3-Charpente Bois-Ossature-Bardage"/>
    <s v="CHARPENTE / COUVERTURE"/>
    <n v="33236.949999999997"/>
    <m/>
    <m/>
    <m/>
    <m/>
    <m/>
    <m/>
    <s v=""/>
    <s v=""/>
    <s v=""/>
    <s v=""/>
  </r>
  <r>
    <x v="76"/>
    <x v="74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Sous-Traitant n°01-Lot n°03 Charpente Bois-Ossature Bois-Bardage"/>
    <s v="CHARPENTE / COUVERTURE"/>
    <n v="5941.37"/>
    <m/>
    <m/>
    <m/>
    <m/>
    <m/>
    <m/>
    <s v=""/>
    <s v=""/>
    <s v=""/>
    <s v=""/>
  </r>
  <r>
    <x v="76"/>
    <x v="74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4-Couverture Ardoises"/>
    <s v="CHARPENTE / COUVERTURE"/>
    <n v="21421.78"/>
    <m/>
    <m/>
    <m/>
    <m/>
    <m/>
    <m/>
    <s v=""/>
    <s v=""/>
    <s v=""/>
    <s v=""/>
  </r>
  <r>
    <x v="76"/>
    <x v="74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5-Etanchéité"/>
    <s v="CHARPENTE / COUVERTURE"/>
    <n v="18186.47"/>
    <m/>
    <m/>
    <m/>
    <m/>
    <m/>
    <m/>
    <s v=""/>
    <s v=""/>
    <s v=""/>
    <s v=""/>
  </r>
  <r>
    <x v="76"/>
    <x v="74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6-Menuiseries Extérieures Pvc"/>
    <s v="SECOND ŒUVRE"/>
    <n v="28879.02"/>
    <m/>
    <m/>
    <m/>
    <m/>
    <m/>
    <m/>
    <s v=""/>
    <s v=""/>
    <s v=""/>
    <s v=""/>
  </r>
  <r>
    <x v="76"/>
    <x v="74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7-Menuiseries Bois-Escalier Bois"/>
    <s v="SECOND ŒUVRE"/>
    <n v="7391.23"/>
    <m/>
    <m/>
    <m/>
    <m/>
    <m/>
    <m/>
    <s v=""/>
    <s v=""/>
    <s v=""/>
    <s v=""/>
  </r>
  <r>
    <x v="76"/>
    <x v="74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8-Plâtrerie-Cloisons Sèches"/>
    <s v="SECOND ŒUVRE"/>
    <n v="36664.910000000003"/>
    <m/>
    <m/>
    <m/>
    <m/>
    <m/>
    <m/>
    <s v=""/>
    <s v=""/>
    <s v=""/>
    <s v=""/>
  </r>
  <r>
    <x v="76"/>
    <x v="74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Sous-Traitant n°01-Lot n°08"/>
    <s v="SECOND ŒUVRE"/>
    <n v="1000"/>
    <m/>
    <m/>
    <m/>
    <m/>
    <m/>
    <m/>
    <s v=""/>
    <s v=""/>
    <s v=""/>
    <s v=""/>
  </r>
  <r>
    <x v="76"/>
    <x v="74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9-Carrelage-Faïence"/>
    <s v="SECOND ŒUVRE"/>
    <n v="17223.36"/>
    <m/>
    <m/>
    <m/>
    <m/>
    <m/>
    <m/>
    <s v=""/>
    <s v=""/>
    <s v=""/>
    <s v=""/>
  </r>
  <r>
    <x v="76"/>
    <x v="74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10-Peinture-Revêtements Muraux-Sols Collés"/>
    <s v="SECOND ŒUVRE"/>
    <n v="11650.77"/>
    <m/>
    <m/>
    <m/>
    <m/>
    <m/>
    <m/>
    <s v=""/>
    <s v=""/>
    <s v=""/>
    <s v=""/>
  </r>
  <r>
    <x v="76"/>
    <x v="74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11-VRD-Espaces Verts"/>
    <s v="VRD"/>
    <n v="25274.82"/>
    <m/>
    <m/>
    <m/>
    <m/>
    <m/>
    <m/>
    <s v=""/>
    <s v=""/>
    <s v=""/>
    <s v=""/>
  </r>
  <r>
    <x v="76"/>
    <x v="74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Sous-Traitance n°01-Lot n°11"/>
    <s v="VRD"/>
    <n v="6528"/>
    <m/>
    <m/>
    <m/>
    <m/>
    <m/>
    <m/>
    <s v=""/>
    <s v=""/>
    <s v=""/>
    <s v=""/>
  </r>
  <r>
    <x v="76"/>
    <x v="74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12-Plomberie Sanitaires"/>
    <s v="ELECTRICITE / CHAUFFAGE/PLOMBERIE/VMC"/>
    <n v="21697.38"/>
    <m/>
    <m/>
    <m/>
    <m/>
    <m/>
    <m/>
    <s v=""/>
    <s v=""/>
    <s v=""/>
    <s v=""/>
  </r>
  <r>
    <x v="76"/>
    <x v="74"/>
    <m/>
    <m/>
    <s v=""/>
    <s v="Z3"/>
    <m/>
    <n v="2017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13-Electricité-Chauffage-Ventilation-Photovoltaïque"/>
    <s v="ELECTRICITE / CHAUFFAGE/PLOMBERIE/VMC"/>
    <n v="46551.66"/>
    <m/>
    <m/>
    <m/>
    <m/>
    <m/>
    <m/>
    <s v=""/>
    <s v=""/>
    <s v=""/>
    <s v=""/>
  </r>
  <r>
    <x v="77"/>
    <x v="75"/>
    <m/>
    <s v="VILLENEUVE EN PERSEIGNE"/>
    <s v=""/>
    <s v="Z3"/>
    <m/>
    <n v="2018"/>
    <n v="2019"/>
    <s v="IND"/>
    <s v=""/>
    <m/>
    <m/>
    <s v="-"/>
    <m/>
    <m/>
    <m/>
    <m/>
    <m/>
    <m/>
    <m/>
    <m/>
    <m/>
    <n v="10"/>
    <m/>
    <m/>
    <m/>
    <m/>
    <m/>
    <m/>
    <n v="0"/>
    <m/>
    <n v="684"/>
    <n v="720"/>
    <n v="0.95"/>
    <s v="Lot n°1-VRD"/>
    <s v="VRD"/>
    <n v="91133.88"/>
    <m/>
    <m/>
    <m/>
    <m/>
    <m/>
    <m/>
    <s v=""/>
    <n v="0"/>
    <n v="0"/>
    <n v="0"/>
  </r>
  <r>
    <x v="77"/>
    <x v="75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2-Gros Oeuvre"/>
    <s v="GROS ŒUVRE"/>
    <n v="260007.47"/>
    <m/>
    <m/>
    <m/>
    <m/>
    <m/>
    <m/>
    <s v=""/>
    <s v=""/>
    <s v=""/>
    <s v=""/>
  </r>
  <r>
    <x v="77"/>
    <x v="75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2 Sous-Traitant"/>
    <s v="GROS ŒUVRE"/>
    <n v="32517"/>
    <m/>
    <m/>
    <m/>
    <m/>
    <m/>
    <m/>
    <s v=""/>
    <s v=""/>
    <s v=""/>
    <s v=""/>
  </r>
  <r>
    <x v="77"/>
    <x v="75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2-Sous-Traitant"/>
    <s v="GROS ŒUVRE"/>
    <n v="5000"/>
    <m/>
    <m/>
    <m/>
    <m/>
    <m/>
    <m/>
    <s v=""/>
    <s v=""/>
    <s v=""/>
    <s v=""/>
  </r>
  <r>
    <x v="77"/>
    <x v="75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3-Charpente-Couverture"/>
    <s v="CHARPENTE / COUVERTURE"/>
    <n v="114576.54"/>
    <m/>
    <m/>
    <m/>
    <m/>
    <m/>
    <m/>
    <s v=""/>
    <s v=""/>
    <s v=""/>
    <s v=""/>
  </r>
  <r>
    <x v="77"/>
    <x v="75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5-Plâtrerie Plafond Isolation"/>
    <s v="SECOND ŒUVRE"/>
    <n v="114815.91"/>
    <m/>
    <m/>
    <m/>
    <m/>
    <m/>
    <m/>
    <s v=""/>
    <s v=""/>
    <s v=""/>
    <s v=""/>
  </r>
  <r>
    <x v="77"/>
    <x v="75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6-Menuiseries Intérieures"/>
    <s v="SECOND ŒUVRE"/>
    <n v="33527.360000000001"/>
    <m/>
    <m/>
    <m/>
    <m/>
    <m/>
    <m/>
    <s v=""/>
    <s v=""/>
    <s v=""/>
    <s v=""/>
  </r>
  <r>
    <x v="77"/>
    <x v="75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7-Carrelage"/>
    <s v="SECOND ŒUVRE"/>
    <n v="39056.15"/>
    <m/>
    <m/>
    <m/>
    <m/>
    <m/>
    <m/>
    <s v=""/>
    <s v=""/>
    <s v=""/>
    <s v=""/>
  </r>
  <r>
    <x v="77"/>
    <x v="75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8-Peinture Intérieure et Sol Souple"/>
    <s v="SECOND ŒUVRE"/>
    <n v="40557.25"/>
    <m/>
    <m/>
    <m/>
    <m/>
    <m/>
    <m/>
    <s v=""/>
    <s v=""/>
    <s v=""/>
    <s v=""/>
  </r>
  <r>
    <x v="77"/>
    <x v="75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9-Chauffage Ventilation Plomberie"/>
    <s v="ELECTRICITE / CHAUFFAGE/PLOMBERIE/VMC"/>
    <n v="137449.91"/>
    <m/>
    <m/>
    <m/>
    <m/>
    <m/>
    <m/>
    <s v=""/>
    <s v=""/>
    <s v=""/>
    <s v=""/>
  </r>
  <r>
    <x v="77"/>
    <x v="75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10-Electricité"/>
    <s v="ELECTRICITE / CHAUFFAGE/PLOMBERIE/VMC"/>
    <n v="56631.68"/>
    <m/>
    <m/>
    <m/>
    <m/>
    <m/>
    <m/>
    <s v=""/>
    <s v=""/>
    <s v=""/>
    <s v=""/>
  </r>
  <r>
    <x v="77"/>
    <x v="75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4-Menuiserie Exterieures"/>
    <s v="SECOND ŒUVRE"/>
    <n v="57590.8"/>
    <m/>
    <m/>
    <m/>
    <m/>
    <m/>
    <m/>
    <s v=""/>
    <s v=""/>
    <s v=""/>
    <s v=""/>
  </r>
  <r>
    <x v="78"/>
    <x v="76"/>
    <m/>
    <s v="MEZERAY"/>
    <s v=""/>
    <s v="Z3"/>
    <m/>
    <n v="2018"/>
    <n v="2019"/>
    <s v="IND"/>
    <s v=""/>
    <m/>
    <m/>
    <s v="-"/>
    <m/>
    <m/>
    <m/>
    <m/>
    <m/>
    <m/>
    <m/>
    <m/>
    <m/>
    <n v="5"/>
    <m/>
    <m/>
    <m/>
    <m/>
    <m/>
    <m/>
    <n v="0"/>
    <m/>
    <n v="338.73"/>
    <n v="355.13"/>
    <n v="0.95381972798693437"/>
    <s v="Lot n°1-VRD-Espaces Verts"/>
    <s v="VRD"/>
    <n v="60407.15"/>
    <m/>
    <m/>
    <m/>
    <m/>
    <m/>
    <m/>
    <s v=""/>
    <n v="0"/>
    <n v="0"/>
    <n v="0"/>
  </r>
  <r>
    <x v="78"/>
    <x v="76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2-Gros Oeuvre"/>
    <s v="GROS ŒUVRE"/>
    <n v="90801.5"/>
    <m/>
    <m/>
    <m/>
    <m/>
    <m/>
    <m/>
    <s v=""/>
    <s v=""/>
    <s v=""/>
    <s v=""/>
  </r>
  <r>
    <x v="78"/>
    <x v="76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03-Charpente-Ossature Bois-Veture"/>
    <s v="CHARPENTE / COUVERTURE"/>
    <n v="70340"/>
    <m/>
    <m/>
    <m/>
    <m/>
    <m/>
    <m/>
    <s v=""/>
    <s v=""/>
    <s v=""/>
    <s v=""/>
  </r>
  <r>
    <x v="78"/>
    <x v="76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 04-Couverture Ardoise-Zinguerie"/>
    <s v="CHARPENTE / COUVERTURE"/>
    <n v="25402.7"/>
    <m/>
    <m/>
    <m/>
    <m/>
    <m/>
    <m/>
    <s v=""/>
    <s v=""/>
    <s v=""/>
    <s v=""/>
  </r>
  <r>
    <x v="78"/>
    <x v="76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 05-Couverture-Etanchéité"/>
    <s v="CHARPENTE / COUVERTURE"/>
    <n v="6416.76"/>
    <m/>
    <m/>
    <m/>
    <m/>
    <m/>
    <m/>
    <s v=""/>
    <s v=""/>
    <s v=""/>
    <s v=""/>
  </r>
  <r>
    <x v="78"/>
    <x v="76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 06-Menuiseries Pvc-Aluminium"/>
    <s v="SECOND ŒUVRE"/>
    <n v="34040.19"/>
    <m/>
    <m/>
    <m/>
    <m/>
    <m/>
    <m/>
    <s v=""/>
    <s v=""/>
    <s v=""/>
    <s v=""/>
  </r>
  <r>
    <x v="78"/>
    <x v="76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 07-Menuiserie Bois"/>
    <s v="SECOND ŒUVRE"/>
    <n v="12705.97"/>
    <m/>
    <m/>
    <m/>
    <m/>
    <m/>
    <m/>
    <s v=""/>
    <s v=""/>
    <s v=""/>
    <s v=""/>
  </r>
  <r>
    <x v="78"/>
    <x v="76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 08-Platrerie-Isolation"/>
    <s v="SECOND ŒUVRE"/>
    <n v="49108.66"/>
    <m/>
    <m/>
    <m/>
    <m/>
    <m/>
    <m/>
    <s v=""/>
    <s v=""/>
    <s v=""/>
    <s v=""/>
  </r>
  <r>
    <x v="78"/>
    <x v="76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 09-Electricite"/>
    <s v="ELECTRICITE / CHAUFFAGE/PLOMBERIE/VMC"/>
    <n v="28841.18"/>
    <m/>
    <m/>
    <m/>
    <m/>
    <m/>
    <m/>
    <s v=""/>
    <s v=""/>
    <s v=""/>
    <s v=""/>
  </r>
  <r>
    <x v="78"/>
    <x v="76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 °10-Chauffage-Eau Chaude Pac-VMC"/>
    <s v="ELECTRICITE / CHAUFFAGE/PLOMBERIE/VMC"/>
    <n v="50085.58"/>
    <m/>
    <m/>
    <m/>
    <m/>
    <m/>
    <m/>
    <s v=""/>
    <s v=""/>
    <s v=""/>
    <s v=""/>
  </r>
  <r>
    <x v="78"/>
    <x v="76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 11-Plomberie-Sanbitaires"/>
    <s v="ELECTRICITE / CHAUFFAGE/PLOMBERIE/VMC"/>
    <n v="19388.669999999998"/>
    <m/>
    <m/>
    <m/>
    <m/>
    <m/>
    <m/>
    <s v=""/>
    <s v=""/>
    <s v=""/>
    <s v=""/>
  </r>
  <r>
    <x v="78"/>
    <x v="76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 12-Carrelage-Faïence"/>
    <s v="SECOND ŒUVRE"/>
    <n v="28187.919999999998"/>
    <m/>
    <m/>
    <m/>
    <m/>
    <m/>
    <m/>
    <s v=""/>
    <s v=""/>
    <s v=""/>
    <s v=""/>
  </r>
  <r>
    <x v="78"/>
    <x v="76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 13-Peinture"/>
    <s v="SECOND ŒUVRE"/>
    <n v="14807.73"/>
    <m/>
    <m/>
    <m/>
    <m/>
    <m/>
    <m/>
    <s v=""/>
    <s v=""/>
    <s v=""/>
    <s v=""/>
  </r>
  <r>
    <x v="79"/>
    <x v="77"/>
    <m/>
    <s v="CHEMIRE LE GAUDIN"/>
    <s v=""/>
    <s v="Z3"/>
    <m/>
    <n v="2018"/>
    <n v="2019"/>
    <s v="IND"/>
    <s v=""/>
    <m/>
    <m/>
    <s v="-"/>
    <m/>
    <m/>
    <m/>
    <m/>
    <m/>
    <m/>
    <m/>
    <m/>
    <m/>
    <n v="2"/>
    <m/>
    <m/>
    <m/>
    <m/>
    <m/>
    <m/>
    <n v="0"/>
    <m/>
    <n v="194"/>
    <n v="203"/>
    <n v="0.95566502463054193"/>
    <s v="Lot n° 02-Garages Prefabriques"/>
    <s v="GROS ŒUVRE"/>
    <n v="14700"/>
    <m/>
    <m/>
    <m/>
    <m/>
    <m/>
    <m/>
    <s v=""/>
    <n v="0"/>
    <n v="0"/>
    <n v="0"/>
  </r>
  <r>
    <x v="79"/>
    <x v="77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 03-Charpente-Fermette Bois-Couverture Tuiles Mecaniques"/>
    <s v="CHARPENTE / COUVERTURE"/>
    <n v="22006.639999999999"/>
    <m/>
    <m/>
    <m/>
    <m/>
    <m/>
    <m/>
    <s v=""/>
    <s v=""/>
    <s v=""/>
    <s v=""/>
  </r>
  <r>
    <x v="79"/>
    <x v="77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 04-Menuiseries Exterieures Pvc"/>
    <s v="SECOND ŒUVRE"/>
    <n v="12360"/>
    <m/>
    <m/>
    <m/>
    <m/>
    <m/>
    <m/>
    <s v=""/>
    <s v=""/>
    <s v=""/>
    <s v=""/>
  </r>
  <r>
    <x v="79"/>
    <x v="77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 05-Menuiseries Interieures Bois et Exterieures Metalliques"/>
    <s v="SECOND ŒUVRE"/>
    <n v="15180"/>
    <m/>
    <m/>
    <m/>
    <m/>
    <m/>
    <m/>
    <s v=""/>
    <s v=""/>
    <s v=""/>
    <s v=""/>
  </r>
  <r>
    <x v="79"/>
    <x v="77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 06-Platrerie-Isolation"/>
    <s v="SECOND ŒUVRE"/>
    <n v="30000"/>
    <m/>
    <m/>
    <m/>
    <m/>
    <m/>
    <m/>
    <s v=""/>
    <s v=""/>
    <s v=""/>
    <s v=""/>
  </r>
  <r>
    <x v="79"/>
    <x v="77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 07-Carrelage Faience"/>
    <s v="SECOND ŒUVRE"/>
    <n v="8771.15"/>
    <m/>
    <m/>
    <m/>
    <m/>
    <m/>
    <m/>
    <s v=""/>
    <s v=""/>
    <s v=""/>
    <s v=""/>
  </r>
  <r>
    <x v="79"/>
    <x v="77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 08-Peinture-Revets Sols Pvc"/>
    <s v="SECOND ŒUVRE"/>
    <n v="11389.65"/>
    <m/>
    <m/>
    <m/>
    <m/>
    <m/>
    <m/>
    <s v=""/>
    <s v=""/>
    <s v=""/>
    <s v=""/>
  </r>
  <r>
    <x v="79"/>
    <x v="77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 10-Plomberie-Chauffage-Venitlation"/>
    <s v="ELECTRICITE / CHAUFFAGE/PLOMBERIE/VMC"/>
    <n v="33498"/>
    <m/>
    <m/>
    <m/>
    <m/>
    <m/>
    <m/>
    <s v=""/>
    <s v=""/>
    <s v=""/>
    <s v=""/>
  </r>
  <r>
    <x v="79"/>
    <x v="77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 11-Electricite"/>
    <s v="ELECTRICITE / CHAUFFAGE/PLOMBERIE/VMC"/>
    <n v="15530.64"/>
    <m/>
    <m/>
    <m/>
    <m/>
    <m/>
    <m/>
    <s v=""/>
    <s v=""/>
    <s v=""/>
    <s v=""/>
  </r>
  <r>
    <x v="79"/>
    <x v="77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 01-Gros Oeuvre-VRD-Enduits Grattes"/>
    <s v="GROS ŒUVRE"/>
    <n v="95975"/>
    <m/>
    <m/>
    <m/>
    <m/>
    <m/>
    <m/>
    <s v=""/>
    <s v=""/>
    <s v=""/>
    <s v=""/>
  </r>
  <r>
    <x v="79"/>
    <x v="77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Sous-Traitant n°02-Lot n°1"/>
    <s v="GROS ŒUVRE"/>
    <n v="1200"/>
    <m/>
    <m/>
    <m/>
    <m/>
    <m/>
    <m/>
    <s v=""/>
    <s v=""/>
    <s v=""/>
    <s v=""/>
  </r>
  <r>
    <x v="79"/>
    <x v="77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 09-Espaces Verts-Clotures"/>
    <s v="ESPACES VERTS"/>
    <n v="4108.75"/>
    <m/>
    <m/>
    <m/>
    <m/>
    <m/>
    <m/>
    <s v=""/>
    <s v=""/>
    <s v=""/>
    <s v=""/>
  </r>
  <r>
    <x v="80"/>
    <x v="78"/>
    <m/>
    <s v="ALLONNES"/>
    <s v=""/>
    <s v="Z2"/>
    <m/>
    <n v="2018"/>
    <n v="2019"/>
    <s v="IND"/>
    <s v=""/>
    <m/>
    <m/>
    <s v="-"/>
    <m/>
    <m/>
    <m/>
    <m/>
    <m/>
    <m/>
    <m/>
    <m/>
    <m/>
    <n v="16"/>
    <m/>
    <m/>
    <m/>
    <m/>
    <m/>
    <m/>
    <n v="0"/>
    <m/>
    <n v="1064.33"/>
    <n v="1082.9100000000001"/>
    <n v="0.9828425261563748"/>
    <s v="Lot n°1 VRD Terrassement"/>
    <s v="VRD"/>
    <n v="161571.24"/>
    <m/>
    <m/>
    <m/>
    <m/>
    <m/>
    <m/>
    <s v=""/>
    <n v="0"/>
    <n v="0"/>
    <n v="0"/>
  </r>
  <r>
    <x v="80"/>
    <x v="78"/>
    <m/>
    <m/>
    <s v=""/>
    <s v="Z2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2 Gros Oeuvre"/>
    <s v="GROS ŒUVRE"/>
    <n v="531782.04"/>
    <m/>
    <m/>
    <m/>
    <m/>
    <m/>
    <m/>
    <s v=""/>
    <s v=""/>
    <s v=""/>
    <s v=""/>
  </r>
  <r>
    <x v="80"/>
    <x v="78"/>
    <m/>
    <m/>
    <s v=""/>
    <s v="Z2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Sous Traitant Lot n°2 Gros Oeuvre"/>
    <s v="GROS ŒUVRE"/>
    <n v="1500"/>
    <m/>
    <m/>
    <m/>
    <m/>
    <m/>
    <m/>
    <s v=""/>
    <s v=""/>
    <s v=""/>
    <s v=""/>
  </r>
  <r>
    <x v="80"/>
    <x v="78"/>
    <m/>
    <m/>
    <s v=""/>
    <s v="Z2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3 Ravalement"/>
    <s v="GROS ŒUVRE"/>
    <n v="37072.699999999997"/>
    <m/>
    <m/>
    <m/>
    <m/>
    <m/>
    <m/>
    <s v=""/>
    <s v=""/>
    <s v=""/>
    <s v=""/>
  </r>
  <r>
    <x v="80"/>
    <x v="78"/>
    <m/>
    <m/>
    <s v=""/>
    <s v="Z2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4 Etanchéité"/>
    <s v="CHARPENTE / COUVERTURE"/>
    <n v="73603.100000000006"/>
    <m/>
    <m/>
    <m/>
    <m/>
    <m/>
    <m/>
    <s v=""/>
    <s v=""/>
    <s v=""/>
    <s v=""/>
  </r>
  <r>
    <x v="80"/>
    <x v="78"/>
    <m/>
    <m/>
    <s v=""/>
    <s v="Z2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Sous Traitant n°1 Lot n°4 Smac"/>
    <s v="CHARPENTE / COUVERTURE"/>
    <n v="10096"/>
    <m/>
    <m/>
    <m/>
    <m/>
    <m/>
    <m/>
    <s v=""/>
    <s v=""/>
    <s v=""/>
    <s v=""/>
  </r>
  <r>
    <x v="80"/>
    <x v="78"/>
    <m/>
    <m/>
    <s v=""/>
    <s v="Z2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5 Menuiseries Extérieures"/>
    <s v="SECOND ŒUVRE"/>
    <n v="76500"/>
    <m/>
    <m/>
    <m/>
    <m/>
    <m/>
    <m/>
    <s v=""/>
    <s v=""/>
    <s v=""/>
    <s v=""/>
  </r>
  <r>
    <x v="80"/>
    <x v="78"/>
    <m/>
    <m/>
    <s v=""/>
    <s v="Z2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6 Metallerie Serrurerie"/>
    <s v="SECOND ŒUVRE"/>
    <n v="76711.97"/>
    <m/>
    <m/>
    <m/>
    <m/>
    <m/>
    <m/>
    <s v=""/>
    <s v=""/>
    <s v=""/>
    <s v=""/>
  </r>
  <r>
    <x v="80"/>
    <x v="78"/>
    <m/>
    <m/>
    <s v=""/>
    <s v="Z2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7 Cloisons Sèches Faux Plafonds Isolation"/>
    <s v="SECOND ŒUVRE"/>
    <n v="70402.02"/>
    <m/>
    <m/>
    <m/>
    <m/>
    <m/>
    <m/>
    <s v=""/>
    <s v=""/>
    <s v=""/>
    <s v=""/>
  </r>
  <r>
    <x v="80"/>
    <x v="78"/>
    <m/>
    <m/>
    <s v=""/>
    <s v="Z2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Sous Traitant n°1 Lot 7"/>
    <s v="SECOND ŒUVRE"/>
    <n v="7889.11"/>
    <m/>
    <m/>
    <m/>
    <m/>
    <m/>
    <m/>
    <s v=""/>
    <s v=""/>
    <s v=""/>
    <s v=""/>
  </r>
  <r>
    <x v="80"/>
    <x v="78"/>
    <m/>
    <m/>
    <s v=""/>
    <s v="Z2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8 Menuiseries Intérieures"/>
    <s v="SECOND ŒUVRE"/>
    <n v="29406"/>
    <m/>
    <m/>
    <m/>
    <m/>
    <m/>
    <m/>
    <s v=""/>
    <s v=""/>
    <s v=""/>
    <s v=""/>
  </r>
  <r>
    <x v="80"/>
    <x v="78"/>
    <m/>
    <m/>
    <s v=""/>
    <s v="Z2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9 Revêtements de Sols"/>
    <s v="SECOND ŒUVRE"/>
    <n v="63693"/>
    <m/>
    <m/>
    <m/>
    <m/>
    <m/>
    <m/>
    <s v=""/>
    <s v=""/>
    <s v=""/>
    <s v=""/>
  </r>
  <r>
    <x v="80"/>
    <x v="78"/>
    <m/>
    <m/>
    <s v=""/>
    <s v="Z2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10 Peinture Revêtements Muraux"/>
    <s v="SECOND ŒUVRE"/>
    <n v="58305"/>
    <m/>
    <m/>
    <m/>
    <m/>
    <m/>
    <m/>
    <s v=""/>
    <s v=""/>
    <s v=""/>
    <s v=""/>
  </r>
  <r>
    <x v="80"/>
    <x v="78"/>
    <m/>
    <m/>
    <s v=""/>
    <s v="Z2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11 Chauffage Plomberie Sanitaires"/>
    <s v="ELECTRICITE / CHAUFFAGE/PLOMBERIE/VMC"/>
    <n v="155346.22"/>
    <m/>
    <m/>
    <m/>
    <m/>
    <m/>
    <m/>
    <s v=""/>
    <s v=""/>
    <s v=""/>
    <s v=""/>
  </r>
  <r>
    <x v="80"/>
    <x v="78"/>
    <m/>
    <m/>
    <s v=""/>
    <s v="Z2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12 Electricité"/>
    <s v="ELECTRICITE / CHAUFFAGE/PLOMBERIE/VMC"/>
    <n v="95350.58"/>
    <m/>
    <m/>
    <m/>
    <m/>
    <m/>
    <m/>
    <s v=""/>
    <s v=""/>
    <s v=""/>
    <s v=""/>
  </r>
  <r>
    <x v="80"/>
    <x v="78"/>
    <m/>
    <m/>
    <s v=""/>
    <s v="Z2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Sous Traitant Lot 12 Levillain"/>
    <s v="ELECTRICITE / CHAUFFAGE/PLOMBERIE/VMC"/>
    <n v="3849.5"/>
    <m/>
    <m/>
    <m/>
    <m/>
    <m/>
    <m/>
    <s v=""/>
    <s v=""/>
    <s v=""/>
    <s v=""/>
  </r>
  <r>
    <x v="81"/>
    <x v="79"/>
    <m/>
    <s v="BRULON"/>
    <s v=""/>
    <s v="Z3"/>
    <m/>
    <n v="2018"/>
    <n v="2019"/>
    <s v="IND"/>
    <s v=""/>
    <m/>
    <m/>
    <s v="-"/>
    <m/>
    <m/>
    <m/>
    <m/>
    <m/>
    <m/>
    <m/>
    <m/>
    <m/>
    <n v="9"/>
    <m/>
    <m/>
    <m/>
    <m/>
    <m/>
    <m/>
    <n v="0"/>
    <m/>
    <n v="722.97"/>
    <n v="742.68"/>
    <n v="0.97346097915656826"/>
    <s v="Lot n°01 : VRD-Gros Oeuvre"/>
    <s v="GROS ŒUVRE"/>
    <n v="294065.48"/>
    <m/>
    <m/>
    <m/>
    <m/>
    <m/>
    <m/>
    <s v=""/>
    <n v="0"/>
    <n v="0"/>
    <n v="0"/>
  </r>
  <r>
    <x v="81"/>
    <x v="79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Sous-Traitant n°02-Lot n°01"/>
    <s v="GROS ŒUVRE"/>
    <n v="70625"/>
    <m/>
    <m/>
    <m/>
    <m/>
    <m/>
    <m/>
    <s v=""/>
    <s v=""/>
    <s v=""/>
    <s v=""/>
  </r>
  <r>
    <x v="81"/>
    <x v="79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Sous-Traitant n°01-Lot n°01"/>
    <s v="GROS ŒUVRE"/>
    <n v="6900"/>
    <m/>
    <m/>
    <m/>
    <m/>
    <m/>
    <m/>
    <s v=""/>
    <s v=""/>
    <s v=""/>
    <s v=""/>
  </r>
  <r>
    <x v="81"/>
    <x v="79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2 : Charpente Bois-Bardage Bois-Couverture-Etanchéité"/>
    <s v="CHARPENTE / COUVERTURE"/>
    <n v="161252.32999999999"/>
    <m/>
    <m/>
    <m/>
    <m/>
    <m/>
    <m/>
    <s v=""/>
    <s v=""/>
    <s v=""/>
    <s v=""/>
  </r>
  <r>
    <x v="81"/>
    <x v="79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Sous-Traitant n°01-Lot n°02"/>
    <s v="CHARPENTE / COUVERTURE"/>
    <n v="61577.17"/>
    <m/>
    <m/>
    <m/>
    <m/>
    <m/>
    <m/>
    <s v=""/>
    <s v=""/>
    <s v=""/>
    <s v=""/>
  </r>
  <r>
    <x v="81"/>
    <x v="79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3 : Menuiserie Pvc-Portes d'Entrée Acier"/>
    <s v="SECOND ŒUVRE"/>
    <n v="52240.13"/>
    <m/>
    <m/>
    <m/>
    <m/>
    <m/>
    <m/>
    <s v=""/>
    <s v=""/>
    <s v=""/>
    <s v=""/>
  </r>
  <r>
    <x v="81"/>
    <x v="79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4 : Plâtrerie"/>
    <s v="SECOND ŒUVRE"/>
    <n v="78159.78"/>
    <m/>
    <m/>
    <m/>
    <m/>
    <m/>
    <m/>
    <s v=""/>
    <s v=""/>
    <s v=""/>
    <s v=""/>
  </r>
  <r>
    <x v="81"/>
    <x v="79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5 : Menuiserie Bois"/>
    <s v="SECOND ŒUVRE"/>
    <n v="41424.57"/>
    <m/>
    <m/>
    <m/>
    <m/>
    <m/>
    <m/>
    <s v=""/>
    <s v=""/>
    <s v=""/>
    <s v=""/>
  </r>
  <r>
    <x v="81"/>
    <x v="79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6 : Electricité"/>
    <s v="ELECTRICITE / CHAUFFAGE/PLOMBERIE/VMC"/>
    <n v="63198.5"/>
    <m/>
    <m/>
    <m/>
    <m/>
    <m/>
    <m/>
    <s v=""/>
    <s v=""/>
    <s v=""/>
    <s v=""/>
  </r>
  <r>
    <x v="81"/>
    <x v="79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7 : Plomberie-Chauffage-VMC"/>
    <s v="ELECTRICITE / CHAUFFAGE/PLOMBERIE/VMC"/>
    <n v="101340.08"/>
    <m/>
    <m/>
    <m/>
    <m/>
    <m/>
    <m/>
    <s v=""/>
    <s v=""/>
    <s v=""/>
    <s v=""/>
  </r>
  <r>
    <x v="81"/>
    <x v="79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8 : Carrelage-Faïence"/>
    <s v="SECOND ŒUVRE"/>
    <n v="42670"/>
    <m/>
    <m/>
    <m/>
    <m/>
    <m/>
    <m/>
    <s v=""/>
    <s v=""/>
    <s v=""/>
    <s v=""/>
  </r>
  <r>
    <x v="81"/>
    <x v="79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09 : Peinture-Revêtements Muraux"/>
    <s v="SECOND ŒUVRE"/>
    <n v="35151.65"/>
    <m/>
    <m/>
    <m/>
    <m/>
    <m/>
    <m/>
    <s v=""/>
    <s v=""/>
    <s v=""/>
    <s v=""/>
  </r>
  <r>
    <x v="81"/>
    <x v="79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10 : Revêtement de Sols Souples"/>
    <s v="SECOND ŒUVRE"/>
    <n v="8900"/>
    <m/>
    <m/>
    <m/>
    <m/>
    <m/>
    <m/>
    <s v=""/>
    <s v=""/>
    <s v=""/>
    <s v=""/>
  </r>
  <r>
    <x v="81"/>
    <x v="79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11 : Espaces Verts-Clôtures"/>
    <s v="ESPACES VERTS"/>
    <n v="11697.36"/>
    <m/>
    <m/>
    <m/>
    <m/>
    <m/>
    <m/>
    <s v=""/>
    <s v=""/>
    <s v=""/>
    <s v=""/>
  </r>
  <r>
    <x v="82"/>
    <x v="80"/>
    <m/>
    <s v="FRESNAY SUR SARTHE"/>
    <s v=""/>
    <s v="Z3"/>
    <m/>
    <n v="2018"/>
    <n v="2019"/>
    <s v="IND"/>
    <s v=""/>
    <m/>
    <m/>
    <s v="-"/>
    <m/>
    <m/>
    <m/>
    <m/>
    <m/>
    <m/>
    <m/>
    <m/>
    <m/>
    <n v="15"/>
    <m/>
    <m/>
    <m/>
    <m/>
    <m/>
    <m/>
    <n v="0"/>
    <m/>
    <n v="953.9"/>
    <n v="997.95"/>
    <n v="0.95585951199959907"/>
    <s v="Lot n°1 Voirie Réseaux Divers"/>
    <s v="VRD"/>
    <n v="19510"/>
    <m/>
    <m/>
    <m/>
    <m/>
    <m/>
    <m/>
    <s v=""/>
    <n v="0"/>
    <n v="0"/>
    <n v="0"/>
  </r>
  <r>
    <x v="82"/>
    <x v="80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3 Maçonnerie"/>
    <s v="GROS ŒUVRE"/>
    <n v="311716.17"/>
    <m/>
    <m/>
    <m/>
    <m/>
    <m/>
    <m/>
    <s v=""/>
    <s v=""/>
    <s v=""/>
    <s v=""/>
  </r>
  <r>
    <x v="82"/>
    <x v="80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Sous Traitant Lot 3 Sagir"/>
    <s v="GROS ŒUVRE"/>
    <n v="9694.1299999999992"/>
    <m/>
    <m/>
    <m/>
    <m/>
    <m/>
    <m/>
    <s v=""/>
    <s v=""/>
    <s v=""/>
    <s v=""/>
  </r>
  <r>
    <x v="82"/>
    <x v="80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4 Ravalement"/>
    <s v="GROS ŒUVRE"/>
    <n v="28683.06"/>
    <m/>
    <m/>
    <m/>
    <m/>
    <m/>
    <m/>
    <s v=""/>
    <s v=""/>
    <s v=""/>
    <s v=""/>
  </r>
  <r>
    <x v="82"/>
    <x v="80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5 Charpente Bois"/>
    <s v="CHARPENTE / COUVERTURE"/>
    <n v="93895.77"/>
    <m/>
    <m/>
    <m/>
    <m/>
    <m/>
    <m/>
    <s v=""/>
    <s v=""/>
    <s v=""/>
    <s v=""/>
  </r>
  <r>
    <x v="82"/>
    <x v="80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6 Couverture Zinc"/>
    <s v="CHARPENTE / COUVERTURE"/>
    <n v="129828.84"/>
    <m/>
    <m/>
    <m/>
    <m/>
    <m/>
    <m/>
    <s v=""/>
    <s v=""/>
    <s v=""/>
    <s v=""/>
  </r>
  <r>
    <x v="82"/>
    <x v="80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7 Menuiseries Extérieures Pvc"/>
    <s v="SECOND ŒUVRE"/>
    <n v="70944.53"/>
    <m/>
    <m/>
    <m/>
    <m/>
    <m/>
    <m/>
    <s v=""/>
    <s v=""/>
    <s v=""/>
    <s v=""/>
  </r>
  <r>
    <x v="82"/>
    <x v="80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8 Menuiseries Intérieures Bois"/>
    <s v="SECOND ŒUVRE"/>
    <n v="60077.2"/>
    <m/>
    <m/>
    <m/>
    <m/>
    <m/>
    <m/>
    <s v=""/>
    <s v=""/>
    <s v=""/>
    <s v=""/>
  </r>
  <r>
    <x v="82"/>
    <x v="80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9 Plâtrerie"/>
    <s v="SECOND ŒUVRE"/>
    <n v="131236.54999999999"/>
    <m/>
    <m/>
    <m/>
    <m/>
    <m/>
    <m/>
    <s v=""/>
    <s v=""/>
    <s v=""/>
    <s v=""/>
  </r>
  <r>
    <x v="82"/>
    <x v="80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10 Electricité Chauffage Électrique"/>
    <s v="ELECTRICITE / CHAUFFAGE/PLOMBERIE/VMC"/>
    <n v="89964.97"/>
    <m/>
    <m/>
    <m/>
    <m/>
    <m/>
    <m/>
    <s v=""/>
    <s v=""/>
    <s v=""/>
    <s v=""/>
  </r>
  <r>
    <x v="82"/>
    <x v="80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11 Plomberie Sanitaire VMC"/>
    <s v="ELECTRICITE / CHAUFFAGE/PLOMBERIE/VMC"/>
    <n v="88127.7"/>
    <m/>
    <m/>
    <m/>
    <m/>
    <m/>
    <m/>
    <s v=""/>
    <s v=""/>
    <s v=""/>
    <s v=""/>
  </r>
  <r>
    <x v="82"/>
    <x v="80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12 Carrelage Faïence"/>
    <s v="SECOND ŒUVRE"/>
    <n v="85650"/>
    <m/>
    <m/>
    <m/>
    <m/>
    <m/>
    <m/>
    <s v=""/>
    <s v=""/>
    <s v=""/>
    <s v=""/>
  </r>
  <r>
    <x v="82"/>
    <x v="80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13 Revêtements Sols Souples"/>
    <s v="SECOND ŒUVRE"/>
    <n v="49086.6"/>
    <m/>
    <m/>
    <m/>
    <m/>
    <m/>
    <m/>
    <s v=""/>
    <s v=""/>
    <s v=""/>
    <s v=""/>
  </r>
  <r>
    <x v="82"/>
    <x v="80"/>
    <m/>
    <m/>
    <s v=""/>
    <s v="Z3"/>
    <m/>
    <n v="2018"/>
    <n v="2019"/>
    <s v="IND"/>
    <s v=""/>
    <m/>
    <m/>
    <s v="-"/>
    <m/>
    <m/>
    <m/>
    <m/>
    <m/>
    <m/>
    <m/>
    <m/>
    <m/>
    <s v=""/>
    <m/>
    <m/>
    <m/>
    <m/>
    <m/>
    <m/>
    <s v=""/>
    <m/>
    <s v=""/>
    <s v=""/>
    <s v=""/>
    <s v="Lot n°14 Mobilier Clotures Espaces Verts"/>
    <s v="ESPACES VERTS"/>
    <n v="7849.15"/>
    <m/>
    <m/>
    <m/>
    <m/>
    <m/>
    <m/>
    <s v=""/>
    <s v="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B168" firstHeaderRow="1" firstDataRow="1" firstDataCol="1"/>
  <pivotFields count="48">
    <pivotField axis="axisRow" showAll="0">
      <items count="84">
        <item x="15"/>
        <item x="32"/>
        <item x="37"/>
        <item x="0"/>
        <item x="7"/>
        <item x="2"/>
        <item x="3"/>
        <item x="43"/>
        <item x="8"/>
        <item x="9"/>
        <item x="10"/>
        <item x="11"/>
        <item x="16"/>
        <item x="36"/>
        <item x="23"/>
        <item x="17"/>
        <item x="18"/>
        <item x="12"/>
        <item x="19"/>
        <item x="20"/>
        <item x="29"/>
        <item x="38"/>
        <item x="30"/>
        <item x="21"/>
        <item x="24"/>
        <item x="39"/>
        <item x="31"/>
        <item x="40"/>
        <item x="52"/>
        <item x="51"/>
        <item x="26"/>
        <item x="33"/>
        <item x="34"/>
        <item x="42"/>
        <item x="27"/>
        <item x="55"/>
        <item x="70"/>
        <item x="35"/>
        <item x="28"/>
        <item x="49"/>
        <item x="41"/>
        <item x="59"/>
        <item x="53"/>
        <item x="57"/>
        <item x="44"/>
        <item x="45"/>
        <item x="48"/>
        <item x="50"/>
        <item x="54"/>
        <item x="62"/>
        <item x="56"/>
        <item x="60"/>
        <item x="64"/>
        <item x="58"/>
        <item x="61"/>
        <item x="63"/>
        <item x="67"/>
        <item x="66"/>
        <item x="71"/>
        <item x="72"/>
        <item x="4"/>
        <item x="22"/>
        <item x="13"/>
        <item x="25"/>
        <item x="14"/>
        <item x="5"/>
        <item x="6"/>
        <item x="80"/>
        <item x="46"/>
        <item x="47"/>
        <item x="65"/>
        <item x="68"/>
        <item x="69"/>
        <item x="75"/>
        <item x="74"/>
        <item x="76"/>
        <item x="73"/>
        <item x="82"/>
        <item x="81"/>
        <item x="78"/>
        <item x="79"/>
        <item x="77"/>
        <item x="1"/>
        <item t="default"/>
      </items>
    </pivotField>
    <pivotField axis="axisRow" dataField="1" showAll="0">
      <items count="82">
        <item x="6"/>
        <item x="7"/>
        <item x="5"/>
        <item x="15"/>
        <item x="11"/>
        <item x="17"/>
        <item x="22"/>
        <item x="18"/>
        <item x="9"/>
        <item x="3"/>
        <item x="14"/>
        <item x="8"/>
        <item x="4"/>
        <item x="2"/>
        <item x="19"/>
        <item x="20"/>
        <item x="12"/>
        <item x="10"/>
        <item x="0"/>
        <item x="23"/>
        <item x="21"/>
        <item x="16"/>
        <item x="13"/>
        <item x="51"/>
        <item x="50"/>
        <item x="54"/>
        <item x="48"/>
        <item x="58"/>
        <item x="52"/>
        <item x="49"/>
        <item x="53"/>
        <item x="55"/>
        <item x="59"/>
        <item x="57"/>
        <item x="38"/>
        <item x="33"/>
        <item x="32"/>
        <item x="45"/>
        <item x="46"/>
        <item x="78"/>
        <item x="70"/>
        <item x="60"/>
        <item x="56"/>
        <item x="72"/>
        <item x="74"/>
        <item x="26"/>
        <item x="44"/>
        <item x="79"/>
        <item x="77"/>
        <item x="67"/>
        <item x="25"/>
        <item x="63"/>
        <item x="27"/>
        <item x="80"/>
        <item x="40"/>
        <item x="39"/>
        <item x="64"/>
        <item x="37"/>
        <item x="28"/>
        <item x="61"/>
        <item x="42"/>
        <item x="76"/>
        <item x="41"/>
        <item x="30"/>
        <item x="34"/>
        <item x="65"/>
        <item x="69"/>
        <item x="73"/>
        <item x="66"/>
        <item x="68"/>
        <item x="31"/>
        <item x="29"/>
        <item x="47"/>
        <item x="35"/>
        <item x="36"/>
        <item x="62"/>
        <item x="24"/>
        <item x="75"/>
        <item x="43"/>
        <item x="71"/>
        <item x="1"/>
        <item t="default"/>
      </items>
    </pivotField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9"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</pivotFields>
  <rowFields count="2">
    <field x="0"/>
    <field x="1"/>
  </rowFields>
  <rowItems count="167">
    <i>
      <x/>
    </i>
    <i r="1">
      <x v="3"/>
    </i>
    <i>
      <x v="1"/>
    </i>
    <i r="1">
      <x v="70"/>
    </i>
    <i>
      <x v="2"/>
    </i>
    <i r="1">
      <x v="74"/>
    </i>
    <i>
      <x v="3"/>
    </i>
    <i r="1">
      <x v="18"/>
    </i>
    <i>
      <x v="4"/>
    </i>
    <i r="1">
      <x v="1"/>
    </i>
    <i>
      <x v="5"/>
    </i>
    <i r="1">
      <x v="13"/>
    </i>
    <i>
      <x v="6"/>
    </i>
    <i r="1">
      <x v="9"/>
    </i>
    <i>
      <x v="7"/>
    </i>
    <i r="1">
      <x v="60"/>
    </i>
    <i>
      <x v="8"/>
    </i>
    <i r="1">
      <x v="11"/>
    </i>
    <i>
      <x v="9"/>
    </i>
    <i r="1">
      <x v="8"/>
    </i>
    <i>
      <x v="10"/>
    </i>
    <i r="1">
      <x v="17"/>
    </i>
    <i>
      <x v="11"/>
    </i>
    <i r="1">
      <x v="4"/>
    </i>
    <i>
      <x v="12"/>
    </i>
    <i r="1">
      <x v="21"/>
    </i>
    <i>
      <x v="13"/>
    </i>
    <i r="1">
      <x v="73"/>
    </i>
    <i>
      <x v="14"/>
    </i>
    <i r="1">
      <x v="6"/>
    </i>
    <i>
      <x v="15"/>
    </i>
    <i r="1">
      <x v="5"/>
    </i>
    <i>
      <x v="16"/>
    </i>
    <i r="1">
      <x v="7"/>
    </i>
    <i>
      <x v="17"/>
    </i>
    <i r="1">
      <x v="16"/>
    </i>
    <i>
      <x v="18"/>
    </i>
    <i r="1">
      <x v="14"/>
    </i>
    <i>
      <x v="19"/>
    </i>
    <i r="1">
      <x v="15"/>
    </i>
    <i>
      <x v="20"/>
    </i>
    <i r="1">
      <x v="58"/>
    </i>
    <i>
      <x v="21"/>
    </i>
    <i r="1">
      <x v="57"/>
    </i>
    <i>
      <x v="22"/>
    </i>
    <i r="1">
      <x v="71"/>
    </i>
    <i>
      <x v="23"/>
    </i>
    <i r="1">
      <x v="20"/>
    </i>
    <i>
      <x v="24"/>
    </i>
    <i r="1">
      <x v="19"/>
    </i>
    <i>
      <x v="25"/>
    </i>
    <i r="1">
      <x v="34"/>
    </i>
    <i>
      <x v="26"/>
    </i>
    <i r="1">
      <x v="63"/>
    </i>
    <i>
      <x v="27"/>
    </i>
    <i r="1">
      <x v="55"/>
    </i>
    <i>
      <x v="28"/>
    </i>
    <i r="1">
      <x v="23"/>
    </i>
    <i>
      <x v="29"/>
    </i>
    <i r="1">
      <x v="24"/>
    </i>
    <i>
      <x v="30"/>
    </i>
    <i r="1">
      <x v="50"/>
    </i>
    <i>
      <x v="31"/>
    </i>
    <i r="1">
      <x v="36"/>
    </i>
    <i>
      <x v="32"/>
    </i>
    <i r="1">
      <x v="35"/>
    </i>
    <i>
      <x v="33"/>
    </i>
    <i r="1">
      <x v="62"/>
    </i>
    <i>
      <x v="34"/>
    </i>
    <i r="1">
      <x v="45"/>
    </i>
    <i>
      <x v="35"/>
    </i>
    <i r="1">
      <x v="25"/>
    </i>
    <i>
      <x v="36"/>
    </i>
    <i r="1">
      <x v="69"/>
    </i>
    <i>
      <x v="37"/>
    </i>
    <i r="1">
      <x v="64"/>
    </i>
    <i>
      <x v="38"/>
    </i>
    <i r="1">
      <x v="52"/>
    </i>
    <i>
      <x v="39"/>
    </i>
    <i r="1">
      <x v="26"/>
    </i>
    <i>
      <x v="40"/>
    </i>
    <i r="1">
      <x v="54"/>
    </i>
    <i>
      <x v="41"/>
    </i>
    <i r="1">
      <x v="27"/>
    </i>
    <i>
      <x v="42"/>
    </i>
    <i r="1">
      <x v="28"/>
    </i>
    <i>
      <x v="43"/>
    </i>
    <i r="1">
      <x v="42"/>
    </i>
    <i>
      <x v="44"/>
    </i>
    <i r="1">
      <x v="78"/>
    </i>
    <i>
      <x v="45"/>
    </i>
    <i r="1">
      <x v="46"/>
    </i>
    <i>
      <x v="46"/>
    </i>
    <i r="1">
      <x v="72"/>
    </i>
    <i>
      <x v="47"/>
    </i>
    <i r="1">
      <x v="29"/>
    </i>
    <i>
      <x v="48"/>
    </i>
    <i r="1">
      <x v="30"/>
    </i>
    <i>
      <x v="49"/>
    </i>
    <i r="1">
      <x v="59"/>
    </i>
    <i>
      <x v="50"/>
    </i>
    <i r="1">
      <x v="31"/>
    </i>
    <i>
      <x v="51"/>
    </i>
    <i r="1">
      <x v="32"/>
    </i>
    <i>
      <x v="52"/>
    </i>
    <i r="1">
      <x v="51"/>
    </i>
    <i>
      <x v="53"/>
    </i>
    <i r="1">
      <x v="33"/>
    </i>
    <i>
      <x v="54"/>
    </i>
    <i r="1">
      <x v="41"/>
    </i>
    <i>
      <x v="55"/>
    </i>
    <i r="1">
      <x v="75"/>
    </i>
    <i>
      <x v="56"/>
    </i>
    <i r="1">
      <x v="68"/>
    </i>
    <i>
      <x v="57"/>
    </i>
    <i r="1">
      <x v="65"/>
    </i>
    <i>
      <x v="58"/>
    </i>
    <i r="1">
      <x v="66"/>
    </i>
    <i>
      <x v="59"/>
    </i>
    <i r="1">
      <x v="40"/>
    </i>
    <i>
      <x v="60"/>
    </i>
    <i r="1">
      <x v="12"/>
    </i>
    <i>
      <x v="61"/>
    </i>
    <i r="1">
      <x/>
    </i>
    <i>
      <x v="62"/>
    </i>
    <i r="1">
      <x v="22"/>
    </i>
    <i>
      <x v="63"/>
    </i>
    <i r="1">
      <x v="76"/>
    </i>
    <i>
      <x v="64"/>
    </i>
    <i r="1">
      <x v="10"/>
    </i>
    <i>
      <x v="65"/>
    </i>
    <i r="1">
      <x v="2"/>
    </i>
    <i>
      <x v="66"/>
    </i>
    <i r="1">
      <x/>
    </i>
    <i>
      <x v="67"/>
    </i>
    <i r="1">
      <x v="39"/>
    </i>
    <i>
      <x v="68"/>
    </i>
    <i r="1">
      <x v="37"/>
    </i>
    <i>
      <x v="69"/>
    </i>
    <i r="1">
      <x v="38"/>
    </i>
    <i>
      <x v="70"/>
    </i>
    <i r="1">
      <x v="56"/>
    </i>
    <i>
      <x v="71"/>
    </i>
    <i r="1">
      <x v="49"/>
    </i>
    <i>
      <x v="72"/>
    </i>
    <i r="1">
      <x v="49"/>
    </i>
    <i>
      <x v="73"/>
    </i>
    <i r="1">
      <x v="67"/>
    </i>
    <i>
      <x v="74"/>
    </i>
    <i r="1">
      <x v="43"/>
    </i>
    <i>
      <x v="75"/>
    </i>
    <i r="1">
      <x v="44"/>
    </i>
    <i>
      <x v="76"/>
    </i>
    <i r="1">
      <x v="79"/>
    </i>
    <i>
      <x v="77"/>
    </i>
    <i r="1">
      <x v="53"/>
    </i>
    <i>
      <x v="78"/>
    </i>
    <i r="1">
      <x v="47"/>
    </i>
    <i>
      <x v="79"/>
    </i>
    <i r="1">
      <x v="61"/>
    </i>
    <i>
      <x v="80"/>
    </i>
    <i r="1">
      <x v="48"/>
    </i>
    <i>
      <x v="81"/>
    </i>
    <i r="1">
      <x v="77"/>
    </i>
    <i>
      <x v="82"/>
    </i>
    <i r="1">
      <x v="80"/>
    </i>
    <i t="grand">
      <x/>
    </i>
  </rowItems>
  <colItems count="1">
    <i/>
  </colItems>
  <dataFields count="1">
    <dataField name="Nombre de Libéllé du programm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E60084"/>
  </sheetPr>
  <dimension ref="A1:T195"/>
  <sheetViews>
    <sheetView workbookViewId="0">
      <selection activeCell="E206" sqref="E206"/>
    </sheetView>
  </sheetViews>
  <sheetFormatPr baseColWidth="10" defaultRowHeight="15" x14ac:dyDescent="0.25"/>
  <cols>
    <col min="1" max="1" width="9.85546875" bestFit="1" customWidth="1"/>
    <col min="2" max="2" width="52.7109375" bestFit="1" customWidth="1"/>
    <col min="3" max="3" width="10.28515625" bestFit="1" customWidth="1"/>
    <col min="4" max="4" width="7.140625" bestFit="1" customWidth="1"/>
    <col min="5" max="6" width="11" bestFit="1" customWidth="1"/>
    <col min="7" max="7" width="6.42578125" bestFit="1" customWidth="1"/>
    <col min="8" max="8" width="6.85546875" bestFit="1" customWidth="1"/>
    <col min="9" max="9" width="14.85546875" bestFit="1" customWidth="1"/>
    <col min="10" max="10" width="15.140625" bestFit="1" customWidth="1"/>
    <col min="11" max="11" width="24.7109375" bestFit="1" customWidth="1"/>
    <col min="12" max="13" width="14.5703125" bestFit="1" customWidth="1"/>
    <col min="14" max="15" width="14.85546875" bestFit="1" customWidth="1"/>
  </cols>
  <sheetData>
    <row r="1" spans="1:20" ht="33" x14ac:dyDescent="0.25">
      <c r="A1" s="38" t="s">
        <v>0</v>
      </c>
      <c r="B1" s="38" t="s">
        <v>1</v>
      </c>
      <c r="C1" s="38" t="s">
        <v>2</v>
      </c>
      <c r="D1" s="38" t="s">
        <v>3</v>
      </c>
      <c r="E1" s="39" t="s">
        <v>4</v>
      </c>
      <c r="F1" s="39" t="s">
        <v>5</v>
      </c>
      <c r="G1" s="38" t="s">
        <v>6</v>
      </c>
      <c r="H1" s="38" t="s">
        <v>7</v>
      </c>
      <c r="I1" s="38" t="s">
        <v>8</v>
      </c>
      <c r="J1" s="40" t="s">
        <v>9</v>
      </c>
      <c r="K1" s="40" t="s">
        <v>10</v>
      </c>
      <c r="L1" s="41" t="s">
        <v>11</v>
      </c>
      <c r="M1" s="37" t="s">
        <v>12</v>
      </c>
      <c r="N1" s="42" t="s">
        <v>13</v>
      </c>
      <c r="O1" s="42" t="s">
        <v>14</v>
      </c>
      <c r="P1" s="27"/>
      <c r="Q1" s="27"/>
      <c r="R1" s="27"/>
      <c r="S1" s="27"/>
      <c r="T1" s="27"/>
    </row>
    <row r="2" spans="1:20" ht="16.5" hidden="1" x14ac:dyDescent="0.25">
      <c r="A2" s="28">
        <v>784</v>
      </c>
      <c r="B2" s="28" t="s">
        <v>15</v>
      </c>
      <c r="C2" s="29">
        <v>2010</v>
      </c>
      <c r="D2" s="29">
        <v>3</v>
      </c>
      <c r="E2" s="30">
        <v>221.68</v>
      </c>
      <c r="F2" s="30">
        <v>246.5</v>
      </c>
      <c r="G2" s="28" t="s">
        <v>16</v>
      </c>
      <c r="H2" s="28">
        <v>3</v>
      </c>
      <c r="I2" s="28" t="s">
        <v>17</v>
      </c>
      <c r="J2" s="31" t="s">
        <v>18</v>
      </c>
      <c r="K2" s="31" t="s">
        <v>19</v>
      </c>
      <c r="L2" s="32">
        <v>26000</v>
      </c>
      <c r="M2" s="36">
        <v>512084.19</v>
      </c>
      <c r="N2" s="43" t="s">
        <v>20</v>
      </c>
      <c r="O2" s="43" t="s">
        <v>20</v>
      </c>
      <c r="P2" s="27"/>
      <c r="Q2" s="27"/>
      <c r="R2" s="27"/>
      <c r="S2" s="27"/>
      <c r="T2" s="27"/>
    </row>
    <row r="3" spans="1:20" hidden="1" x14ac:dyDescent="0.25">
      <c r="A3" s="28">
        <v>784</v>
      </c>
      <c r="B3" s="28" t="s">
        <v>15</v>
      </c>
      <c r="C3" s="29">
        <v>2010</v>
      </c>
      <c r="D3" s="29"/>
      <c r="E3" s="30"/>
      <c r="F3" s="30"/>
      <c r="G3" s="28" t="s">
        <v>16</v>
      </c>
      <c r="H3" s="28">
        <v>3</v>
      </c>
      <c r="I3" s="28" t="s">
        <v>17</v>
      </c>
      <c r="J3" s="31" t="s">
        <v>21</v>
      </c>
      <c r="K3" s="31" t="s">
        <v>22</v>
      </c>
      <c r="L3" s="32">
        <v>440450.67</v>
      </c>
      <c r="M3" s="36"/>
      <c r="N3" s="27"/>
      <c r="O3" s="27"/>
      <c r="P3" s="27"/>
      <c r="Q3" s="27"/>
      <c r="R3" s="27"/>
      <c r="S3" s="27"/>
      <c r="T3" s="27"/>
    </row>
    <row r="4" spans="1:20" hidden="1" x14ac:dyDescent="0.25">
      <c r="A4" s="28">
        <v>800</v>
      </c>
      <c r="B4" s="28" t="s">
        <v>23</v>
      </c>
      <c r="C4" s="29">
        <v>2010</v>
      </c>
      <c r="D4" s="29">
        <v>6</v>
      </c>
      <c r="E4" s="30">
        <v>479</v>
      </c>
      <c r="F4" s="30">
        <v>508.61</v>
      </c>
      <c r="G4" s="28" t="s">
        <v>24</v>
      </c>
      <c r="H4" s="28">
        <v>3</v>
      </c>
      <c r="I4" s="28" t="s">
        <v>25</v>
      </c>
      <c r="J4" s="31" t="s">
        <v>18</v>
      </c>
      <c r="K4" s="31" t="s">
        <v>19</v>
      </c>
      <c r="L4" s="32">
        <v>37</v>
      </c>
      <c r="M4" s="36">
        <v>696749.29999999993</v>
      </c>
      <c r="N4" s="27"/>
      <c r="O4" s="27"/>
      <c r="P4" s="27"/>
      <c r="Q4" s="27"/>
      <c r="R4" s="27"/>
      <c r="S4" s="27"/>
      <c r="T4" s="27"/>
    </row>
    <row r="5" spans="1:20" hidden="1" x14ac:dyDescent="0.25">
      <c r="A5" s="28">
        <v>800</v>
      </c>
      <c r="B5" s="28" t="s">
        <v>23</v>
      </c>
      <c r="C5" s="29">
        <v>2010</v>
      </c>
      <c r="D5" s="29"/>
      <c r="E5" s="30"/>
      <c r="F5" s="30"/>
      <c r="G5" s="28" t="s">
        <v>24</v>
      </c>
      <c r="H5" s="28">
        <v>3</v>
      </c>
      <c r="I5" s="28" t="s">
        <v>25</v>
      </c>
      <c r="J5" s="31" t="s">
        <v>21</v>
      </c>
      <c r="K5" s="31" t="s">
        <v>22</v>
      </c>
      <c r="L5" s="32">
        <v>628017.19000000006</v>
      </c>
      <c r="M5" s="36"/>
      <c r="N5" s="27"/>
      <c r="O5" s="27"/>
      <c r="P5" s="27"/>
      <c r="Q5" s="27"/>
      <c r="R5" s="27"/>
      <c r="S5" s="27"/>
      <c r="T5" s="27"/>
    </row>
    <row r="6" spans="1:20" hidden="1" x14ac:dyDescent="0.25">
      <c r="A6" s="28">
        <v>803</v>
      </c>
      <c r="B6" s="28" t="s">
        <v>26</v>
      </c>
      <c r="C6" s="29">
        <v>2010</v>
      </c>
      <c r="D6" s="29">
        <v>14</v>
      </c>
      <c r="E6" s="30">
        <v>921.39</v>
      </c>
      <c r="F6" s="30">
        <v>964.27</v>
      </c>
      <c r="G6" s="28" t="s">
        <v>27</v>
      </c>
      <c r="H6" s="28">
        <v>6</v>
      </c>
      <c r="I6" s="28" t="s">
        <v>25</v>
      </c>
      <c r="J6" s="31" t="s">
        <v>18</v>
      </c>
      <c r="K6" s="31" t="s">
        <v>19</v>
      </c>
      <c r="L6" s="32">
        <v>1280</v>
      </c>
      <c r="M6" s="36">
        <v>1358820.92</v>
      </c>
      <c r="N6" s="27"/>
      <c r="O6" s="27"/>
      <c r="P6" s="27"/>
      <c r="Q6" s="27"/>
      <c r="R6" s="27"/>
      <c r="S6" s="27"/>
      <c r="T6" s="27"/>
    </row>
    <row r="7" spans="1:20" hidden="1" x14ac:dyDescent="0.25">
      <c r="A7" s="28">
        <v>803</v>
      </c>
      <c r="B7" s="28" t="s">
        <v>26</v>
      </c>
      <c r="C7" s="29">
        <v>2010</v>
      </c>
      <c r="D7" s="29"/>
      <c r="E7" s="30"/>
      <c r="F7" s="30"/>
      <c r="G7" s="28" t="s">
        <v>27</v>
      </c>
      <c r="H7" s="28">
        <v>6</v>
      </c>
      <c r="I7" s="28" t="s">
        <v>25</v>
      </c>
      <c r="J7" s="31" t="s">
        <v>21</v>
      </c>
      <c r="K7" s="31" t="s">
        <v>22</v>
      </c>
      <c r="L7" s="32">
        <v>1242725.8800000001</v>
      </c>
      <c r="M7" s="36"/>
      <c r="N7" s="27"/>
      <c r="O7" s="27"/>
      <c r="P7" s="27"/>
      <c r="Q7" s="27"/>
      <c r="R7" s="27"/>
      <c r="S7" s="27"/>
      <c r="T7" s="27"/>
    </row>
    <row r="8" spans="1:20" hidden="1" x14ac:dyDescent="0.25">
      <c r="A8" s="28">
        <v>804</v>
      </c>
      <c r="B8" s="28" t="s">
        <v>28</v>
      </c>
      <c r="C8" s="29">
        <v>2010</v>
      </c>
      <c r="D8" s="29">
        <v>7</v>
      </c>
      <c r="E8" s="30">
        <v>525.02</v>
      </c>
      <c r="F8" s="30">
        <v>550.6</v>
      </c>
      <c r="G8" s="28" t="s">
        <v>24</v>
      </c>
      <c r="H8" s="28">
        <v>3</v>
      </c>
      <c r="I8" s="28" t="s">
        <v>25</v>
      </c>
      <c r="J8" s="31" t="s">
        <v>18</v>
      </c>
      <c r="K8" s="31" t="s">
        <v>19</v>
      </c>
      <c r="L8" s="32">
        <v>786.66</v>
      </c>
      <c r="M8" s="36">
        <v>759142.1</v>
      </c>
      <c r="N8" s="27"/>
      <c r="O8" s="27"/>
      <c r="P8" s="27"/>
      <c r="Q8" s="27"/>
      <c r="R8" s="27"/>
      <c r="S8" s="27"/>
      <c r="T8" s="27"/>
    </row>
    <row r="9" spans="1:20" hidden="1" x14ac:dyDescent="0.25">
      <c r="A9" s="28">
        <v>804</v>
      </c>
      <c r="B9" s="28" t="s">
        <v>28</v>
      </c>
      <c r="C9" s="29">
        <v>2010</v>
      </c>
      <c r="D9" s="29"/>
      <c r="E9" s="30"/>
      <c r="F9" s="30"/>
      <c r="G9" s="28" t="s">
        <v>24</v>
      </c>
      <c r="H9" s="28">
        <v>3</v>
      </c>
      <c r="I9" s="28" t="s">
        <v>25</v>
      </c>
      <c r="J9" s="31" t="s">
        <v>21</v>
      </c>
      <c r="K9" s="31" t="s">
        <v>22</v>
      </c>
      <c r="L9" s="32">
        <v>708052.75</v>
      </c>
      <c r="M9" s="36"/>
      <c r="N9" s="27"/>
      <c r="O9" s="27"/>
      <c r="P9" s="27"/>
      <c r="Q9" s="27"/>
      <c r="R9" s="27"/>
      <c r="S9" s="27"/>
      <c r="T9" s="27"/>
    </row>
    <row r="10" spans="1:20" hidden="1" x14ac:dyDescent="0.25">
      <c r="A10" s="28">
        <v>855</v>
      </c>
      <c r="B10" s="28" t="s">
        <v>29</v>
      </c>
      <c r="C10" s="29">
        <v>2010</v>
      </c>
      <c r="D10" s="29">
        <v>1</v>
      </c>
      <c r="E10" s="30">
        <v>129.53</v>
      </c>
      <c r="F10" s="30">
        <v>161.34</v>
      </c>
      <c r="G10" s="28" t="s">
        <v>24</v>
      </c>
      <c r="H10" s="28">
        <v>2</v>
      </c>
      <c r="I10" s="28" t="s">
        <v>17</v>
      </c>
      <c r="J10" s="31" t="s">
        <v>18</v>
      </c>
      <c r="K10" s="31" t="s">
        <v>19</v>
      </c>
      <c r="L10" s="32">
        <v>14400</v>
      </c>
      <c r="M10" s="36">
        <v>207296</v>
      </c>
      <c r="N10" s="27"/>
      <c r="O10" s="27"/>
      <c r="P10" s="27"/>
      <c r="Q10" s="27"/>
      <c r="R10" s="27"/>
      <c r="S10" s="27"/>
      <c r="T10" s="27"/>
    </row>
    <row r="11" spans="1:20" hidden="1" x14ac:dyDescent="0.25">
      <c r="A11" s="28">
        <v>855</v>
      </c>
      <c r="B11" s="28" t="s">
        <v>29</v>
      </c>
      <c r="C11" s="29">
        <v>2010</v>
      </c>
      <c r="D11" s="29"/>
      <c r="E11" s="30"/>
      <c r="F11" s="30"/>
      <c r="G11" s="28" t="s">
        <v>24</v>
      </c>
      <c r="H11" s="28">
        <v>2</v>
      </c>
      <c r="I11" s="28" t="s">
        <v>17</v>
      </c>
      <c r="J11" s="31" t="s">
        <v>21</v>
      </c>
      <c r="K11" s="31" t="s">
        <v>22</v>
      </c>
      <c r="L11" s="32">
        <v>192894.58</v>
      </c>
      <c r="M11" s="36"/>
      <c r="N11" s="27"/>
      <c r="O11" s="27"/>
      <c r="P11" s="27"/>
      <c r="Q11" s="27"/>
      <c r="R11" s="27"/>
      <c r="S11" s="27"/>
      <c r="T11" s="27"/>
    </row>
    <row r="12" spans="1:20" hidden="1" x14ac:dyDescent="0.25">
      <c r="A12" s="28">
        <v>2502</v>
      </c>
      <c r="B12" s="28" t="s">
        <v>30</v>
      </c>
      <c r="C12" s="29">
        <v>2010</v>
      </c>
      <c r="D12" s="29">
        <v>20</v>
      </c>
      <c r="E12" s="30">
        <v>1342.13</v>
      </c>
      <c r="F12" s="30">
        <v>1426.67</v>
      </c>
      <c r="G12" s="28" t="s">
        <v>27</v>
      </c>
      <c r="H12" s="28">
        <v>1</v>
      </c>
      <c r="I12" s="28" t="s">
        <v>25</v>
      </c>
      <c r="J12" s="31" t="s">
        <v>18</v>
      </c>
      <c r="K12" s="31" t="s">
        <v>19</v>
      </c>
      <c r="L12" s="32">
        <v>650</v>
      </c>
      <c r="M12" s="36">
        <v>2133171.89</v>
      </c>
      <c r="N12" s="27"/>
      <c r="O12" s="27"/>
      <c r="P12" s="27"/>
      <c r="Q12" s="27"/>
      <c r="R12" s="27"/>
      <c r="S12" s="27"/>
      <c r="T12" s="27"/>
    </row>
    <row r="13" spans="1:20" hidden="1" x14ac:dyDescent="0.25">
      <c r="A13" s="28">
        <v>2502</v>
      </c>
      <c r="B13" s="28" t="s">
        <v>30</v>
      </c>
      <c r="C13" s="29">
        <v>2010</v>
      </c>
      <c r="D13" s="29"/>
      <c r="E13" s="30"/>
      <c r="F13" s="30"/>
      <c r="G13" s="28" t="s">
        <v>27</v>
      </c>
      <c r="H13" s="28">
        <v>1</v>
      </c>
      <c r="I13" s="28" t="s">
        <v>25</v>
      </c>
      <c r="J13" s="31" t="s">
        <v>21</v>
      </c>
      <c r="K13" s="31" t="s">
        <v>22</v>
      </c>
      <c r="L13" s="32">
        <v>1938114.63</v>
      </c>
      <c r="M13" s="36"/>
      <c r="N13" s="27"/>
      <c r="O13" s="27"/>
      <c r="P13" s="27"/>
      <c r="Q13" s="27"/>
      <c r="R13" s="27"/>
      <c r="S13" s="27"/>
      <c r="T13" s="27"/>
    </row>
    <row r="14" spans="1:20" hidden="1" x14ac:dyDescent="0.25">
      <c r="A14" s="28">
        <v>4112</v>
      </c>
      <c r="B14" s="28" t="s">
        <v>31</v>
      </c>
      <c r="C14" s="29">
        <v>2010</v>
      </c>
      <c r="D14" s="29">
        <v>5</v>
      </c>
      <c r="E14" s="30">
        <v>418.63</v>
      </c>
      <c r="F14" s="30">
        <v>433.96</v>
      </c>
      <c r="G14" s="28" t="s">
        <v>24</v>
      </c>
      <c r="H14" s="28">
        <v>5</v>
      </c>
      <c r="I14" s="28" t="s">
        <v>25</v>
      </c>
      <c r="J14" s="31" t="s">
        <v>32</v>
      </c>
      <c r="K14" s="31" t="s">
        <v>19</v>
      </c>
      <c r="L14" s="32">
        <v>29460.589999999997</v>
      </c>
      <c r="M14" s="36">
        <v>841750.72</v>
      </c>
      <c r="N14" s="27"/>
      <c r="O14" s="27"/>
      <c r="P14" s="27"/>
      <c r="Q14" s="27"/>
      <c r="R14" s="27"/>
      <c r="S14" s="27"/>
      <c r="T14" s="27"/>
    </row>
    <row r="15" spans="1:20" hidden="1" x14ac:dyDescent="0.25">
      <c r="A15" s="28">
        <v>4112</v>
      </c>
      <c r="B15" s="28" t="s">
        <v>31</v>
      </c>
      <c r="C15" s="29">
        <v>2010</v>
      </c>
      <c r="D15" s="29"/>
      <c r="E15" s="30"/>
      <c r="F15" s="30"/>
      <c r="G15" s="28" t="s">
        <v>24</v>
      </c>
      <c r="H15" s="28">
        <v>5</v>
      </c>
      <c r="I15" s="28" t="s">
        <v>25</v>
      </c>
      <c r="J15" s="31" t="s">
        <v>33</v>
      </c>
      <c r="K15" s="31" t="s">
        <v>22</v>
      </c>
      <c r="L15" s="32">
        <v>601866.26</v>
      </c>
      <c r="M15" s="36"/>
      <c r="N15" s="27"/>
      <c r="O15" s="27"/>
      <c r="P15" s="27"/>
      <c r="Q15" s="27"/>
      <c r="R15" s="27"/>
      <c r="S15" s="27"/>
      <c r="T15" s="27"/>
    </row>
    <row r="16" spans="1:20" hidden="1" x14ac:dyDescent="0.25">
      <c r="A16" s="28">
        <v>4112</v>
      </c>
      <c r="B16" s="28" t="s">
        <v>31</v>
      </c>
      <c r="C16" s="29">
        <v>2010</v>
      </c>
      <c r="D16" s="29"/>
      <c r="E16" s="30"/>
      <c r="F16" s="30"/>
      <c r="G16" s="28" t="s">
        <v>24</v>
      </c>
      <c r="H16" s="28">
        <v>5</v>
      </c>
      <c r="I16" s="28" t="s">
        <v>25</v>
      </c>
      <c r="J16" s="31" t="s">
        <v>34</v>
      </c>
      <c r="K16" s="31" t="s">
        <v>22</v>
      </c>
      <c r="L16" s="32">
        <v>46813.17</v>
      </c>
      <c r="M16" s="36"/>
      <c r="N16" s="27"/>
      <c r="O16" s="27"/>
      <c r="P16" s="27"/>
      <c r="Q16" s="27"/>
      <c r="R16" s="27"/>
      <c r="S16" s="27"/>
      <c r="T16" s="27"/>
    </row>
    <row r="17" spans="1:20" hidden="1" x14ac:dyDescent="0.25">
      <c r="A17" s="28">
        <v>4112</v>
      </c>
      <c r="B17" s="28" t="s">
        <v>31</v>
      </c>
      <c r="C17" s="29">
        <v>2010</v>
      </c>
      <c r="D17" s="29"/>
      <c r="E17" s="30"/>
      <c r="F17" s="30"/>
      <c r="G17" s="28" t="s">
        <v>24</v>
      </c>
      <c r="H17" s="28">
        <v>5</v>
      </c>
      <c r="I17" s="28" t="s">
        <v>25</v>
      </c>
      <c r="J17" s="31" t="s">
        <v>35</v>
      </c>
      <c r="K17" s="31" t="s">
        <v>22</v>
      </c>
      <c r="L17" s="32">
        <v>0</v>
      </c>
      <c r="M17" s="36"/>
      <c r="N17" s="27"/>
      <c r="O17" s="27"/>
      <c r="P17" s="27"/>
      <c r="Q17" s="27"/>
      <c r="R17" s="27"/>
      <c r="S17" s="27"/>
      <c r="T17" s="27"/>
    </row>
    <row r="18" spans="1:20" hidden="1" x14ac:dyDescent="0.25">
      <c r="A18" s="28">
        <v>4112</v>
      </c>
      <c r="B18" s="28" t="s">
        <v>31</v>
      </c>
      <c r="C18" s="29">
        <v>2010</v>
      </c>
      <c r="D18" s="29"/>
      <c r="E18" s="30"/>
      <c r="F18" s="30"/>
      <c r="G18" s="28" t="s">
        <v>24</v>
      </c>
      <c r="H18" s="28">
        <v>5</v>
      </c>
      <c r="I18" s="28" t="s">
        <v>25</v>
      </c>
      <c r="J18" s="31" t="s">
        <v>36</v>
      </c>
      <c r="K18" s="31" t="s">
        <v>22</v>
      </c>
      <c r="L18" s="32">
        <v>19659.210000000003</v>
      </c>
      <c r="M18" s="36"/>
      <c r="N18" s="27"/>
      <c r="O18" s="27"/>
      <c r="P18" s="27"/>
      <c r="Q18" s="27"/>
      <c r="R18" s="27"/>
      <c r="S18" s="27"/>
      <c r="T18" s="27"/>
    </row>
    <row r="19" spans="1:20" hidden="1" x14ac:dyDescent="0.25">
      <c r="A19" s="28">
        <v>4112</v>
      </c>
      <c r="B19" s="28" t="s">
        <v>31</v>
      </c>
      <c r="C19" s="29">
        <v>2010</v>
      </c>
      <c r="D19" s="29"/>
      <c r="E19" s="30"/>
      <c r="F19" s="30"/>
      <c r="G19" s="28" t="s">
        <v>24</v>
      </c>
      <c r="H19" s="28">
        <v>5</v>
      </c>
      <c r="I19" s="28" t="s">
        <v>25</v>
      </c>
      <c r="J19" s="31" t="s">
        <v>37</v>
      </c>
      <c r="K19" s="31" t="s">
        <v>22</v>
      </c>
      <c r="L19" s="32">
        <v>25332.98</v>
      </c>
      <c r="M19" s="36"/>
      <c r="N19" s="27"/>
      <c r="O19" s="27"/>
      <c r="P19" s="27"/>
      <c r="Q19" s="27"/>
      <c r="R19" s="27"/>
      <c r="S19" s="27"/>
      <c r="T19" s="27"/>
    </row>
    <row r="20" spans="1:20" hidden="1" x14ac:dyDescent="0.25">
      <c r="A20" s="28">
        <v>9792</v>
      </c>
      <c r="B20" s="28" t="s">
        <v>38</v>
      </c>
      <c r="C20" s="29">
        <v>2010</v>
      </c>
      <c r="D20" s="29">
        <v>18</v>
      </c>
      <c r="E20" s="30">
        <v>1244.27</v>
      </c>
      <c r="F20" s="30">
        <v>1320.64</v>
      </c>
      <c r="G20" s="28" t="s">
        <v>27</v>
      </c>
      <c r="H20" s="28">
        <v>4</v>
      </c>
      <c r="I20" s="28" t="s">
        <v>25</v>
      </c>
      <c r="J20" s="31" t="s">
        <v>18</v>
      </c>
      <c r="K20" s="31" t="s">
        <v>19</v>
      </c>
      <c r="L20" s="32">
        <v>115822.46</v>
      </c>
      <c r="M20" s="36">
        <v>1852855.24</v>
      </c>
      <c r="N20" s="27"/>
      <c r="O20" s="27"/>
      <c r="P20" s="27"/>
      <c r="Q20" s="27"/>
      <c r="R20" s="27"/>
      <c r="S20" s="27"/>
      <c r="T20" s="27"/>
    </row>
    <row r="21" spans="1:20" hidden="1" x14ac:dyDescent="0.25">
      <c r="A21" s="28">
        <v>9792</v>
      </c>
      <c r="B21" s="28" t="s">
        <v>38</v>
      </c>
      <c r="C21" s="29">
        <v>2010</v>
      </c>
      <c r="D21" s="29"/>
      <c r="E21" s="30"/>
      <c r="F21" s="30"/>
      <c r="G21" s="28" t="s">
        <v>27</v>
      </c>
      <c r="H21" s="28">
        <v>4</v>
      </c>
      <c r="I21" s="28" t="s">
        <v>25</v>
      </c>
      <c r="J21" s="31" t="s">
        <v>21</v>
      </c>
      <c r="K21" s="31" t="s">
        <v>22</v>
      </c>
      <c r="L21" s="32">
        <v>1564166.2000000002</v>
      </c>
      <c r="M21" s="36"/>
      <c r="N21" s="27"/>
      <c r="O21" s="27"/>
      <c r="P21" s="27"/>
      <c r="Q21" s="27"/>
      <c r="R21" s="27"/>
      <c r="S21" s="27"/>
      <c r="T21" s="27"/>
    </row>
    <row r="22" spans="1:20" hidden="1" x14ac:dyDescent="0.25">
      <c r="A22" s="28">
        <v>802</v>
      </c>
      <c r="B22" s="28" t="s">
        <v>39</v>
      </c>
      <c r="C22" s="29">
        <v>2011</v>
      </c>
      <c r="D22" s="29">
        <v>8</v>
      </c>
      <c r="E22" s="30">
        <v>601.20000000000005</v>
      </c>
      <c r="F22" s="30">
        <v>626.92999999999995</v>
      </c>
      <c r="G22" s="28" t="s">
        <v>24</v>
      </c>
      <c r="H22" s="28">
        <v>6</v>
      </c>
      <c r="I22" s="28" t="s">
        <v>25</v>
      </c>
      <c r="J22" s="31" t="s">
        <v>18</v>
      </c>
      <c r="K22" s="31" t="s">
        <v>19</v>
      </c>
      <c r="L22" s="32">
        <v>2508.09</v>
      </c>
      <c r="M22" s="36">
        <v>957600.20000000007</v>
      </c>
      <c r="N22" s="27"/>
      <c r="O22" s="27"/>
      <c r="P22" s="27"/>
      <c r="Q22" s="27"/>
      <c r="R22" s="27"/>
      <c r="S22" s="27"/>
      <c r="T22" s="27"/>
    </row>
    <row r="23" spans="1:20" hidden="1" x14ac:dyDescent="0.25">
      <c r="A23" s="28">
        <v>802</v>
      </c>
      <c r="B23" s="28" t="s">
        <v>39</v>
      </c>
      <c r="C23" s="29">
        <v>2011</v>
      </c>
      <c r="D23" s="29"/>
      <c r="E23" s="30"/>
      <c r="F23" s="30"/>
      <c r="G23" s="28" t="s">
        <v>24</v>
      </c>
      <c r="H23" s="28">
        <v>6</v>
      </c>
      <c r="I23" s="28" t="s">
        <v>25</v>
      </c>
      <c r="J23" s="31" t="s">
        <v>21</v>
      </c>
      <c r="K23" s="31" t="s">
        <v>22</v>
      </c>
      <c r="L23" s="32">
        <v>788708.80999999994</v>
      </c>
      <c r="M23" s="36"/>
      <c r="N23" s="27"/>
      <c r="O23" s="27"/>
      <c r="P23" s="27"/>
      <c r="Q23" s="27"/>
      <c r="R23" s="27"/>
      <c r="S23" s="27"/>
      <c r="T23" s="27"/>
    </row>
    <row r="24" spans="1:20" hidden="1" x14ac:dyDescent="0.25">
      <c r="A24" s="28">
        <v>810</v>
      </c>
      <c r="B24" s="28" t="s">
        <v>40</v>
      </c>
      <c r="C24" s="29">
        <v>2011</v>
      </c>
      <c r="D24" s="29">
        <v>11</v>
      </c>
      <c r="E24" s="30">
        <v>811.02</v>
      </c>
      <c r="F24" s="30">
        <v>855</v>
      </c>
      <c r="G24" s="28" t="s">
        <v>24</v>
      </c>
      <c r="H24" s="28">
        <v>2</v>
      </c>
      <c r="I24" s="28" t="s">
        <v>25</v>
      </c>
      <c r="J24" s="31" t="s">
        <v>18</v>
      </c>
      <c r="K24" s="31" t="s">
        <v>19</v>
      </c>
      <c r="L24" s="32">
        <v>553</v>
      </c>
      <c r="M24" s="36">
        <v>1213168.18</v>
      </c>
      <c r="N24" s="27"/>
      <c r="O24" s="27"/>
      <c r="P24" s="27"/>
      <c r="Q24" s="27"/>
      <c r="R24" s="27"/>
      <c r="S24" s="27"/>
      <c r="T24" s="27"/>
    </row>
    <row r="25" spans="1:20" hidden="1" x14ac:dyDescent="0.25">
      <c r="A25" s="28">
        <v>810</v>
      </c>
      <c r="B25" s="28" t="s">
        <v>40</v>
      </c>
      <c r="C25" s="29">
        <v>2011</v>
      </c>
      <c r="D25" s="29"/>
      <c r="E25" s="30"/>
      <c r="F25" s="30"/>
      <c r="G25" s="28" t="s">
        <v>24</v>
      </c>
      <c r="H25" s="28">
        <v>2</v>
      </c>
      <c r="I25" s="28" t="s">
        <v>25</v>
      </c>
      <c r="J25" s="31" t="s">
        <v>21</v>
      </c>
      <c r="K25" s="31" t="s">
        <v>22</v>
      </c>
      <c r="L25" s="32">
        <v>1120231.26</v>
      </c>
      <c r="M25" s="36"/>
      <c r="N25" s="27"/>
      <c r="O25" s="27"/>
      <c r="P25" s="27"/>
      <c r="Q25" s="27"/>
      <c r="R25" s="27"/>
      <c r="S25" s="27"/>
      <c r="T25" s="27"/>
    </row>
    <row r="26" spans="1:20" hidden="1" x14ac:dyDescent="0.25">
      <c r="A26" s="28">
        <v>812</v>
      </c>
      <c r="B26" s="28" t="s">
        <v>41</v>
      </c>
      <c r="C26" s="29">
        <v>2011</v>
      </c>
      <c r="D26" s="29">
        <v>4</v>
      </c>
      <c r="E26" s="30">
        <v>296.39999999999998</v>
      </c>
      <c r="F26" s="30">
        <v>323.88</v>
      </c>
      <c r="G26" s="28" t="s">
        <v>24</v>
      </c>
      <c r="H26" s="28">
        <v>2</v>
      </c>
      <c r="I26" s="28" t="s">
        <v>25</v>
      </c>
      <c r="J26" s="31" t="s">
        <v>18</v>
      </c>
      <c r="K26" s="31" t="s">
        <v>19</v>
      </c>
      <c r="L26" s="32">
        <v>1188.04</v>
      </c>
      <c r="M26" s="36">
        <v>436672.95</v>
      </c>
      <c r="N26" s="27"/>
      <c r="O26" s="27"/>
      <c r="P26" s="27"/>
      <c r="Q26" s="27"/>
      <c r="R26" s="27"/>
      <c r="S26" s="27"/>
      <c r="T26" s="27"/>
    </row>
    <row r="27" spans="1:20" hidden="1" x14ac:dyDescent="0.25">
      <c r="A27" s="28">
        <v>812</v>
      </c>
      <c r="B27" s="28" t="s">
        <v>41</v>
      </c>
      <c r="C27" s="29">
        <v>2011</v>
      </c>
      <c r="D27" s="29"/>
      <c r="E27" s="30"/>
      <c r="F27" s="30"/>
      <c r="G27" s="28" t="s">
        <v>24</v>
      </c>
      <c r="H27" s="28">
        <v>2</v>
      </c>
      <c r="I27" s="28" t="s">
        <v>25</v>
      </c>
      <c r="J27" s="31" t="s">
        <v>21</v>
      </c>
      <c r="K27" s="31" t="s">
        <v>22</v>
      </c>
      <c r="L27" s="32">
        <v>407948.2</v>
      </c>
      <c r="M27" s="36"/>
      <c r="N27" s="27"/>
      <c r="O27" s="27"/>
      <c r="P27" s="27"/>
      <c r="Q27" s="27"/>
      <c r="R27" s="27"/>
      <c r="S27" s="27"/>
      <c r="T27" s="27"/>
    </row>
    <row r="28" spans="1:20" hidden="1" x14ac:dyDescent="0.25">
      <c r="A28" s="28">
        <v>814</v>
      </c>
      <c r="B28" s="28" t="s">
        <v>42</v>
      </c>
      <c r="C28" s="29">
        <v>2011</v>
      </c>
      <c r="D28" s="29">
        <v>20</v>
      </c>
      <c r="E28" s="30">
        <v>1588.17</v>
      </c>
      <c r="F28" s="30">
        <v>1664</v>
      </c>
      <c r="G28" s="28" t="s">
        <v>24</v>
      </c>
      <c r="H28" s="28">
        <v>4</v>
      </c>
      <c r="I28" s="28" t="s">
        <v>43</v>
      </c>
      <c r="J28" s="31" t="s">
        <v>32</v>
      </c>
      <c r="K28" s="31" t="s">
        <v>19</v>
      </c>
      <c r="L28" s="32">
        <v>355569.08</v>
      </c>
      <c r="M28" s="36">
        <v>3107478.2800000003</v>
      </c>
      <c r="N28" s="27"/>
      <c r="O28" s="27"/>
      <c r="P28" s="27"/>
      <c r="Q28" s="27"/>
      <c r="R28" s="27"/>
      <c r="S28" s="27"/>
      <c r="T28" s="27"/>
    </row>
    <row r="29" spans="1:20" hidden="1" x14ac:dyDescent="0.25">
      <c r="A29" s="28">
        <v>814</v>
      </c>
      <c r="B29" s="28" t="s">
        <v>42</v>
      </c>
      <c r="C29" s="29">
        <v>2011</v>
      </c>
      <c r="D29" s="29"/>
      <c r="E29" s="30"/>
      <c r="F29" s="30"/>
      <c r="G29" s="28" t="s">
        <v>24</v>
      </c>
      <c r="H29" s="28">
        <v>4</v>
      </c>
      <c r="I29" s="28" t="s">
        <v>43</v>
      </c>
      <c r="J29" s="31" t="s">
        <v>33</v>
      </c>
      <c r="K29" s="31" t="s">
        <v>22</v>
      </c>
      <c r="L29" s="32">
        <v>1738454.76</v>
      </c>
      <c r="M29" s="36"/>
      <c r="N29" s="27"/>
      <c r="O29" s="27"/>
      <c r="P29" s="27"/>
      <c r="Q29" s="27"/>
      <c r="R29" s="27"/>
      <c r="S29" s="27"/>
      <c r="T29" s="27"/>
    </row>
    <row r="30" spans="1:20" hidden="1" x14ac:dyDescent="0.25">
      <c r="A30" s="28">
        <v>814</v>
      </c>
      <c r="B30" s="28" t="s">
        <v>42</v>
      </c>
      <c r="C30" s="29">
        <v>2011</v>
      </c>
      <c r="D30" s="29"/>
      <c r="E30" s="30"/>
      <c r="F30" s="30"/>
      <c r="G30" s="28" t="s">
        <v>24</v>
      </c>
      <c r="H30" s="28">
        <v>4</v>
      </c>
      <c r="I30" s="28" t="s">
        <v>43</v>
      </c>
      <c r="J30" s="31" t="s">
        <v>34</v>
      </c>
      <c r="K30" s="31" t="s">
        <v>22</v>
      </c>
      <c r="L30" s="32">
        <v>157375.01</v>
      </c>
      <c r="M30" s="36"/>
      <c r="N30" s="27"/>
      <c r="O30" s="27"/>
      <c r="P30" s="27"/>
      <c r="Q30" s="27"/>
      <c r="R30" s="27"/>
      <c r="S30" s="27"/>
      <c r="T30" s="27"/>
    </row>
    <row r="31" spans="1:20" hidden="1" x14ac:dyDescent="0.25">
      <c r="A31" s="28">
        <v>814</v>
      </c>
      <c r="B31" s="28" t="s">
        <v>42</v>
      </c>
      <c r="C31" s="29">
        <v>2011</v>
      </c>
      <c r="D31" s="29"/>
      <c r="E31" s="30"/>
      <c r="F31" s="30"/>
      <c r="G31" s="28" t="s">
        <v>24</v>
      </c>
      <c r="H31" s="28">
        <v>4</v>
      </c>
      <c r="I31" s="28" t="s">
        <v>43</v>
      </c>
      <c r="J31" s="31" t="s">
        <v>35</v>
      </c>
      <c r="K31" s="31" t="s">
        <v>22</v>
      </c>
      <c r="L31" s="32">
        <v>97693.26</v>
      </c>
      <c r="M31" s="36"/>
      <c r="N31" s="27"/>
      <c r="O31" s="27"/>
      <c r="P31" s="27"/>
      <c r="Q31" s="27"/>
      <c r="R31" s="27"/>
      <c r="S31" s="27"/>
      <c r="T31" s="27"/>
    </row>
    <row r="32" spans="1:20" hidden="1" x14ac:dyDescent="0.25">
      <c r="A32" s="28">
        <v>814</v>
      </c>
      <c r="B32" s="28" t="s">
        <v>42</v>
      </c>
      <c r="C32" s="29">
        <v>2011</v>
      </c>
      <c r="D32" s="29"/>
      <c r="E32" s="30"/>
      <c r="F32" s="30"/>
      <c r="G32" s="28" t="s">
        <v>24</v>
      </c>
      <c r="H32" s="28">
        <v>4</v>
      </c>
      <c r="I32" s="28" t="s">
        <v>43</v>
      </c>
      <c r="J32" s="31" t="s">
        <v>44</v>
      </c>
      <c r="K32" s="31" t="s">
        <v>22</v>
      </c>
      <c r="L32" s="32">
        <v>5281</v>
      </c>
      <c r="M32" s="36"/>
      <c r="N32" s="27"/>
      <c r="O32" s="27"/>
      <c r="P32" s="27"/>
      <c r="Q32" s="27"/>
      <c r="R32" s="27"/>
      <c r="S32" s="27"/>
      <c r="T32" s="27"/>
    </row>
    <row r="33" spans="1:13" hidden="1" x14ac:dyDescent="0.25">
      <c r="A33" s="28">
        <v>814</v>
      </c>
      <c r="B33" s="28" t="s">
        <v>42</v>
      </c>
      <c r="C33" s="29">
        <v>2011</v>
      </c>
      <c r="D33" s="29"/>
      <c r="E33" s="30"/>
      <c r="F33" s="30"/>
      <c r="G33" s="28" t="s">
        <v>24</v>
      </c>
      <c r="H33" s="28">
        <v>4</v>
      </c>
      <c r="I33" s="28" t="s">
        <v>43</v>
      </c>
      <c r="J33" s="31" t="s">
        <v>45</v>
      </c>
      <c r="K33" s="31" t="s">
        <v>22</v>
      </c>
      <c r="L33" s="32">
        <v>0</v>
      </c>
      <c r="M33" s="36"/>
    </row>
    <row r="34" spans="1:13" hidden="1" x14ac:dyDescent="0.25">
      <c r="A34" s="28">
        <v>814</v>
      </c>
      <c r="B34" s="28" t="s">
        <v>42</v>
      </c>
      <c r="C34" s="29">
        <v>2011</v>
      </c>
      <c r="D34" s="29"/>
      <c r="E34" s="30"/>
      <c r="F34" s="30"/>
      <c r="G34" s="28" t="s">
        <v>24</v>
      </c>
      <c r="H34" s="28">
        <v>4</v>
      </c>
      <c r="I34" s="28" t="s">
        <v>43</v>
      </c>
      <c r="J34" s="31" t="s">
        <v>36</v>
      </c>
      <c r="K34" s="31" t="s">
        <v>22</v>
      </c>
      <c r="L34" s="32">
        <v>34403.89</v>
      </c>
      <c r="M34" s="36"/>
    </row>
    <row r="35" spans="1:13" hidden="1" x14ac:dyDescent="0.25">
      <c r="A35" s="28">
        <v>814</v>
      </c>
      <c r="B35" s="28" t="s">
        <v>42</v>
      </c>
      <c r="C35" s="29">
        <v>2011</v>
      </c>
      <c r="D35" s="29"/>
      <c r="E35" s="30"/>
      <c r="F35" s="30"/>
      <c r="G35" s="28" t="s">
        <v>24</v>
      </c>
      <c r="H35" s="28">
        <v>4</v>
      </c>
      <c r="I35" s="28" t="s">
        <v>43</v>
      </c>
      <c r="J35" s="31" t="s">
        <v>37</v>
      </c>
      <c r="K35" s="31" t="s">
        <v>22</v>
      </c>
      <c r="L35" s="32">
        <v>142241.5</v>
      </c>
      <c r="M35" s="36"/>
    </row>
    <row r="36" spans="1:13" hidden="1" x14ac:dyDescent="0.25">
      <c r="A36" s="28">
        <v>819</v>
      </c>
      <c r="B36" s="28" t="s">
        <v>46</v>
      </c>
      <c r="C36" s="29">
        <v>2011</v>
      </c>
      <c r="D36" s="29">
        <v>12</v>
      </c>
      <c r="E36" s="30">
        <v>932.53</v>
      </c>
      <c r="F36" s="30">
        <v>957.48</v>
      </c>
      <c r="G36" s="28" t="s">
        <v>27</v>
      </c>
      <c r="H36" s="28">
        <v>3</v>
      </c>
      <c r="I36" s="28" t="s">
        <v>25</v>
      </c>
      <c r="J36" s="31" t="s">
        <v>18</v>
      </c>
      <c r="K36" s="31" t="s">
        <v>19</v>
      </c>
      <c r="L36" s="32">
        <v>1800</v>
      </c>
      <c r="M36" s="36">
        <v>1358494.99</v>
      </c>
    </row>
    <row r="37" spans="1:13" hidden="1" x14ac:dyDescent="0.25">
      <c r="A37" s="28">
        <v>819</v>
      </c>
      <c r="B37" s="28" t="s">
        <v>46</v>
      </c>
      <c r="C37" s="29">
        <v>2011</v>
      </c>
      <c r="D37" s="29"/>
      <c r="E37" s="30"/>
      <c r="F37" s="30"/>
      <c r="G37" s="28" t="s">
        <v>27</v>
      </c>
      <c r="H37" s="28">
        <v>3</v>
      </c>
      <c r="I37" s="28" t="s">
        <v>25</v>
      </c>
      <c r="J37" s="31" t="s">
        <v>21</v>
      </c>
      <c r="K37" s="31" t="s">
        <v>22</v>
      </c>
      <c r="L37" s="32">
        <v>1214651.6099999999</v>
      </c>
      <c r="M37" s="36"/>
    </row>
    <row r="38" spans="1:13" hidden="1" x14ac:dyDescent="0.25">
      <c r="A38" s="28">
        <v>833</v>
      </c>
      <c r="B38" s="28" t="s">
        <v>47</v>
      </c>
      <c r="C38" s="29">
        <v>2011</v>
      </c>
      <c r="D38" s="29">
        <v>8</v>
      </c>
      <c r="E38" s="30">
        <v>575.82000000000005</v>
      </c>
      <c r="F38" s="30">
        <v>618.36</v>
      </c>
      <c r="G38" s="28" t="s">
        <v>24</v>
      </c>
      <c r="H38" s="28">
        <v>4</v>
      </c>
      <c r="I38" s="28" t="s">
        <v>25</v>
      </c>
      <c r="J38" s="31" t="s">
        <v>18</v>
      </c>
      <c r="K38" s="31" t="s">
        <v>19</v>
      </c>
      <c r="L38" s="32">
        <v>93102.01999999999</v>
      </c>
      <c r="M38" s="36">
        <v>984078.36</v>
      </c>
    </row>
    <row r="39" spans="1:13" hidden="1" x14ac:dyDescent="0.25">
      <c r="A39" s="28">
        <v>833</v>
      </c>
      <c r="B39" s="28" t="s">
        <v>47</v>
      </c>
      <c r="C39" s="29">
        <v>2011</v>
      </c>
      <c r="D39" s="29"/>
      <c r="E39" s="30"/>
      <c r="F39" s="30"/>
      <c r="G39" s="28" t="s">
        <v>24</v>
      </c>
      <c r="H39" s="28">
        <v>4</v>
      </c>
      <c r="I39" s="28" t="s">
        <v>25</v>
      </c>
      <c r="J39" s="31" t="s">
        <v>21</v>
      </c>
      <c r="K39" s="31" t="s">
        <v>22</v>
      </c>
      <c r="L39" s="32">
        <v>839768.82</v>
      </c>
      <c r="M39" s="36"/>
    </row>
    <row r="40" spans="1:13" hidden="1" x14ac:dyDescent="0.25">
      <c r="A40" s="28">
        <v>873</v>
      </c>
      <c r="B40" s="28" t="s">
        <v>48</v>
      </c>
      <c r="C40" s="29">
        <v>2011</v>
      </c>
      <c r="D40" s="29">
        <v>1</v>
      </c>
      <c r="E40" s="30">
        <v>114.92</v>
      </c>
      <c r="F40" s="30">
        <v>126.86</v>
      </c>
      <c r="G40" s="28" t="s">
        <v>24</v>
      </c>
      <c r="H40" s="28">
        <v>6</v>
      </c>
      <c r="I40" s="28" t="s">
        <v>17</v>
      </c>
      <c r="J40" s="31" t="s">
        <v>18</v>
      </c>
      <c r="K40" s="31" t="s">
        <v>19</v>
      </c>
      <c r="L40" s="32">
        <v>30000</v>
      </c>
      <c r="M40" s="36">
        <v>148570.32</v>
      </c>
    </row>
    <row r="41" spans="1:13" hidden="1" x14ac:dyDescent="0.25">
      <c r="A41" s="28">
        <v>873</v>
      </c>
      <c r="B41" s="28" t="s">
        <v>48</v>
      </c>
      <c r="C41" s="29">
        <v>2011</v>
      </c>
      <c r="D41" s="29"/>
      <c r="E41" s="30"/>
      <c r="F41" s="30"/>
      <c r="G41" s="28" t="s">
        <v>24</v>
      </c>
      <c r="H41" s="28">
        <v>6</v>
      </c>
      <c r="I41" s="28" t="s">
        <v>17</v>
      </c>
      <c r="J41" s="31" t="s">
        <v>21</v>
      </c>
      <c r="K41" s="31" t="s">
        <v>22</v>
      </c>
      <c r="L41" s="32">
        <v>116529.26</v>
      </c>
      <c r="M41" s="36"/>
    </row>
    <row r="42" spans="1:13" hidden="1" x14ac:dyDescent="0.25">
      <c r="A42" s="28">
        <v>4109</v>
      </c>
      <c r="B42" s="28" t="s">
        <v>49</v>
      </c>
      <c r="C42" s="29">
        <v>2011</v>
      </c>
      <c r="D42" s="29">
        <v>6</v>
      </c>
      <c r="E42" s="30">
        <v>474.32</v>
      </c>
      <c r="F42" s="30">
        <v>523.52</v>
      </c>
      <c r="G42" s="28" t="s">
        <v>24</v>
      </c>
      <c r="H42" s="28">
        <v>6</v>
      </c>
      <c r="I42" s="28" t="s">
        <v>25</v>
      </c>
      <c r="J42" s="31" t="s">
        <v>32</v>
      </c>
      <c r="K42" s="31" t="s">
        <v>19</v>
      </c>
      <c r="L42" s="32">
        <v>96435.06</v>
      </c>
      <c r="M42" s="36">
        <v>832728.98</v>
      </c>
    </row>
    <row r="43" spans="1:13" hidden="1" x14ac:dyDescent="0.25">
      <c r="A43" s="28">
        <v>4109</v>
      </c>
      <c r="B43" s="28" t="s">
        <v>49</v>
      </c>
      <c r="C43" s="29">
        <v>2011</v>
      </c>
      <c r="D43" s="29"/>
      <c r="E43" s="30"/>
      <c r="F43" s="30"/>
      <c r="G43" s="28" t="s">
        <v>24</v>
      </c>
      <c r="H43" s="28">
        <v>6</v>
      </c>
      <c r="I43" s="28" t="s">
        <v>25</v>
      </c>
      <c r="J43" s="31" t="s">
        <v>33</v>
      </c>
      <c r="K43" s="31" t="s">
        <v>22</v>
      </c>
      <c r="L43" s="32">
        <v>595390.5199999999</v>
      </c>
      <c r="M43" s="36"/>
    </row>
    <row r="44" spans="1:13" hidden="1" x14ac:dyDescent="0.25">
      <c r="A44" s="28">
        <v>4109</v>
      </c>
      <c r="B44" s="28" t="s">
        <v>49</v>
      </c>
      <c r="C44" s="29">
        <v>2011</v>
      </c>
      <c r="D44" s="29"/>
      <c r="E44" s="30"/>
      <c r="F44" s="30"/>
      <c r="G44" s="28" t="s">
        <v>24</v>
      </c>
      <c r="H44" s="28">
        <v>6</v>
      </c>
      <c r="I44" s="28" t="s">
        <v>25</v>
      </c>
      <c r="J44" s="31" t="s">
        <v>34</v>
      </c>
      <c r="K44" s="31" t="s">
        <v>22</v>
      </c>
      <c r="L44" s="32">
        <v>45734.590000000004</v>
      </c>
      <c r="M44" s="36"/>
    </row>
    <row r="45" spans="1:13" hidden="1" x14ac:dyDescent="0.25">
      <c r="A45" s="28">
        <v>4109</v>
      </c>
      <c r="B45" s="28" t="s">
        <v>49</v>
      </c>
      <c r="C45" s="29">
        <v>2011</v>
      </c>
      <c r="D45" s="29"/>
      <c r="E45" s="30"/>
      <c r="F45" s="30"/>
      <c r="G45" s="28" t="s">
        <v>24</v>
      </c>
      <c r="H45" s="28">
        <v>6</v>
      </c>
      <c r="I45" s="28" t="s">
        <v>25</v>
      </c>
      <c r="J45" s="31" t="s">
        <v>35</v>
      </c>
      <c r="K45" s="31" t="s">
        <v>22</v>
      </c>
      <c r="L45" s="32">
        <v>0</v>
      </c>
      <c r="M45" s="36"/>
    </row>
    <row r="46" spans="1:13" hidden="1" x14ac:dyDescent="0.25">
      <c r="A46" s="28">
        <v>4109</v>
      </c>
      <c r="B46" s="28" t="s">
        <v>49</v>
      </c>
      <c r="C46" s="29">
        <v>2011</v>
      </c>
      <c r="D46" s="29"/>
      <c r="E46" s="30"/>
      <c r="F46" s="30"/>
      <c r="G46" s="28" t="s">
        <v>24</v>
      </c>
      <c r="H46" s="28">
        <v>6</v>
      </c>
      <c r="I46" s="28" t="s">
        <v>25</v>
      </c>
      <c r="J46" s="31" t="s">
        <v>44</v>
      </c>
      <c r="K46" s="31" t="s">
        <v>22</v>
      </c>
      <c r="L46" s="32">
        <v>2003</v>
      </c>
      <c r="M46" s="36"/>
    </row>
    <row r="47" spans="1:13" hidden="1" x14ac:dyDescent="0.25">
      <c r="A47" s="28">
        <v>4109</v>
      </c>
      <c r="B47" s="28" t="s">
        <v>49</v>
      </c>
      <c r="C47" s="29">
        <v>2011</v>
      </c>
      <c r="D47" s="29"/>
      <c r="E47" s="30"/>
      <c r="F47" s="30"/>
      <c r="G47" s="28" t="s">
        <v>24</v>
      </c>
      <c r="H47" s="28">
        <v>6</v>
      </c>
      <c r="I47" s="28" t="s">
        <v>25</v>
      </c>
      <c r="J47" s="31" t="s">
        <v>45</v>
      </c>
      <c r="K47" s="31" t="s">
        <v>22</v>
      </c>
      <c r="L47" s="32">
        <v>0</v>
      </c>
      <c r="M47" s="36"/>
    </row>
    <row r="48" spans="1:13" hidden="1" x14ac:dyDescent="0.25">
      <c r="A48" s="28">
        <v>4109</v>
      </c>
      <c r="B48" s="28" t="s">
        <v>49</v>
      </c>
      <c r="C48" s="29">
        <v>2011</v>
      </c>
      <c r="D48" s="29"/>
      <c r="E48" s="30"/>
      <c r="F48" s="30"/>
      <c r="G48" s="28" t="s">
        <v>24</v>
      </c>
      <c r="H48" s="28">
        <v>6</v>
      </c>
      <c r="I48" s="28" t="s">
        <v>25</v>
      </c>
      <c r="J48" s="31" t="s">
        <v>36</v>
      </c>
      <c r="K48" s="31" t="s">
        <v>22</v>
      </c>
      <c r="L48" s="32">
        <v>13353.41</v>
      </c>
      <c r="M48" s="36"/>
    </row>
    <row r="49" spans="1:13" hidden="1" x14ac:dyDescent="0.25">
      <c r="A49" s="28">
        <v>4109</v>
      </c>
      <c r="B49" s="28" t="s">
        <v>49</v>
      </c>
      <c r="C49" s="29">
        <v>2011</v>
      </c>
      <c r="D49" s="29"/>
      <c r="E49" s="30"/>
      <c r="F49" s="30"/>
      <c r="G49" s="28" t="s">
        <v>24</v>
      </c>
      <c r="H49" s="28">
        <v>6</v>
      </c>
      <c r="I49" s="28" t="s">
        <v>25</v>
      </c>
      <c r="J49" s="31" t="s">
        <v>37</v>
      </c>
      <c r="K49" s="31" t="s">
        <v>22</v>
      </c>
      <c r="L49" s="32">
        <v>21359.63</v>
      </c>
      <c r="M49" s="36"/>
    </row>
    <row r="50" spans="1:13" hidden="1" x14ac:dyDescent="0.25">
      <c r="A50" s="28">
        <v>4111</v>
      </c>
      <c r="B50" s="28" t="s">
        <v>50</v>
      </c>
      <c r="C50" s="29">
        <v>2011</v>
      </c>
      <c r="D50" s="29">
        <v>4</v>
      </c>
      <c r="E50" s="30">
        <v>319.91000000000003</v>
      </c>
      <c r="F50" s="30">
        <v>332.23</v>
      </c>
      <c r="G50" s="28" t="s">
        <v>24</v>
      </c>
      <c r="H50" s="28">
        <v>3</v>
      </c>
      <c r="I50" s="28" t="s">
        <v>25</v>
      </c>
      <c r="J50" s="31" t="s">
        <v>18</v>
      </c>
      <c r="K50" s="31" t="s">
        <v>19</v>
      </c>
      <c r="L50" s="32">
        <v>22039.69</v>
      </c>
      <c r="M50" s="36">
        <v>525464.17999999993</v>
      </c>
    </row>
    <row r="51" spans="1:13" hidden="1" x14ac:dyDescent="0.25">
      <c r="A51" s="28">
        <v>4111</v>
      </c>
      <c r="B51" s="28" t="s">
        <v>50</v>
      </c>
      <c r="C51" s="29">
        <v>2011</v>
      </c>
      <c r="D51" s="29"/>
      <c r="E51" s="30"/>
      <c r="F51" s="30"/>
      <c r="G51" s="28" t="s">
        <v>24</v>
      </c>
      <c r="H51" s="28">
        <v>3</v>
      </c>
      <c r="I51" s="28" t="s">
        <v>25</v>
      </c>
      <c r="J51" s="31" t="s">
        <v>21</v>
      </c>
      <c r="K51" s="31" t="s">
        <v>22</v>
      </c>
      <c r="L51" s="32">
        <v>458152.35</v>
      </c>
      <c r="M51" s="36"/>
    </row>
    <row r="52" spans="1:13" hidden="1" x14ac:dyDescent="0.25">
      <c r="A52" s="28">
        <v>768</v>
      </c>
      <c r="B52" s="28" t="s">
        <v>51</v>
      </c>
      <c r="C52" s="29">
        <v>2012</v>
      </c>
      <c r="D52" s="29">
        <v>14</v>
      </c>
      <c r="E52" s="30">
        <v>1174.27</v>
      </c>
      <c r="F52" s="30">
        <v>1225.98</v>
      </c>
      <c r="G52" s="28" t="s">
        <v>24</v>
      </c>
      <c r="H52" s="28">
        <v>1</v>
      </c>
      <c r="I52" s="28" t="s">
        <v>25</v>
      </c>
      <c r="J52" s="31" t="s">
        <v>18</v>
      </c>
      <c r="K52" s="31" t="s">
        <v>19</v>
      </c>
      <c r="L52" s="32">
        <v>45500</v>
      </c>
      <c r="M52" s="36">
        <v>1794019.01</v>
      </c>
    </row>
    <row r="53" spans="1:13" hidden="1" x14ac:dyDescent="0.25">
      <c r="A53" s="28">
        <v>768</v>
      </c>
      <c r="B53" s="28" t="s">
        <v>51</v>
      </c>
      <c r="C53" s="29">
        <v>2012</v>
      </c>
      <c r="D53" s="29"/>
      <c r="E53" s="30"/>
      <c r="F53" s="30"/>
      <c r="G53" s="28" t="s">
        <v>24</v>
      </c>
      <c r="H53" s="28">
        <v>1</v>
      </c>
      <c r="I53" s="28" t="s">
        <v>25</v>
      </c>
      <c r="J53" s="31" t="s">
        <v>52</v>
      </c>
      <c r="K53" s="31" t="s">
        <v>22</v>
      </c>
      <c r="L53" s="32">
        <v>1746461.85</v>
      </c>
      <c r="M53" s="36"/>
    </row>
    <row r="54" spans="1:13" hidden="1" x14ac:dyDescent="0.25">
      <c r="A54" s="28">
        <v>828</v>
      </c>
      <c r="B54" s="28" t="s">
        <v>53</v>
      </c>
      <c r="C54" s="29">
        <v>2012</v>
      </c>
      <c r="D54" s="29">
        <v>11</v>
      </c>
      <c r="E54" s="30">
        <v>864.07</v>
      </c>
      <c r="F54" s="30">
        <v>904.66</v>
      </c>
      <c r="G54" s="28" t="s">
        <v>24</v>
      </c>
      <c r="H54" s="28">
        <v>1</v>
      </c>
      <c r="I54" s="28" t="s">
        <v>25</v>
      </c>
      <c r="J54" s="31" t="s">
        <v>18</v>
      </c>
      <c r="K54" s="31" t="s">
        <v>19</v>
      </c>
      <c r="L54" s="32">
        <v>103116.59</v>
      </c>
      <c r="M54" s="36">
        <v>1671409.76</v>
      </c>
    </row>
    <row r="55" spans="1:13" hidden="1" x14ac:dyDescent="0.25">
      <c r="A55" s="28">
        <v>828</v>
      </c>
      <c r="B55" s="28" t="s">
        <v>53</v>
      </c>
      <c r="C55" s="29">
        <v>2012</v>
      </c>
      <c r="D55" s="29"/>
      <c r="E55" s="30"/>
      <c r="F55" s="30"/>
      <c r="G55" s="28" t="s">
        <v>24</v>
      </c>
      <c r="H55" s="28">
        <v>1</v>
      </c>
      <c r="I55" s="28" t="s">
        <v>25</v>
      </c>
      <c r="J55" s="31" t="s">
        <v>21</v>
      </c>
      <c r="K55" s="31" t="s">
        <v>22</v>
      </c>
      <c r="L55" s="32">
        <v>1329421.5899999999</v>
      </c>
      <c r="M55" s="36"/>
    </row>
    <row r="56" spans="1:13" hidden="1" x14ac:dyDescent="0.25">
      <c r="A56" s="28">
        <v>831</v>
      </c>
      <c r="B56" s="28" t="s">
        <v>54</v>
      </c>
      <c r="C56" s="29">
        <v>2012</v>
      </c>
      <c r="D56" s="29">
        <v>7</v>
      </c>
      <c r="E56" s="30">
        <v>556.13</v>
      </c>
      <c r="F56" s="30">
        <v>600.79</v>
      </c>
      <c r="G56" s="28" t="s">
        <v>24</v>
      </c>
      <c r="H56" s="28">
        <v>1</v>
      </c>
      <c r="I56" s="28" t="s">
        <v>25</v>
      </c>
      <c r="J56" s="31" t="s">
        <v>18</v>
      </c>
      <c r="K56" s="31" t="s">
        <v>19</v>
      </c>
      <c r="L56" s="32">
        <v>114300.22999999998</v>
      </c>
      <c r="M56" s="36">
        <v>1003530.6</v>
      </c>
    </row>
    <row r="57" spans="1:13" hidden="1" x14ac:dyDescent="0.25">
      <c r="A57" s="28">
        <v>831</v>
      </c>
      <c r="B57" s="28" t="s">
        <v>54</v>
      </c>
      <c r="C57" s="29">
        <v>2012</v>
      </c>
      <c r="D57" s="29"/>
      <c r="E57" s="30"/>
      <c r="F57" s="30"/>
      <c r="G57" s="28" t="s">
        <v>24</v>
      </c>
      <c r="H57" s="28">
        <v>1</v>
      </c>
      <c r="I57" s="28" t="s">
        <v>25</v>
      </c>
      <c r="J57" s="31" t="s">
        <v>21</v>
      </c>
      <c r="K57" s="31" t="s">
        <v>22</v>
      </c>
      <c r="L57" s="32">
        <v>813177.95</v>
      </c>
      <c r="M57" s="36"/>
    </row>
    <row r="58" spans="1:13" hidden="1" x14ac:dyDescent="0.25">
      <c r="A58" s="28">
        <v>832</v>
      </c>
      <c r="B58" s="28" t="s">
        <v>55</v>
      </c>
      <c r="C58" s="29">
        <v>2012</v>
      </c>
      <c r="D58" s="29">
        <v>6</v>
      </c>
      <c r="E58" s="30">
        <v>499.87</v>
      </c>
      <c r="F58" s="30">
        <v>538.15</v>
      </c>
      <c r="G58" s="28" t="s">
        <v>24</v>
      </c>
      <c r="H58" s="28">
        <v>1</v>
      </c>
      <c r="I58" s="28" t="s">
        <v>25</v>
      </c>
      <c r="J58" s="31" t="s">
        <v>18</v>
      </c>
      <c r="K58" s="31" t="s">
        <v>19</v>
      </c>
      <c r="L58" s="32">
        <v>86705.22</v>
      </c>
      <c r="M58" s="36">
        <v>843291.88</v>
      </c>
    </row>
    <row r="59" spans="1:13" hidden="1" x14ac:dyDescent="0.25">
      <c r="A59" s="28">
        <v>832</v>
      </c>
      <c r="B59" s="28" t="s">
        <v>55</v>
      </c>
      <c r="C59" s="29">
        <v>2012</v>
      </c>
      <c r="D59" s="29"/>
      <c r="E59" s="30"/>
      <c r="F59" s="30"/>
      <c r="G59" s="28" t="s">
        <v>24</v>
      </c>
      <c r="H59" s="28">
        <v>1</v>
      </c>
      <c r="I59" s="28" t="s">
        <v>25</v>
      </c>
      <c r="J59" s="31" t="s">
        <v>21</v>
      </c>
      <c r="K59" s="31" t="s">
        <v>22</v>
      </c>
      <c r="L59" s="32">
        <v>745476.57000000007</v>
      </c>
      <c r="M59" s="36"/>
    </row>
    <row r="60" spans="1:13" hidden="1" x14ac:dyDescent="0.25">
      <c r="A60" s="28">
        <v>834</v>
      </c>
      <c r="B60" s="28" t="s">
        <v>56</v>
      </c>
      <c r="C60" s="29">
        <v>2012</v>
      </c>
      <c r="D60" s="29">
        <v>2</v>
      </c>
      <c r="E60" s="30">
        <v>120.57</v>
      </c>
      <c r="F60" s="30">
        <v>132.27000000000001</v>
      </c>
      <c r="G60" s="28" t="s">
        <v>24</v>
      </c>
      <c r="H60" s="28">
        <v>3</v>
      </c>
      <c r="I60" s="28" t="s">
        <v>25</v>
      </c>
      <c r="J60" s="31" t="s">
        <v>18</v>
      </c>
      <c r="K60" s="31" t="s">
        <v>19</v>
      </c>
      <c r="L60" s="32">
        <v>0</v>
      </c>
      <c r="M60" s="36">
        <v>211313.78</v>
      </c>
    </row>
    <row r="61" spans="1:13" hidden="1" x14ac:dyDescent="0.25">
      <c r="A61" s="28">
        <v>834</v>
      </c>
      <c r="B61" s="28" t="s">
        <v>56</v>
      </c>
      <c r="C61" s="29">
        <v>2012</v>
      </c>
      <c r="D61" s="29"/>
      <c r="E61" s="30"/>
      <c r="F61" s="30"/>
      <c r="G61" s="28" t="s">
        <v>24</v>
      </c>
      <c r="H61" s="28">
        <v>3</v>
      </c>
      <c r="I61" s="28" t="s">
        <v>25</v>
      </c>
      <c r="J61" s="31" t="s">
        <v>21</v>
      </c>
      <c r="K61" s="31" t="s">
        <v>22</v>
      </c>
      <c r="L61" s="32">
        <v>170764.25</v>
      </c>
      <c r="M61" s="36"/>
    </row>
    <row r="62" spans="1:13" hidden="1" x14ac:dyDescent="0.25">
      <c r="A62" s="28">
        <v>834</v>
      </c>
      <c r="B62" s="28" t="s">
        <v>56</v>
      </c>
      <c r="C62" s="29">
        <v>2012</v>
      </c>
      <c r="D62" s="29"/>
      <c r="E62" s="30"/>
      <c r="F62" s="30"/>
      <c r="G62" s="28" t="s">
        <v>24</v>
      </c>
      <c r="H62" s="28">
        <v>3</v>
      </c>
      <c r="I62" s="28" t="s">
        <v>25</v>
      </c>
      <c r="J62" s="31" t="s">
        <v>57</v>
      </c>
      <c r="K62" s="31" t="s">
        <v>19</v>
      </c>
      <c r="L62" s="32">
        <v>4313.1499999999996</v>
      </c>
      <c r="M62" s="36"/>
    </row>
    <row r="63" spans="1:13" hidden="1" x14ac:dyDescent="0.25">
      <c r="A63" s="28">
        <v>835</v>
      </c>
      <c r="B63" s="28" t="s">
        <v>58</v>
      </c>
      <c r="C63" s="29">
        <v>2012</v>
      </c>
      <c r="D63" s="29">
        <v>5</v>
      </c>
      <c r="E63" s="30">
        <v>359.46</v>
      </c>
      <c r="F63" s="30">
        <v>377.08</v>
      </c>
      <c r="G63" s="28" t="s">
        <v>24</v>
      </c>
      <c r="H63" s="28">
        <v>3</v>
      </c>
      <c r="I63" s="28" t="s">
        <v>25</v>
      </c>
      <c r="J63" s="31" t="s">
        <v>18</v>
      </c>
      <c r="K63" s="31" t="s">
        <v>19</v>
      </c>
      <c r="L63" s="32">
        <v>4124.28</v>
      </c>
      <c r="M63" s="36">
        <v>570223.39</v>
      </c>
    </row>
    <row r="64" spans="1:13" hidden="1" x14ac:dyDescent="0.25">
      <c r="A64" s="28">
        <v>835</v>
      </c>
      <c r="B64" s="28" t="s">
        <v>58</v>
      </c>
      <c r="C64" s="29">
        <v>2012</v>
      </c>
      <c r="D64" s="29"/>
      <c r="E64" s="30"/>
      <c r="F64" s="30"/>
      <c r="G64" s="28" t="s">
        <v>24</v>
      </c>
      <c r="H64" s="28">
        <v>3</v>
      </c>
      <c r="I64" s="28" t="s">
        <v>25</v>
      </c>
      <c r="J64" s="31" t="s">
        <v>21</v>
      </c>
      <c r="K64" s="31" t="s">
        <v>22</v>
      </c>
      <c r="L64" s="32">
        <v>516189.74000000005</v>
      </c>
      <c r="M64" s="36"/>
    </row>
    <row r="65" spans="1:13" hidden="1" x14ac:dyDescent="0.25">
      <c r="A65" s="28">
        <v>839</v>
      </c>
      <c r="B65" s="28" t="s">
        <v>59</v>
      </c>
      <c r="C65" s="29">
        <v>2012</v>
      </c>
      <c r="D65" s="29">
        <v>14</v>
      </c>
      <c r="E65" s="30">
        <v>1103.8399999999999</v>
      </c>
      <c r="F65" s="30">
        <v>1164.08</v>
      </c>
      <c r="G65" s="28" t="s">
        <v>24</v>
      </c>
      <c r="H65" s="28">
        <v>2</v>
      </c>
      <c r="I65" s="28" t="s">
        <v>25</v>
      </c>
      <c r="J65" s="31" t="s">
        <v>18</v>
      </c>
      <c r="K65" s="31" t="s">
        <v>19</v>
      </c>
      <c r="L65" s="32">
        <v>107947.13</v>
      </c>
      <c r="M65" s="36">
        <v>1894233.1700000002</v>
      </c>
    </row>
    <row r="66" spans="1:13" hidden="1" x14ac:dyDescent="0.25">
      <c r="A66" s="28">
        <v>839</v>
      </c>
      <c r="B66" s="28" t="s">
        <v>59</v>
      </c>
      <c r="C66" s="29">
        <v>2012</v>
      </c>
      <c r="D66" s="29"/>
      <c r="E66" s="30"/>
      <c r="F66" s="30"/>
      <c r="G66" s="28" t="s">
        <v>24</v>
      </c>
      <c r="H66" s="28">
        <v>2</v>
      </c>
      <c r="I66" s="28" t="s">
        <v>25</v>
      </c>
      <c r="J66" s="31" t="s">
        <v>21</v>
      </c>
      <c r="K66" s="31" t="s">
        <v>22</v>
      </c>
      <c r="L66" s="32">
        <v>1534023.5400000003</v>
      </c>
      <c r="M66" s="36"/>
    </row>
    <row r="67" spans="1:13" x14ac:dyDescent="0.25">
      <c r="A67" s="28">
        <v>861</v>
      </c>
      <c r="B67" s="28" t="s">
        <v>60</v>
      </c>
      <c r="C67" s="29">
        <v>2012</v>
      </c>
      <c r="D67" s="29">
        <v>12</v>
      </c>
      <c r="E67" s="30">
        <v>951.94</v>
      </c>
      <c r="F67" s="30">
        <v>984.34</v>
      </c>
      <c r="G67" s="28" t="s">
        <v>24</v>
      </c>
      <c r="H67" s="28">
        <v>1</v>
      </c>
      <c r="I67" s="28" t="s">
        <v>61</v>
      </c>
      <c r="J67" s="31" t="s">
        <v>18</v>
      </c>
      <c r="K67" s="31" t="s">
        <v>19</v>
      </c>
      <c r="L67" s="32">
        <v>123770</v>
      </c>
      <c r="M67" s="36">
        <v>1888400.75</v>
      </c>
    </row>
    <row r="68" spans="1:13" x14ac:dyDescent="0.25">
      <c r="A68" s="28">
        <v>861</v>
      </c>
      <c r="B68" s="28" t="s">
        <v>60</v>
      </c>
      <c r="C68" s="29">
        <v>2012</v>
      </c>
      <c r="D68" s="29"/>
      <c r="E68" s="30"/>
      <c r="F68" s="30"/>
      <c r="G68" s="28" t="s">
        <v>24</v>
      </c>
      <c r="H68" s="28">
        <v>1</v>
      </c>
      <c r="I68" s="28" t="s">
        <v>61</v>
      </c>
      <c r="J68" s="31" t="s">
        <v>21</v>
      </c>
      <c r="K68" s="31" t="s">
        <v>22</v>
      </c>
      <c r="L68" s="32">
        <v>1764391.17</v>
      </c>
      <c r="M68" s="36"/>
    </row>
    <row r="69" spans="1:13" x14ac:dyDescent="0.25">
      <c r="A69" s="28">
        <v>868</v>
      </c>
      <c r="B69" s="28" t="s">
        <v>62</v>
      </c>
      <c r="C69" s="29">
        <v>2012</v>
      </c>
      <c r="D69" s="29">
        <v>8</v>
      </c>
      <c r="E69" s="30">
        <v>454.12</v>
      </c>
      <c r="F69" s="30">
        <v>467.87</v>
      </c>
      <c r="G69" s="28" t="s">
        <v>63</v>
      </c>
      <c r="H69" s="28">
        <v>1</v>
      </c>
      <c r="I69" s="28" t="s">
        <v>61</v>
      </c>
      <c r="J69" s="31" t="s">
        <v>18</v>
      </c>
      <c r="K69" s="31" t="s">
        <v>19</v>
      </c>
      <c r="L69" s="32">
        <v>30000</v>
      </c>
      <c r="M69" s="36">
        <v>857864.22</v>
      </c>
    </row>
    <row r="70" spans="1:13" x14ac:dyDescent="0.25">
      <c r="A70" s="28">
        <v>868</v>
      </c>
      <c r="B70" s="28" t="s">
        <v>62</v>
      </c>
      <c r="C70" s="29">
        <v>2012</v>
      </c>
      <c r="D70" s="29"/>
      <c r="E70" s="30"/>
      <c r="F70" s="30"/>
      <c r="G70" s="28" t="s">
        <v>63</v>
      </c>
      <c r="H70" s="28">
        <v>1</v>
      </c>
      <c r="I70" s="28" t="s">
        <v>61</v>
      </c>
      <c r="J70" s="31" t="s">
        <v>21</v>
      </c>
      <c r="K70" s="31" t="s">
        <v>22</v>
      </c>
      <c r="L70" s="32">
        <v>834068.37</v>
      </c>
      <c r="M70" s="36"/>
    </row>
    <row r="71" spans="1:13" x14ac:dyDescent="0.25">
      <c r="A71" s="28">
        <v>871</v>
      </c>
      <c r="B71" s="28" t="s">
        <v>60</v>
      </c>
      <c r="C71" s="29">
        <v>2012</v>
      </c>
      <c r="D71" s="29">
        <v>16</v>
      </c>
      <c r="E71" s="30">
        <v>953.93</v>
      </c>
      <c r="F71" s="30">
        <v>986.09</v>
      </c>
      <c r="G71" s="28" t="s">
        <v>24</v>
      </c>
      <c r="H71" s="28">
        <v>1</v>
      </c>
      <c r="I71" s="28" t="s">
        <v>61</v>
      </c>
      <c r="J71" s="31" t="s">
        <v>18</v>
      </c>
      <c r="K71" s="31" t="s">
        <v>19</v>
      </c>
      <c r="L71" s="32">
        <v>180800</v>
      </c>
      <c r="M71" s="36">
        <v>1960978.6</v>
      </c>
    </row>
    <row r="72" spans="1:13" x14ac:dyDescent="0.25">
      <c r="A72" s="28">
        <v>871</v>
      </c>
      <c r="B72" s="28" t="s">
        <v>60</v>
      </c>
      <c r="C72" s="29">
        <v>2012</v>
      </c>
      <c r="D72" s="29"/>
      <c r="E72" s="30"/>
      <c r="F72" s="30"/>
      <c r="G72" s="28" t="s">
        <v>24</v>
      </c>
      <c r="H72" s="28">
        <v>1</v>
      </c>
      <c r="I72" s="28" t="s">
        <v>61</v>
      </c>
      <c r="J72" s="31" t="s">
        <v>21</v>
      </c>
      <c r="K72" s="31" t="s">
        <v>22</v>
      </c>
      <c r="L72" s="32">
        <v>1779865.07</v>
      </c>
      <c r="M72" s="36"/>
    </row>
    <row r="73" spans="1:13" x14ac:dyDescent="0.25">
      <c r="A73" s="28">
        <v>880</v>
      </c>
      <c r="B73" s="28" t="s">
        <v>64</v>
      </c>
      <c r="C73" s="29">
        <v>2012</v>
      </c>
      <c r="D73" s="29">
        <v>38</v>
      </c>
      <c r="E73" s="30">
        <v>2640.49</v>
      </c>
      <c r="F73" s="30">
        <v>2754.13</v>
      </c>
      <c r="G73" s="28" t="s">
        <v>63</v>
      </c>
      <c r="H73" s="28">
        <v>1</v>
      </c>
      <c r="I73" s="28" t="s">
        <v>61</v>
      </c>
      <c r="J73" s="31" t="s">
        <v>65</v>
      </c>
      <c r="K73" s="31" t="s">
        <v>19</v>
      </c>
      <c r="L73" s="32">
        <v>388000</v>
      </c>
      <c r="M73" s="36">
        <v>5388000</v>
      </c>
    </row>
    <row r="74" spans="1:13" x14ac:dyDescent="0.25">
      <c r="A74" s="28">
        <v>880</v>
      </c>
      <c r="B74" s="28" t="s">
        <v>64</v>
      </c>
      <c r="C74" s="29">
        <v>2012</v>
      </c>
      <c r="D74" s="29"/>
      <c r="E74" s="30"/>
      <c r="F74" s="30"/>
      <c r="G74" s="28" t="s">
        <v>63</v>
      </c>
      <c r="H74" s="28">
        <v>1</v>
      </c>
      <c r="I74" s="28" t="s">
        <v>61</v>
      </c>
      <c r="J74" s="31" t="s">
        <v>66</v>
      </c>
      <c r="K74" s="31" t="s">
        <v>22</v>
      </c>
      <c r="L74" s="32">
        <v>4525349.1100000003</v>
      </c>
      <c r="M74" s="36"/>
    </row>
    <row r="75" spans="1:13" hidden="1" x14ac:dyDescent="0.25">
      <c r="A75" s="28">
        <v>895</v>
      </c>
      <c r="B75" s="28" t="s">
        <v>67</v>
      </c>
      <c r="C75" s="29">
        <v>2012</v>
      </c>
      <c r="D75" s="29">
        <v>1</v>
      </c>
      <c r="E75" s="30">
        <v>135.44</v>
      </c>
      <c r="F75" s="30">
        <v>170.04</v>
      </c>
      <c r="G75" s="28" t="s">
        <v>24</v>
      </c>
      <c r="H75" s="28">
        <v>4</v>
      </c>
      <c r="I75" s="28" t="s">
        <v>17</v>
      </c>
      <c r="J75" s="31" t="s">
        <v>18</v>
      </c>
      <c r="K75" s="31" t="s">
        <v>19</v>
      </c>
      <c r="L75" s="32">
        <v>32957</v>
      </c>
      <c r="M75" s="36">
        <v>234770</v>
      </c>
    </row>
    <row r="76" spans="1:13" hidden="1" x14ac:dyDescent="0.25">
      <c r="A76" s="28">
        <v>895</v>
      </c>
      <c r="B76" s="28" t="s">
        <v>67</v>
      </c>
      <c r="C76" s="29">
        <v>2012</v>
      </c>
      <c r="D76" s="29"/>
      <c r="E76" s="30"/>
      <c r="F76" s="30"/>
      <c r="G76" s="28" t="s">
        <v>24</v>
      </c>
      <c r="H76" s="28">
        <v>4</v>
      </c>
      <c r="I76" s="28" t="s">
        <v>17</v>
      </c>
      <c r="J76" s="31" t="s">
        <v>21</v>
      </c>
      <c r="K76" s="31" t="s">
        <v>22</v>
      </c>
      <c r="L76" s="32">
        <v>201274.56</v>
      </c>
      <c r="M76" s="36"/>
    </row>
    <row r="77" spans="1:13" hidden="1" x14ac:dyDescent="0.25">
      <c r="A77" s="28">
        <v>4108</v>
      </c>
      <c r="B77" s="28" t="s">
        <v>38</v>
      </c>
      <c r="C77" s="29">
        <v>2012</v>
      </c>
      <c r="D77" s="29">
        <v>10</v>
      </c>
      <c r="E77" s="30">
        <v>841.24</v>
      </c>
      <c r="F77" s="30">
        <v>0</v>
      </c>
      <c r="G77" s="28" t="s">
        <v>24</v>
      </c>
      <c r="H77" s="28">
        <v>4</v>
      </c>
      <c r="I77" s="28" t="s">
        <v>43</v>
      </c>
      <c r="J77" s="31" t="s">
        <v>68</v>
      </c>
      <c r="K77" s="31" t="s">
        <v>19</v>
      </c>
      <c r="L77" s="32">
        <v>294422.67</v>
      </c>
      <c r="M77" s="36">
        <v>1303190.21</v>
      </c>
    </row>
    <row r="78" spans="1:13" hidden="1" x14ac:dyDescent="0.25">
      <c r="A78" s="28">
        <v>4108</v>
      </c>
      <c r="B78" s="28" t="s">
        <v>38</v>
      </c>
      <c r="C78" s="29">
        <v>2012</v>
      </c>
      <c r="D78" s="29"/>
      <c r="E78" s="30"/>
      <c r="F78" s="30"/>
      <c r="G78" s="28" t="s">
        <v>24</v>
      </c>
      <c r="H78" s="28">
        <v>4</v>
      </c>
      <c r="I78" s="28" t="s">
        <v>43</v>
      </c>
      <c r="J78" s="31" t="s">
        <v>33</v>
      </c>
      <c r="K78" s="31" t="s">
        <v>22</v>
      </c>
      <c r="L78" s="32">
        <v>865270.62</v>
      </c>
      <c r="M78" s="36"/>
    </row>
    <row r="79" spans="1:13" hidden="1" x14ac:dyDescent="0.25">
      <c r="A79" s="28">
        <v>4108</v>
      </c>
      <c r="B79" s="28" t="s">
        <v>38</v>
      </c>
      <c r="C79" s="29">
        <v>2012</v>
      </c>
      <c r="D79" s="29"/>
      <c r="E79" s="30"/>
      <c r="F79" s="30"/>
      <c r="G79" s="28" t="s">
        <v>24</v>
      </c>
      <c r="H79" s="28">
        <v>4</v>
      </c>
      <c r="I79" s="28" t="s">
        <v>43</v>
      </c>
      <c r="J79" s="31" t="s">
        <v>34</v>
      </c>
      <c r="K79" s="31" t="s">
        <v>22</v>
      </c>
      <c r="L79" s="32">
        <v>59977.950000000004</v>
      </c>
      <c r="M79" s="36"/>
    </row>
    <row r="80" spans="1:13" hidden="1" x14ac:dyDescent="0.25">
      <c r="A80" s="28">
        <v>4108</v>
      </c>
      <c r="B80" s="28" t="s">
        <v>38</v>
      </c>
      <c r="C80" s="29">
        <v>2012</v>
      </c>
      <c r="D80" s="29"/>
      <c r="E80" s="30"/>
      <c r="F80" s="30"/>
      <c r="G80" s="28" t="s">
        <v>24</v>
      </c>
      <c r="H80" s="28">
        <v>4</v>
      </c>
      <c r="I80" s="28" t="s">
        <v>43</v>
      </c>
      <c r="J80" s="31" t="s">
        <v>44</v>
      </c>
      <c r="K80" s="31" t="s">
        <v>22</v>
      </c>
      <c r="L80" s="32">
        <v>330.46</v>
      </c>
      <c r="M80" s="36"/>
    </row>
    <row r="81" spans="1:13" hidden="1" x14ac:dyDescent="0.25">
      <c r="A81" s="28">
        <v>4108</v>
      </c>
      <c r="B81" s="28" t="s">
        <v>38</v>
      </c>
      <c r="C81" s="29">
        <v>2012</v>
      </c>
      <c r="D81" s="29"/>
      <c r="E81" s="30"/>
      <c r="F81" s="30"/>
      <c r="G81" s="28" t="s">
        <v>24</v>
      </c>
      <c r="H81" s="28">
        <v>4</v>
      </c>
      <c r="I81" s="28" t="s">
        <v>43</v>
      </c>
      <c r="J81" s="31" t="s">
        <v>45</v>
      </c>
      <c r="K81" s="31" t="s">
        <v>22</v>
      </c>
      <c r="L81" s="32">
        <v>0</v>
      </c>
      <c r="M81" s="36"/>
    </row>
    <row r="82" spans="1:13" hidden="1" x14ac:dyDescent="0.25">
      <c r="A82" s="28">
        <v>4108</v>
      </c>
      <c r="B82" s="28" t="s">
        <v>38</v>
      </c>
      <c r="C82" s="29">
        <v>2012</v>
      </c>
      <c r="D82" s="29"/>
      <c r="E82" s="30"/>
      <c r="F82" s="30"/>
      <c r="G82" s="28" t="s">
        <v>24</v>
      </c>
      <c r="H82" s="28">
        <v>4</v>
      </c>
      <c r="I82" s="28" t="s">
        <v>43</v>
      </c>
      <c r="J82" s="31" t="s">
        <v>36</v>
      </c>
      <c r="K82" s="31" t="s">
        <v>22</v>
      </c>
      <c r="L82" s="32">
        <v>20056.09</v>
      </c>
      <c r="M82" s="36"/>
    </row>
    <row r="83" spans="1:13" hidden="1" x14ac:dyDescent="0.25">
      <c r="A83" s="28">
        <v>4108</v>
      </c>
      <c r="B83" s="28" t="s">
        <v>38</v>
      </c>
      <c r="C83" s="29">
        <v>2012</v>
      </c>
      <c r="D83" s="29"/>
      <c r="E83" s="30"/>
      <c r="F83" s="30"/>
      <c r="G83" s="28" t="s">
        <v>24</v>
      </c>
      <c r="H83" s="28">
        <v>4</v>
      </c>
      <c r="I83" s="28" t="s">
        <v>43</v>
      </c>
      <c r="J83" s="31" t="s">
        <v>37</v>
      </c>
      <c r="K83" s="31" t="s">
        <v>22</v>
      </c>
      <c r="L83" s="32">
        <v>63079.7</v>
      </c>
      <c r="M83" s="36"/>
    </row>
    <row r="84" spans="1:13" hidden="1" x14ac:dyDescent="0.25">
      <c r="A84" s="28">
        <v>830</v>
      </c>
      <c r="B84" s="28" t="s">
        <v>62</v>
      </c>
      <c r="C84" s="29">
        <v>2013</v>
      </c>
      <c r="D84" s="29">
        <v>8</v>
      </c>
      <c r="E84" s="30">
        <v>698.13</v>
      </c>
      <c r="F84" s="30">
        <v>747.72</v>
      </c>
      <c r="G84" s="28" t="s">
        <v>24</v>
      </c>
      <c r="H84" s="28">
        <v>1</v>
      </c>
      <c r="I84" s="28" t="s">
        <v>43</v>
      </c>
      <c r="J84" s="31" t="s">
        <v>32</v>
      </c>
      <c r="K84" s="31" t="s">
        <v>19</v>
      </c>
      <c r="L84" s="32">
        <v>192538.05</v>
      </c>
      <c r="M84" s="36">
        <v>1465060.9300000002</v>
      </c>
    </row>
    <row r="85" spans="1:13" hidden="1" x14ac:dyDescent="0.25">
      <c r="A85" s="28">
        <v>830</v>
      </c>
      <c r="B85" s="28" t="s">
        <v>62</v>
      </c>
      <c r="C85" s="29">
        <v>2013</v>
      </c>
      <c r="D85" s="29"/>
      <c r="E85" s="30"/>
      <c r="F85" s="30"/>
      <c r="G85" s="28" t="s">
        <v>24</v>
      </c>
      <c r="H85" s="28">
        <v>1</v>
      </c>
      <c r="I85" s="28" t="s">
        <v>43</v>
      </c>
      <c r="J85" s="31" t="s">
        <v>33</v>
      </c>
      <c r="K85" s="31" t="s">
        <v>22</v>
      </c>
      <c r="L85" s="32">
        <v>832715.52</v>
      </c>
      <c r="M85" s="36"/>
    </row>
    <row r="86" spans="1:13" hidden="1" x14ac:dyDescent="0.25">
      <c r="A86" s="28">
        <v>830</v>
      </c>
      <c r="B86" s="28" t="s">
        <v>62</v>
      </c>
      <c r="C86" s="29">
        <v>2013</v>
      </c>
      <c r="D86" s="29"/>
      <c r="E86" s="30"/>
      <c r="F86" s="30"/>
      <c r="G86" s="28" t="s">
        <v>24</v>
      </c>
      <c r="H86" s="28">
        <v>1</v>
      </c>
      <c r="I86" s="28" t="s">
        <v>43</v>
      </c>
      <c r="J86" s="31" t="s">
        <v>34</v>
      </c>
      <c r="K86" s="31" t="s">
        <v>22</v>
      </c>
      <c r="L86" s="32">
        <v>60508.94</v>
      </c>
      <c r="M86" s="36"/>
    </row>
    <row r="87" spans="1:13" hidden="1" x14ac:dyDescent="0.25">
      <c r="A87" s="28">
        <v>830</v>
      </c>
      <c r="B87" s="28" t="s">
        <v>62</v>
      </c>
      <c r="C87" s="29">
        <v>2013</v>
      </c>
      <c r="D87" s="29"/>
      <c r="E87" s="30"/>
      <c r="F87" s="30"/>
      <c r="G87" s="28" t="s">
        <v>24</v>
      </c>
      <c r="H87" s="28">
        <v>1</v>
      </c>
      <c r="I87" s="28" t="s">
        <v>43</v>
      </c>
      <c r="J87" s="31" t="s">
        <v>35</v>
      </c>
      <c r="K87" s="31" t="s">
        <v>22</v>
      </c>
      <c r="L87" s="32">
        <v>58669.37</v>
      </c>
      <c r="M87" s="36"/>
    </row>
    <row r="88" spans="1:13" hidden="1" x14ac:dyDescent="0.25">
      <c r="A88" s="28">
        <v>830</v>
      </c>
      <c r="B88" s="28" t="s">
        <v>62</v>
      </c>
      <c r="C88" s="29">
        <v>2013</v>
      </c>
      <c r="D88" s="29"/>
      <c r="E88" s="30"/>
      <c r="F88" s="30"/>
      <c r="G88" s="28" t="s">
        <v>24</v>
      </c>
      <c r="H88" s="28">
        <v>1</v>
      </c>
      <c r="I88" s="28" t="s">
        <v>43</v>
      </c>
      <c r="J88" s="31" t="s">
        <v>44</v>
      </c>
      <c r="K88" s="31" t="s">
        <v>22</v>
      </c>
      <c r="L88" s="32">
        <v>3342.39</v>
      </c>
      <c r="M88" s="36"/>
    </row>
    <row r="89" spans="1:13" hidden="1" x14ac:dyDescent="0.25">
      <c r="A89" s="28">
        <v>830</v>
      </c>
      <c r="B89" s="28" t="s">
        <v>62</v>
      </c>
      <c r="C89" s="29">
        <v>2013</v>
      </c>
      <c r="D89" s="29"/>
      <c r="E89" s="30"/>
      <c r="F89" s="30"/>
      <c r="G89" s="28" t="s">
        <v>24</v>
      </c>
      <c r="H89" s="28">
        <v>1</v>
      </c>
      <c r="I89" s="28" t="s">
        <v>43</v>
      </c>
      <c r="J89" s="31" t="s">
        <v>45</v>
      </c>
      <c r="K89" s="31" t="s">
        <v>22</v>
      </c>
      <c r="L89" s="32">
        <v>0</v>
      </c>
      <c r="M89" s="36"/>
    </row>
    <row r="90" spans="1:13" hidden="1" x14ac:dyDescent="0.25">
      <c r="A90" s="28">
        <v>830</v>
      </c>
      <c r="B90" s="28" t="s">
        <v>62</v>
      </c>
      <c r="C90" s="29">
        <v>2013</v>
      </c>
      <c r="D90" s="29"/>
      <c r="E90" s="30"/>
      <c r="F90" s="30"/>
      <c r="G90" s="28" t="s">
        <v>24</v>
      </c>
      <c r="H90" s="28">
        <v>1</v>
      </c>
      <c r="I90" s="28" t="s">
        <v>43</v>
      </c>
      <c r="J90" s="31" t="s">
        <v>36</v>
      </c>
      <c r="K90" s="31" t="s">
        <v>22</v>
      </c>
      <c r="L90" s="32">
        <v>15888.9</v>
      </c>
      <c r="M90" s="36"/>
    </row>
    <row r="91" spans="1:13" hidden="1" x14ac:dyDescent="0.25">
      <c r="A91" s="28">
        <v>830</v>
      </c>
      <c r="B91" s="28" t="s">
        <v>62</v>
      </c>
      <c r="C91" s="29">
        <v>2013</v>
      </c>
      <c r="D91" s="29"/>
      <c r="E91" s="30"/>
      <c r="F91" s="30"/>
      <c r="G91" s="28" t="s">
        <v>24</v>
      </c>
      <c r="H91" s="28">
        <v>1</v>
      </c>
      <c r="I91" s="28" t="s">
        <v>43</v>
      </c>
      <c r="J91" s="31" t="s">
        <v>37</v>
      </c>
      <c r="K91" s="31" t="s">
        <v>22</v>
      </c>
      <c r="L91" s="32">
        <v>58988.380000000005</v>
      </c>
      <c r="M91" s="36"/>
    </row>
    <row r="92" spans="1:13" hidden="1" x14ac:dyDescent="0.25">
      <c r="A92" s="28">
        <v>836</v>
      </c>
      <c r="B92" s="28" t="s">
        <v>69</v>
      </c>
      <c r="C92" s="29">
        <v>2013</v>
      </c>
      <c r="D92" s="29">
        <v>29</v>
      </c>
      <c r="E92" s="30">
        <v>1949.36</v>
      </c>
      <c r="F92" s="30">
        <v>2076.85</v>
      </c>
      <c r="G92" s="28" t="s">
        <v>70</v>
      </c>
      <c r="H92" s="28"/>
      <c r="I92" s="28" t="s">
        <v>25</v>
      </c>
      <c r="J92" s="31" t="s">
        <v>18</v>
      </c>
      <c r="K92" s="31" t="s">
        <v>19</v>
      </c>
      <c r="L92" s="32">
        <v>1200</v>
      </c>
      <c r="M92" s="36">
        <v>3009208.35</v>
      </c>
    </row>
    <row r="93" spans="1:13" hidden="1" x14ac:dyDescent="0.25">
      <c r="A93" s="28">
        <v>836</v>
      </c>
      <c r="B93" s="28" t="s">
        <v>69</v>
      </c>
      <c r="C93" s="29">
        <v>2013</v>
      </c>
      <c r="D93" s="29"/>
      <c r="E93" s="30"/>
      <c r="F93" s="30"/>
      <c r="G93" s="28" t="s">
        <v>70</v>
      </c>
      <c r="H93" s="28"/>
      <c r="I93" s="28" t="s">
        <v>25</v>
      </c>
      <c r="J93" s="31" t="s">
        <v>21</v>
      </c>
      <c r="K93" s="31" t="s">
        <v>22</v>
      </c>
      <c r="L93" s="32">
        <v>2971523.21</v>
      </c>
      <c r="M93" s="36"/>
    </row>
    <row r="94" spans="1:13" hidden="1" x14ac:dyDescent="0.25">
      <c r="A94" s="28">
        <v>838</v>
      </c>
      <c r="B94" s="28" t="s">
        <v>71</v>
      </c>
      <c r="C94" s="29">
        <v>2013</v>
      </c>
      <c r="D94" s="29">
        <v>12</v>
      </c>
      <c r="E94" s="30">
        <v>916.61</v>
      </c>
      <c r="F94" s="30">
        <v>953.73</v>
      </c>
      <c r="G94" s="28" t="s">
        <v>70</v>
      </c>
      <c r="H94" s="28"/>
      <c r="I94" s="28" t="s">
        <v>25</v>
      </c>
      <c r="J94" s="31" t="s">
        <v>18</v>
      </c>
      <c r="K94" s="31" t="s">
        <v>19</v>
      </c>
      <c r="L94" s="32">
        <v>87894.710000000021</v>
      </c>
      <c r="M94" s="36">
        <v>1437088.07</v>
      </c>
    </row>
    <row r="95" spans="1:13" hidden="1" x14ac:dyDescent="0.25">
      <c r="A95" s="28">
        <v>838</v>
      </c>
      <c r="B95" s="28" t="s">
        <v>71</v>
      </c>
      <c r="C95" s="29">
        <v>2013</v>
      </c>
      <c r="D95" s="29"/>
      <c r="E95" s="30"/>
      <c r="F95" s="30"/>
      <c r="G95" s="28" t="s">
        <v>70</v>
      </c>
      <c r="H95" s="28"/>
      <c r="I95" s="28" t="s">
        <v>25</v>
      </c>
      <c r="J95" s="31" t="s">
        <v>21</v>
      </c>
      <c r="K95" s="31" t="s">
        <v>22</v>
      </c>
      <c r="L95" s="32">
        <v>1268170.6400000001</v>
      </c>
      <c r="M95" s="36"/>
    </row>
    <row r="96" spans="1:13" hidden="1" x14ac:dyDescent="0.25">
      <c r="A96" s="28">
        <v>841</v>
      </c>
      <c r="B96" s="28" t="s">
        <v>72</v>
      </c>
      <c r="C96" s="29">
        <v>2013</v>
      </c>
      <c r="D96" s="29">
        <v>13</v>
      </c>
      <c r="E96" s="30">
        <v>869.19</v>
      </c>
      <c r="F96" s="30">
        <v>900.07</v>
      </c>
      <c r="G96" s="28" t="s">
        <v>27</v>
      </c>
      <c r="H96" s="28">
        <v>1</v>
      </c>
      <c r="I96" s="28" t="s">
        <v>25</v>
      </c>
      <c r="J96" s="31" t="s">
        <v>18</v>
      </c>
      <c r="K96" s="31" t="s">
        <v>19</v>
      </c>
      <c r="L96" s="32">
        <v>27426.31</v>
      </c>
      <c r="M96" s="36">
        <v>1396208.4400000002</v>
      </c>
    </row>
    <row r="97" spans="1:13" hidden="1" x14ac:dyDescent="0.25">
      <c r="A97" s="28">
        <v>841</v>
      </c>
      <c r="B97" s="28" t="s">
        <v>72</v>
      </c>
      <c r="C97" s="29">
        <v>2013</v>
      </c>
      <c r="D97" s="29"/>
      <c r="E97" s="30"/>
      <c r="F97" s="30"/>
      <c r="G97" s="28" t="s">
        <v>27</v>
      </c>
      <c r="H97" s="28">
        <v>1</v>
      </c>
      <c r="I97" s="28" t="s">
        <v>25</v>
      </c>
      <c r="J97" s="31" t="s">
        <v>21</v>
      </c>
      <c r="K97" s="31" t="s">
        <v>22</v>
      </c>
      <c r="L97" s="32">
        <v>1368782.1300000001</v>
      </c>
      <c r="M97" s="36"/>
    </row>
    <row r="98" spans="1:13" hidden="1" x14ac:dyDescent="0.25">
      <c r="A98" s="28">
        <v>849</v>
      </c>
      <c r="B98" s="28" t="s">
        <v>73</v>
      </c>
      <c r="C98" s="29">
        <v>2013</v>
      </c>
      <c r="D98" s="29">
        <v>10</v>
      </c>
      <c r="E98" s="30">
        <v>827</v>
      </c>
      <c r="F98" s="30">
        <v>879</v>
      </c>
      <c r="G98" s="28" t="s">
        <v>24</v>
      </c>
      <c r="H98" s="28"/>
      <c r="I98" s="28" t="s">
        <v>25</v>
      </c>
      <c r="J98" s="31" t="s">
        <v>18</v>
      </c>
      <c r="K98" s="31" t="s">
        <v>19</v>
      </c>
      <c r="L98" s="32">
        <v>2550</v>
      </c>
      <c r="M98" s="36">
        <v>2133169.6</v>
      </c>
    </row>
    <row r="99" spans="1:13" hidden="1" x14ac:dyDescent="0.25">
      <c r="A99" s="28">
        <v>849</v>
      </c>
      <c r="B99" s="28" t="s">
        <v>73</v>
      </c>
      <c r="C99" s="29">
        <v>2013</v>
      </c>
      <c r="D99" s="29"/>
      <c r="E99" s="30"/>
      <c r="F99" s="30"/>
      <c r="G99" s="28" t="s">
        <v>24</v>
      </c>
      <c r="H99" s="28"/>
      <c r="I99" s="28" t="s">
        <v>25</v>
      </c>
      <c r="J99" s="31" t="s">
        <v>21</v>
      </c>
      <c r="K99" s="31" t="s">
        <v>22</v>
      </c>
      <c r="L99" s="32">
        <v>2158831.63</v>
      </c>
      <c r="M99" s="36"/>
    </row>
    <row r="100" spans="1:13" hidden="1" x14ac:dyDescent="0.25">
      <c r="A100" s="28">
        <v>859</v>
      </c>
      <c r="B100" s="28" t="s">
        <v>74</v>
      </c>
      <c r="C100" s="29">
        <v>2013</v>
      </c>
      <c r="D100" s="29">
        <v>13</v>
      </c>
      <c r="E100" s="30">
        <v>875</v>
      </c>
      <c r="F100" s="30">
        <v>938</v>
      </c>
      <c r="G100" s="28" t="s">
        <v>24</v>
      </c>
      <c r="H100" s="28"/>
      <c r="I100" s="28" t="s">
        <v>25</v>
      </c>
      <c r="J100" s="31" t="s">
        <v>18</v>
      </c>
      <c r="K100" s="31" t="s">
        <v>19</v>
      </c>
      <c r="L100" s="32">
        <v>8530</v>
      </c>
      <c r="M100" s="36">
        <v>1494656.3099999998</v>
      </c>
    </row>
    <row r="101" spans="1:13" hidden="1" x14ac:dyDescent="0.25">
      <c r="A101" s="28">
        <v>859</v>
      </c>
      <c r="B101" s="28" t="s">
        <v>74</v>
      </c>
      <c r="C101" s="29">
        <v>2013</v>
      </c>
      <c r="D101" s="29"/>
      <c r="E101" s="30"/>
      <c r="F101" s="30"/>
      <c r="G101" s="28" t="s">
        <v>24</v>
      </c>
      <c r="H101" s="28"/>
      <c r="I101" s="28" t="s">
        <v>25</v>
      </c>
      <c r="J101" s="31" t="s">
        <v>21</v>
      </c>
      <c r="K101" s="31" t="s">
        <v>22</v>
      </c>
      <c r="L101" s="32">
        <v>1397019.91</v>
      </c>
      <c r="M101" s="36"/>
    </row>
    <row r="102" spans="1:13" x14ac:dyDescent="0.25">
      <c r="A102" s="28">
        <v>864</v>
      </c>
      <c r="B102" s="28" t="s">
        <v>75</v>
      </c>
      <c r="C102" s="29">
        <v>2013</v>
      </c>
      <c r="D102" s="29">
        <v>13</v>
      </c>
      <c r="E102" s="30">
        <v>829.08</v>
      </c>
      <c r="F102" s="30">
        <v>887.21</v>
      </c>
      <c r="G102" s="28" t="s">
        <v>63</v>
      </c>
      <c r="H102" s="28">
        <v>1</v>
      </c>
      <c r="I102" s="28" t="s">
        <v>61</v>
      </c>
      <c r="J102" s="31" t="s">
        <v>21</v>
      </c>
      <c r="K102" s="31" t="s">
        <v>22</v>
      </c>
      <c r="L102" s="32">
        <v>1634012.74</v>
      </c>
      <c r="M102" s="36">
        <v>1634414.5</v>
      </c>
    </row>
    <row r="103" spans="1:13" hidden="1" x14ac:dyDescent="0.25">
      <c r="A103" s="28">
        <v>866</v>
      </c>
      <c r="B103" s="28" t="s">
        <v>76</v>
      </c>
      <c r="C103" s="29">
        <v>2013</v>
      </c>
      <c r="D103" s="29">
        <v>9</v>
      </c>
      <c r="E103" s="30">
        <v>675</v>
      </c>
      <c r="F103" s="30">
        <v>700</v>
      </c>
      <c r="G103" s="28" t="s">
        <v>24</v>
      </c>
      <c r="H103" s="28"/>
      <c r="I103" s="28" t="s">
        <v>25</v>
      </c>
      <c r="J103" s="31" t="s">
        <v>18</v>
      </c>
      <c r="K103" s="31" t="s">
        <v>19</v>
      </c>
      <c r="L103" s="32">
        <v>2600</v>
      </c>
      <c r="M103" s="36">
        <v>1153506.6100000001</v>
      </c>
    </row>
    <row r="104" spans="1:13" hidden="1" x14ac:dyDescent="0.25">
      <c r="A104" s="28">
        <v>866</v>
      </c>
      <c r="B104" s="28" t="s">
        <v>76</v>
      </c>
      <c r="C104" s="29">
        <v>2013</v>
      </c>
      <c r="D104" s="29"/>
      <c r="E104" s="30"/>
      <c r="F104" s="30"/>
      <c r="G104" s="28" t="s">
        <v>24</v>
      </c>
      <c r="H104" s="28"/>
      <c r="I104" s="28" t="s">
        <v>25</v>
      </c>
      <c r="J104" s="31" t="s">
        <v>21</v>
      </c>
      <c r="K104" s="31" t="s">
        <v>22</v>
      </c>
      <c r="L104" s="32">
        <v>1071002.8499999999</v>
      </c>
      <c r="M104" s="36"/>
    </row>
    <row r="105" spans="1:13" hidden="1" x14ac:dyDescent="0.25">
      <c r="A105" s="28">
        <v>4110</v>
      </c>
      <c r="B105" s="28" t="s">
        <v>77</v>
      </c>
      <c r="C105" s="29">
        <v>2013</v>
      </c>
      <c r="D105" s="29">
        <v>20</v>
      </c>
      <c r="E105" s="30">
        <v>1642</v>
      </c>
      <c r="F105" s="30">
        <v>1724</v>
      </c>
      <c r="G105" s="28" t="s">
        <v>24</v>
      </c>
      <c r="H105" s="28"/>
      <c r="I105" s="28" t="s">
        <v>43</v>
      </c>
      <c r="J105" s="31" t="s">
        <v>32</v>
      </c>
      <c r="K105" s="31" t="s">
        <v>19</v>
      </c>
      <c r="L105" s="32">
        <v>264606.90000000002</v>
      </c>
      <c r="M105" s="36">
        <v>3284324.74</v>
      </c>
    </row>
    <row r="106" spans="1:13" hidden="1" x14ac:dyDescent="0.25">
      <c r="A106" s="28">
        <v>4110</v>
      </c>
      <c r="B106" s="28" t="s">
        <v>77</v>
      </c>
      <c r="C106" s="29">
        <v>2013</v>
      </c>
      <c r="D106" s="29"/>
      <c r="E106" s="30"/>
      <c r="F106" s="30"/>
      <c r="G106" s="28" t="s">
        <v>24</v>
      </c>
      <c r="H106" s="28"/>
      <c r="I106" s="28" t="s">
        <v>43</v>
      </c>
      <c r="J106" s="31" t="s">
        <v>33</v>
      </c>
      <c r="K106" s="31" t="s">
        <v>22</v>
      </c>
      <c r="L106" s="32">
        <v>2323855.2000000002</v>
      </c>
      <c r="M106" s="36"/>
    </row>
    <row r="107" spans="1:13" hidden="1" x14ac:dyDescent="0.25">
      <c r="A107" s="28">
        <v>4110</v>
      </c>
      <c r="B107" s="28" t="s">
        <v>77</v>
      </c>
      <c r="C107" s="29">
        <v>2013</v>
      </c>
      <c r="D107" s="29"/>
      <c r="E107" s="30"/>
      <c r="F107" s="30"/>
      <c r="G107" s="28" t="s">
        <v>24</v>
      </c>
      <c r="H107" s="28"/>
      <c r="I107" s="28" t="s">
        <v>43</v>
      </c>
      <c r="J107" s="31" t="s">
        <v>34</v>
      </c>
      <c r="K107" s="31" t="s">
        <v>22</v>
      </c>
      <c r="L107" s="32">
        <v>152273.11000000002</v>
      </c>
      <c r="M107" s="36"/>
    </row>
    <row r="108" spans="1:13" hidden="1" x14ac:dyDescent="0.25">
      <c r="A108" s="28">
        <v>4110</v>
      </c>
      <c r="B108" s="28" t="s">
        <v>77</v>
      </c>
      <c r="C108" s="29">
        <v>2013</v>
      </c>
      <c r="D108" s="29"/>
      <c r="E108" s="30"/>
      <c r="F108" s="30"/>
      <c r="G108" s="28" t="s">
        <v>24</v>
      </c>
      <c r="H108" s="28"/>
      <c r="I108" s="28" t="s">
        <v>43</v>
      </c>
      <c r="J108" s="31" t="s">
        <v>35</v>
      </c>
      <c r="K108" s="31" t="s">
        <v>22</v>
      </c>
      <c r="L108" s="32">
        <v>61105.279999999999</v>
      </c>
      <c r="M108" s="36"/>
    </row>
    <row r="109" spans="1:13" hidden="1" x14ac:dyDescent="0.25">
      <c r="A109" s="28">
        <v>4110</v>
      </c>
      <c r="B109" s="28" t="s">
        <v>77</v>
      </c>
      <c r="C109" s="29">
        <v>2013</v>
      </c>
      <c r="D109" s="29"/>
      <c r="E109" s="30"/>
      <c r="F109" s="30"/>
      <c r="G109" s="28" t="s">
        <v>24</v>
      </c>
      <c r="H109" s="28"/>
      <c r="I109" s="28" t="s">
        <v>43</v>
      </c>
      <c r="J109" s="31" t="s">
        <v>44</v>
      </c>
      <c r="K109" s="31" t="s">
        <v>22</v>
      </c>
      <c r="L109" s="32">
        <v>8530</v>
      </c>
      <c r="M109" s="36"/>
    </row>
    <row r="110" spans="1:13" hidden="1" x14ac:dyDescent="0.25">
      <c r="A110" s="28">
        <v>4110</v>
      </c>
      <c r="B110" s="28" t="s">
        <v>77</v>
      </c>
      <c r="C110" s="29">
        <v>2013</v>
      </c>
      <c r="D110" s="29"/>
      <c r="E110" s="30"/>
      <c r="F110" s="30"/>
      <c r="G110" s="28" t="s">
        <v>24</v>
      </c>
      <c r="H110" s="28"/>
      <c r="I110" s="28" t="s">
        <v>43</v>
      </c>
      <c r="J110" s="31" t="s">
        <v>36</v>
      </c>
      <c r="K110" s="31" t="s">
        <v>22</v>
      </c>
      <c r="L110" s="32">
        <v>71690.070000000007</v>
      </c>
      <c r="M110" s="36"/>
    </row>
    <row r="111" spans="1:13" hidden="1" x14ac:dyDescent="0.25">
      <c r="A111" s="28">
        <v>4110</v>
      </c>
      <c r="B111" s="28" t="s">
        <v>77</v>
      </c>
      <c r="C111" s="29">
        <v>2013</v>
      </c>
      <c r="D111" s="29"/>
      <c r="E111" s="30"/>
      <c r="F111" s="30"/>
      <c r="G111" s="28" t="s">
        <v>24</v>
      </c>
      <c r="H111" s="28"/>
      <c r="I111" s="28" t="s">
        <v>43</v>
      </c>
      <c r="J111" s="31" t="s">
        <v>37</v>
      </c>
      <c r="K111" s="31" t="s">
        <v>22</v>
      </c>
      <c r="L111" s="32">
        <v>134087.85</v>
      </c>
      <c r="M111" s="36"/>
    </row>
    <row r="112" spans="1:13" hidden="1" x14ac:dyDescent="0.25">
      <c r="A112" s="28">
        <v>774</v>
      </c>
      <c r="B112" s="28" t="s">
        <v>78</v>
      </c>
      <c r="C112" s="29">
        <v>2014</v>
      </c>
      <c r="D112" s="29">
        <v>19</v>
      </c>
      <c r="E112" s="30">
        <v>1351.58</v>
      </c>
      <c r="F112" s="30">
        <v>1422.08</v>
      </c>
      <c r="G112" s="28" t="s">
        <v>63</v>
      </c>
      <c r="H112" s="28"/>
      <c r="I112" s="28" t="s">
        <v>25</v>
      </c>
      <c r="J112" s="31" t="s">
        <v>18</v>
      </c>
      <c r="K112" s="31" t="s">
        <v>19</v>
      </c>
      <c r="L112" s="32">
        <v>96701.94</v>
      </c>
      <c r="M112" s="36">
        <v>2416855.98</v>
      </c>
    </row>
    <row r="113" spans="1:13" hidden="1" x14ac:dyDescent="0.25">
      <c r="A113" s="28">
        <v>774</v>
      </c>
      <c r="B113" s="28" t="s">
        <v>78</v>
      </c>
      <c r="C113" s="29">
        <v>2014</v>
      </c>
      <c r="D113" s="29"/>
      <c r="E113" s="30"/>
      <c r="F113" s="30"/>
      <c r="G113" s="28" t="s">
        <v>63</v>
      </c>
      <c r="H113" s="28"/>
      <c r="I113" s="28" t="s">
        <v>25</v>
      </c>
      <c r="J113" s="31" t="s">
        <v>21</v>
      </c>
      <c r="K113" s="31" t="s">
        <v>22</v>
      </c>
      <c r="L113" s="32">
        <v>1975512.81</v>
      </c>
      <c r="M113" s="36"/>
    </row>
    <row r="114" spans="1:13" hidden="1" x14ac:dyDescent="0.25">
      <c r="A114" s="28">
        <v>799</v>
      </c>
      <c r="B114" s="28" t="s">
        <v>79</v>
      </c>
      <c r="C114" s="29">
        <v>2014</v>
      </c>
      <c r="D114" s="29">
        <v>7</v>
      </c>
      <c r="E114" s="30">
        <v>541.55999999999995</v>
      </c>
      <c r="F114" s="30">
        <v>575.66999999999996</v>
      </c>
      <c r="G114" s="28" t="s">
        <v>24</v>
      </c>
      <c r="H114" s="28"/>
      <c r="I114" s="28" t="s">
        <v>25</v>
      </c>
      <c r="J114" s="31" t="s">
        <v>18</v>
      </c>
      <c r="K114" s="31" t="s">
        <v>19</v>
      </c>
      <c r="L114" s="32">
        <v>4123</v>
      </c>
      <c r="M114" s="36">
        <v>907152.6</v>
      </c>
    </row>
    <row r="115" spans="1:13" hidden="1" x14ac:dyDescent="0.25">
      <c r="A115" s="28">
        <v>799</v>
      </c>
      <c r="B115" s="28" t="s">
        <v>79</v>
      </c>
      <c r="C115" s="29">
        <v>2014</v>
      </c>
      <c r="D115" s="29"/>
      <c r="E115" s="30"/>
      <c r="F115" s="30"/>
      <c r="G115" s="28" t="s">
        <v>24</v>
      </c>
      <c r="H115" s="28"/>
      <c r="I115" s="28" t="s">
        <v>25</v>
      </c>
      <c r="J115" s="31" t="s">
        <v>21</v>
      </c>
      <c r="K115" s="31" t="s">
        <v>22</v>
      </c>
      <c r="L115" s="32">
        <v>842914</v>
      </c>
      <c r="M115" s="36"/>
    </row>
    <row r="116" spans="1:13" hidden="1" x14ac:dyDescent="0.25">
      <c r="A116" s="28">
        <v>829</v>
      </c>
      <c r="B116" s="28" t="s">
        <v>80</v>
      </c>
      <c r="C116" s="29">
        <v>2014</v>
      </c>
      <c r="D116" s="29">
        <v>15</v>
      </c>
      <c r="E116" s="30">
        <v>1139.71</v>
      </c>
      <c r="F116" s="30">
        <v>1224.3800000000001</v>
      </c>
      <c r="G116" s="28" t="s">
        <v>27</v>
      </c>
      <c r="H116" s="28"/>
      <c r="I116" s="28" t="s">
        <v>25</v>
      </c>
      <c r="J116" s="31" t="s">
        <v>18</v>
      </c>
      <c r="K116" s="31" t="s">
        <v>19</v>
      </c>
      <c r="L116" s="32">
        <v>165703.76999999999</v>
      </c>
      <c r="M116" s="36">
        <v>1968192.57</v>
      </c>
    </row>
    <row r="117" spans="1:13" hidden="1" x14ac:dyDescent="0.25">
      <c r="A117" s="28">
        <v>829</v>
      </c>
      <c r="B117" s="28" t="s">
        <v>80</v>
      </c>
      <c r="C117" s="29">
        <v>2014</v>
      </c>
      <c r="D117" s="29"/>
      <c r="E117" s="30"/>
      <c r="F117" s="30"/>
      <c r="G117" s="28" t="s">
        <v>27</v>
      </c>
      <c r="H117" s="28"/>
      <c r="I117" s="28" t="s">
        <v>25</v>
      </c>
      <c r="J117" s="31" t="s">
        <v>21</v>
      </c>
      <c r="K117" s="31" t="s">
        <v>22</v>
      </c>
      <c r="L117" s="32">
        <v>1845359</v>
      </c>
      <c r="M117" s="36"/>
    </row>
    <row r="118" spans="1:13" hidden="1" x14ac:dyDescent="0.25">
      <c r="A118" s="28">
        <v>837</v>
      </c>
      <c r="B118" s="28" t="s">
        <v>81</v>
      </c>
      <c r="C118" s="29">
        <v>2014</v>
      </c>
      <c r="D118" s="29">
        <v>23</v>
      </c>
      <c r="E118" s="30">
        <v>1379.45</v>
      </c>
      <c r="F118" s="30">
        <v>1475.49</v>
      </c>
      <c r="G118" s="28" t="s">
        <v>63</v>
      </c>
      <c r="H118" s="28"/>
      <c r="I118" s="28" t="s">
        <v>25</v>
      </c>
      <c r="J118" s="31" t="s">
        <v>18</v>
      </c>
      <c r="K118" s="31" t="s">
        <v>19</v>
      </c>
      <c r="L118" s="32">
        <v>2978.14</v>
      </c>
      <c r="M118" s="36">
        <v>2413999</v>
      </c>
    </row>
    <row r="119" spans="1:13" hidden="1" x14ac:dyDescent="0.25">
      <c r="A119" s="28">
        <v>837</v>
      </c>
      <c r="B119" s="28" t="s">
        <v>81</v>
      </c>
      <c r="C119" s="29">
        <v>2014</v>
      </c>
      <c r="D119" s="29"/>
      <c r="E119" s="30"/>
      <c r="F119" s="30"/>
      <c r="G119" s="28" t="s">
        <v>63</v>
      </c>
      <c r="H119" s="28"/>
      <c r="I119" s="28" t="s">
        <v>25</v>
      </c>
      <c r="J119" s="31" t="s">
        <v>21</v>
      </c>
      <c r="K119" s="31" t="s">
        <v>22</v>
      </c>
      <c r="L119" s="32">
        <v>2286707</v>
      </c>
      <c r="M119" s="36"/>
    </row>
    <row r="120" spans="1:13" hidden="1" x14ac:dyDescent="0.25">
      <c r="A120" s="28">
        <v>845</v>
      </c>
      <c r="B120" s="28" t="s">
        <v>82</v>
      </c>
      <c r="C120" s="29">
        <v>2014</v>
      </c>
      <c r="D120" s="29">
        <v>19</v>
      </c>
      <c r="E120" s="30">
        <v>1484.65</v>
      </c>
      <c r="F120" s="30">
        <v>1541.65</v>
      </c>
      <c r="G120" s="28" t="s">
        <v>24</v>
      </c>
      <c r="H120" s="28"/>
      <c r="I120" s="28" t="s">
        <v>25</v>
      </c>
      <c r="J120" s="31" t="s">
        <v>18</v>
      </c>
      <c r="K120" s="31" t="s">
        <v>19</v>
      </c>
      <c r="L120" s="32">
        <v>190803.74000000002</v>
      </c>
      <c r="M120" s="36">
        <v>2874487.78</v>
      </c>
    </row>
    <row r="121" spans="1:13" hidden="1" x14ac:dyDescent="0.25">
      <c r="A121" s="28">
        <v>845</v>
      </c>
      <c r="B121" s="28" t="s">
        <v>82</v>
      </c>
      <c r="C121" s="29">
        <v>2014</v>
      </c>
      <c r="D121" s="29"/>
      <c r="E121" s="30"/>
      <c r="F121" s="30"/>
      <c r="G121" s="28" t="s">
        <v>24</v>
      </c>
      <c r="H121" s="28"/>
      <c r="I121" s="28" t="s">
        <v>25</v>
      </c>
      <c r="J121" s="31" t="s">
        <v>21</v>
      </c>
      <c r="K121" s="31" t="s">
        <v>22</v>
      </c>
      <c r="L121" s="32">
        <v>2371527.2999999998</v>
      </c>
      <c r="M121" s="36"/>
    </row>
    <row r="122" spans="1:13" hidden="1" x14ac:dyDescent="0.25">
      <c r="A122" s="28">
        <v>850</v>
      </c>
      <c r="B122" s="28" t="s">
        <v>83</v>
      </c>
      <c r="C122" s="29">
        <v>2014</v>
      </c>
      <c r="D122" s="29">
        <v>22</v>
      </c>
      <c r="E122" s="30">
        <v>1447.8</v>
      </c>
      <c r="F122" s="30">
        <v>1545.3</v>
      </c>
      <c r="G122" s="28" t="s">
        <v>27</v>
      </c>
      <c r="H122" s="28"/>
      <c r="I122" s="28" t="s">
        <v>25</v>
      </c>
      <c r="J122" s="31" t="s">
        <v>18</v>
      </c>
      <c r="K122" s="31" t="s">
        <v>19</v>
      </c>
      <c r="L122" s="32">
        <v>231080.05</v>
      </c>
      <c r="M122" s="36">
        <v>3650864.88</v>
      </c>
    </row>
    <row r="123" spans="1:13" hidden="1" x14ac:dyDescent="0.25">
      <c r="A123" s="28">
        <v>850</v>
      </c>
      <c r="B123" s="28" t="s">
        <v>83</v>
      </c>
      <c r="C123" s="29">
        <v>2014</v>
      </c>
      <c r="D123" s="29"/>
      <c r="E123" s="30"/>
      <c r="F123" s="30"/>
      <c r="G123" s="28" t="s">
        <v>27</v>
      </c>
      <c r="H123" s="28"/>
      <c r="I123" s="28" t="s">
        <v>25</v>
      </c>
      <c r="J123" s="31" t="s">
        <v>21</v>
      </c>
      <c r="K123" s="31" t="s">
        <v>22</v>
      </c>
      <c r="L123" s="32">
        <v>3023497.07</v>
      </c>
      <c r="M123" s="36"/>
    </row>
    <row r="124" spans="1:13" hidden="1" x14ac:dyDescent="0.25">
      <c r="A124" s="28">
        <v>851</v>
      </c>
      <c r="B124" s="28" t="s">
        <v>84</v>
      </c>
      <c r="C124" s="29">
        <v>2014</v>
      </c>
      <c r="D124" s="29">
        <v>16</v>
      </c>
      <c r="E124" s="30">
        <v>1080.0999999999999</v>
      </c>
      <c r="F124" s="30">
        <v>1154.9100000000001</v>
      </c>
      <c r="G124" s="28" t="s">
        <v>16</v>
      </c>
      <c r="H124" s="28"/>
      <c r="I124" s="28" t="s">
        <v>25</v>
      </c>
      <c r="J124" s="31" t="s">
        <v>18</v>
      </c>
      <c r="K124" s="31" t="s">
        <v>19</v>
      </c>
      <c r="L124" s="32">
        <v>133336.54</v>
      </c>
      <c r="M124" s="36">
        <v>2343791.52</v>
      </c>
    </row>
    <row r="125" spans="1:13" hidden="1" x14ac:dyDescent="0.25">
      <c r="A125" s="28">
        <v>851</v>
      </c>
      <c r="B125" s="28" t="s">
        <v>84</v>
      </c>
      <c r="C125" s="29">
        <v>2014</v>
      </c>
      <c r="D125" s="29"/>
      <c r="E125" s="30"/>
      <c r="F125" s="30"/>
      <c r="G125" s="28" t="s">
        <v>16</v>
      </c>
      <c r="H125" s="28"/>
      <c r="I125" s="28" t="s">
        <v>25</v>
      </c>
      <c r="J125" s="31" t="s">
        <v>21</v>
      </c>
      <c r="K125" s="31" t="s">
        <v>22</v>
      </c>
      <c r="L125" s="32">
        <v>2116779.8200000003</v>
      </c>
      <c r="M125" s="36"/>
    </row>
    <row r="126" spans="1:13" hidden="1" x14ac:dyDescent="0.25">
      <c r="A126" s="28">
        <v>865</v>
      </c>
      <c r="B126" s="28" t="s">
        <v>85</v>
      </c>
      <c r="C126" s="29">
        <v>2014</v>
      </c>
      <c r="D126" s="29">
        <v>8</v>
      </c>
      <c r="E126" s="30">
        <v>482</v>
      </c>
      <c r="F126" s="30">
        <v>524.64</v>
      </c>
      <c r="G126" s="28" t="s">
        <v>24</v>
      </c>
      <c r="H126" s="28"/>
      <c r="I126" s="28" t="s">
        <v>25</v>
      </c>
      <c r="J126" s="31" t="s">
        <v>18</v>
      </c>
      <c r="K126" s="31" t="s">
        <v>19</v>
      </c>
      <c r="L126" s="32">
        <v>5896.5</v>
      </c>
      <c r="M126" s="36">
        <v>865050.65</v>
      </c>
    </row>
    <row r="127" spans="1:13" hidden="1" x14ac:dyDescent="0.25">
      <c r="A127" s="28">
        <v>865</v>
      </c>
      <c r="B127" s="28" t="s">
        <v>85</v>
      </c>
      <c r="C127" s="29">
        <v>2014</v>
      </c>
      <c r="D127" s="29"/>
      <c r="E127" s="30"/>
      <c r="F127" s="30"/>
      <c r="G127" s="28" t="s">
        <v>24</v>
      </c>
      <c r="H127" s="28"/>
      <c r="I127" s="28" t="s">
        <v>25</v>
      </c>
      <c r="J127" s="31" t="s">
        <v>21</v>
      </c>
      <c r="K127" s="31" t="s">
        <v>22</v>
      </c>
      <c r="L127" s="32">
        <v>842925</v>
      </c>
      <c r="M127" s="36"/>
    </row>
    <row r="128" spans="1:13" hidden="1" x14ac:dyDescent="0.25">
      <c r="A128" s="28">
        <v>808</v>
      </c>
      <c r="B128" s="28" t="s">
        <v>86</v>
      </c>
      <c r="C128" s="29">
        <v>2015</v>
      </c>
      <c r="D128" s="29">
        <v>10</v>
      </c>
      <c r="E128" s="30">
        <v>599.02</v>
      </c>
      <c r="F128" s="30">
        <v>628.23</v>
      </c>
      <c r="G128" s="28" t="s">
        <v>63</v>
      </c>
      <c r="H128" s="28"/>
      <c r="I128" s="28" t="s">
        <v>25</v>
      </c>
      <c r="J128" s="31" t="s">
        <v>18</v>
      </c>
      <c r="K128" s="31" t="s">
        <v>19</v>
      </c>
      <c r="L128" s="32">
        <v>8640.52</v>
      </c>
      <c r="M128" s="36"/>
    </row>
    <row r="129" spans="1:13" hidden="1" x14ac:dyDescent="0.25">
      <c r="A129" s="28">
        <v>808</v>
      </c>
      <c r="B129" s="28" t="s">
        <v>86</v>
      </c>
      <c r="C129" s="29">
        <v>2015</v>
      </c>
      <c r="D129" s="29"/>
      <c r="E129" s="30"/>
      <c r="F129" s="30"/>
      <c r="G129" s="28" t="s">
        <v>63</v>
      </c>
      <c r="H129" s="28"/>
      <c r="I129" s="28" t="s">
        <v>25</v>
      </c>
      <c r="J129" s="31" t="s">
        <v>21</v>
      </c>
      <c r="K129" s="31" t="s">
        <v>22</v>
      </c>
      <c r="L129" s="32">
        <v>887214</v>
      </c>
      <c r="M129" s="36"/>
    </row>
    <row r="130" spans="1:13" hidden="1" x14ac:dyDescent="0.25">
      <c r="A130" s="28">
        <v>844</v>
      </c>
      <c r="B130" s="28" t="s">
        <v>87</v>
      </c>
      <c r="C130" s="29">
        <v>2015</v>
      </c>
      <c r="D130" s="29">
        <v>24</v>
      </c>
      <c r="E130" s="30">
        <v>2085.7399999999998</v>
      </c>
      <c r="F130" s="30">
        <v>2147.4499999999998</v>
      </c>
      <c r="G130" s="28" t="s">
        <v>24</v>
      </c>
      <c r="H130" s="28"/>
      <c r="I130" s="28" t="s">
        <v>25</v>
      </c>
      <c r="J130" s="31" t="s">
        <v>18</v>
      </c>
      <c r="K130" s="31" t="s">
        <v>19</v>
      </c>
      <c r="L130" s="32">
        <v>296046.84999999998</v>
      </c>
      <c r="M130" s="36"/>
    </row>
    <row r="131" spans="1:13" hidden="1" x14ac:dyDescent="0.25">
      <c r="A131" s="28">
        <v>844</v>
      </c>
      <c r="B131" s="28" t="s">
        <v>87</v>
      </c>
      <c r="C131" s="29">
        <v>2015</v>
      </c>
      <c r="D131" s="29"/>
      <c r="E131" s="30"/>
      <c r="F131" s="30"/>
      <c r="G131" s="28" t="s">
        <v>24</v>
      </c>
      <c r="H131" s="28"/>
      <c r="I131" s="28" t="s">
        <v>25</v>
      </c>
      <c r="J131" s="31" t="s">
        <v>21</v>
      </c>
      <c r="K131" s="31" t="s">
        <v>22</v>
      </c>
      <c r="L131" s="32">
        <v>3481426</v>
      </c>
      <c r="M131" s="36"/>
    </row>
    <row r="132" spans="1:13" hidden="1" x14ac:dyDescent="0.25">
      <c r="A132" s="28">
        <v>846</v>
      </c>
      <c r="B132" s="28" t="s">
        <v>88</v>
      </c>
      <c r="C132" s="29">
        <v>2015</v>
      </c>
      <c r="D132" s="29">
        <v>13</v>
      </c>
      <c r="E132" s="30">
        <v>828.35</v>
      </c>
      <c r="F132" s="30">
        <v>855.64</v>
      </c>
      <c r="G132" s="28" t="s">
        <v>16</v>
      </c>
      <c r="H132" s="28"/>
      <c r="I132" s="28" t="s">
        <v>25</v>
      </c>
      <c r="J132" s="31" t="s">
        <v>18</v>
      </c>
      <c r="K132" s="31" t="s">
        <v>19</v>
      </c>
      <c r="L132" s="32">
        <v>6738</v>
      </c>
      <c r="M132" s="36"/>
    </row>
    <row r="133" spans="1:13" hidden="1" x14ac:dyDescent="0.25">
      <c r="A133" s="28">
        <v>846</v>
      </c>
      <c r="B133" s="28" t="s">
        <v>88</v>
      </c>
      <c r="C133" s="29">
        <v>2015</v>
      </c>
      <c r="D133" s="29"/>
      <c r="E133" s="30"/>
      <c r="F133" s="30"/>
      <c r="G133" s="28" t="s">
        <v>16</v>
      </c>
      <c r="H133" s="28"/>
      <c r="I133" s="28" t="s">
        <v>25</v>
      </c>
      <c r="J133" s="31" t="s">
        <v>21</v>
      </c>
      <c r="K133" s="31" t="s">
        <v>22</v>
      </c>
      <c r="L133" s="32">
        <v>1742583</v>
      </c>
      <c r="M133" s="36"/>
    </row>
    <row r="134" spans="1:13" hidden="1" x14ac:dyDescent="0.25">
      <c r="A134" s="28">
        <v>856</v>
      </c>
      <c r="B134" s="28" t="s">
        <v>89</v>
      </c>
      <c r="C134" s="29">
        <v>2015</v>
      </c>
      <c r="D134" s="29">
        <v>15</v>
      </c>
      <c r="E134" s="30">
        <v>883.57</v>
      </c>
      <c r="F134" s="30">
        <v>993.14</v>
      </c>
      <c r="G134" s="28" t="s">
        <v>70</v>
      </c>
      <c r="H134" s="28"/>
      <c r="I134" s="28" t="s">
        <v>25</v>
      </c>
      <c r="J134" s="31" t="s">
        <v>18</v>
      </c>
      <c r="K134" s="31" t="s">
        <v>19</v>
      </c>
      <c r="L134" s="32">
        <v>4730.01</v>
      </c>
      <c r="M134" s="36"/>
    </row>
    <row r="135" spans="1:13" hidden="1" x14ac:dyDescent="0.25">
      <c r="A135" s="28">
        <v>856</v>
      </c>
      <c r="B135" s="28" t="s">
        <v>89</v>
      </c>
      <c r="C135" s="29">
        <v>2015</v>
      </c>
      <c r="D135" s="29"/>
      <c r="E135" s="30"/>
      <c r="F135" s="30"/>
      <c r="G135" s="28" t="s">
        <v>70</v>
      </c>
      <c r="H135" s="28"/>
      <c r="I135" s="28" t="s">
        <v>25</v>
      </c>
      <c r="J135" s="31" t="s">
        <v>21</v>
      </c>
      <c r="K135" s="31" t="s">
        <v>22</v>
      </c>
      <c r="L135" s="32">
        <v>2310817</v>
      </c>
      <c r="M135" s="36"/>
    </row>
    <row r="136" spans="1:13" hidden="1" x14ac:dyDescent="0.25">
      <c r="A136" s="28">
        <v>874</v>
      </c>
      <c r="B136" s="28" t="s">
        <v>90</v>
      </c>
      <c r="C136" s="29">
        <v>2015</v>
      </c>
      <c r="D136" s="29">
        <v>10</v>
      </c>
      <c r="E136" s="30">
        <v>695.39</v>
      </c>
      <c r="F136" s="30">
        <v>731.42</v>
      </c>
      <c r="G136" s="28" t="s">
        <v>24</v>
      </c>
      <c r="H136" s="28"/>
      <c r="I136" s="28" t="s">
        <v>25</v>
      </c>
      <c r="J136" s="31" t="s">
        <v>18</v>
      </c>
      <c r="K136" s="31" t="s">
        <v>19</v>
      </c>
      <c r="L136" s="32">
        <v>3618.92</v>
      </c>
      <c r="M136" s="36"/>
    </row>
    <row r="137" spans="1:13" hidden="1" x14ac:dyDescent="0.25">
      <c r="A137" s="28">
        <v>874</v>
      </c>
      <c r="B137" s="28" t="s">
        <v>90</v>
      </c>
      <c r="C137" s="29">
        <v>2015</v>
      </c>
      <c r="D137" s="29"/>
      <c r="E137" s="30"/>
      <c r="F137" s="30"/>
      <c r="G137" s="28" t="s">
        <v>24</v>
      </c>
      <c r="H137" s="28"/>
      <c r="I137" s="28" t="s">
        <v>25</v>
      </c>
      <c r="J137" s="31" t="s">
        <v>21</v>
      </c>
      <c r="K137" s="31" t="s">
        <v>22</v>
      </c>
      <c r="L137" s="32">
        <v>994066</v>
      </c>
      <c r="M137" s="36"/>
    </row>
    <row r="138" spans="1:13" hidden="1" x14ac:dyDescent="0.25">
      <c r="A138" s="28">
        <v>883</v>
      </c>
      <c r="B138" s="28" t="s">
        <v>91</v>
      </c>
      <c r="C138" s="29">
        <v>2015</v>
      </c>
      <c r="D138" s="29">
        <v>12</v>
      </c>
      <c r="E138" s="30">
        <v>946.9</v>
      </c>
      <c r="F138" s="30">
        <v>1017.7</v>
      </c>
      <c r="G138" s="28" t="s">
        <v>24</v>
      </c>
      <c r="H138" s="28"/>
      <c r="I138" s="28" t="s">
        <v>25</v>
      </c>
      <c r="J138" s="31" t="s">
        <v>18</v>
      </c>
      <c r="K138" s="31" t="s">
        <v>19</v>
      </c>
      <c r="L138" s="32">
        <v>13017.55</v>
      </c>
      <c r="M138" s="36"/>
    </row>
    <row r="139" spans="1:13" hidden="1" x14ac:dyDescent="0.25">
      <c r="A139" s="28">
        <v>883</v>
      </c>
      <c r="B139" s="28" t="s">
        <v>91</v>
      </c>
      <c r="C139" s="29">
        <v>2015</v>
      </c>
      <c r="D139" s="29"/>
      <c r="E139" s="30"/>
      <c r="F139" s="30"/>
      <c r="G139" s="28" t="s">
        <v>24</v>
      </c>
      <c r="H139" s="28"/>
      <c r="I139" s="28" t="s">
        <v>25</v>
      </c>
      <c r="J139" s="31" t="s">
        <v>21</v>
      </c>
      <c r="K139" s="31" t="s">
        <v>22</v>
      </c>
      <c r="L139" s="32">
        <v>1431541.45</v>
      </c>
      <c r="M139" s="36"/>
    </row>
    <row r="140" spans="1:13" hidden="1" x14ac:dyDescent="0.25">
      <c r="A140" s="28">
        <v>885</v>
      </c>
      <c r="B140" s="28" t="s">
        <v>92</v>
      </c>
      <c r="C140" s="29">
        <v>2015</v>
      </c>
      <c r="D140" s="29">
        <v>15</v>
      </c>
      <c r="E140" s="30">
        <v>935.81699999999989</v>
      </c>
      <c r="F140" s="30">
        <v>995.55</v>
      </c>
      <c r="G140" s="28" t="s">
        <v>16</v>
      </c>
      <c r="H140" s="28"/>
      <c r="I140" s="28" t="s">
        <v>25</v>
      </c>
      <c r="J140" s="31" t="s">
        <v>18</v>
      </c>
      <c r="K140" s="31" t="s">
        <v>19</v>
      </c>
      <c r="L140" s="32">
        <v>51184</v>
      </c>
      <c r="M140" s="36"/>
    </row>
    <row r="141" spans="1:13" hidden="1" x14ac:dyDescent="0.25">
      <c r="A141" s="28">
        <v>885</v>
      </c>
      <c r="B141" s="28" t="s">
        <v>92</v>
      </c>
      <c r="C141" s="29">
        <v>2015</v>
      </c>
      <c r="D141" s="29"/>
      <c r="E141" s="30"/>
      <c r="F141" s="30"/>
      <c r="G141" s="28" t="s">
        <v>16</v>
      </c>
      <c r="H141" s="28"/>
      <c r="I141" s="28" t="s">
        <v>25</v>
      </c>
      <c r="J141" s="31" t="s">
        <v>21</v>
      </c>
      <c r="K141" s="31" t="s">
        <v>22</v>
      </c>
      <c r="L141" s="32">
        <v>1616623</v>
      </c>
      <c r="M141" s="36"/>
    </row>
    <row r="142" spans="1:13" hidden="1" x14ac:dyDescent="0.25">
      <c r="A142" s="28">
        <v>847</v>
      </c>
      <c r="B142" s="28" t="s">
        <v>93</v>
      </c>
      <c r="C142" s="29">
        <v>2016</v>
      </c>
      <c r="D142" s="29">
        <v>6</v>
      </c>
      <c r="E142" s="30">
        <v>454.3</v>
      </c>
      <c r="F142" s="30">
        <v>454.3</v>
      </c>
      <c r="G142" s="28" t="s">
        <v>24</v>
      </c>
      <c r="H142" s="28"/>
      <c r="I142" s="28" t="s">
        <v>25</v>
      </c>
      <c r="J142" s="31" t="s">
        <v>18</v>
      </c>
      <c r="K142" s="31" t="s">
        <v>19</v>
      </c>
      <c r="L142" s="32">
        <v>28019</v>
      </c>
      <c r="M142" s="36"/>
    </row>
    <row r="143" spans="1:13" hidden="1" x14ac:dyDescent="0.25">
      <c r="A143" s="28">
        <v>847</v>
      </c>
      <c r="B143" s="28" t="s">
        <v>93</v>
      </c>
      <c r="C143" s="29">
        <v>2016</v>
      </c>
      <c r="D143" s="29"/>
      <c r="E143" s="30"/>
      <c r="F143" s="30"/>
      <c r="G143" s="28" t="s">
        <v>24</v>
      </c>
      <c r="H143" s="28"/>
      <c r="I143" s="28" t="s">
        <v>25</v>
      </c>
      <c r="J143" s="31" t="s">
        <v>21</v>
      </c>
      <c r="K143" s="31" t="s">
        <v>22</v>
      </c>
      <c r="L143" s="32">
        <v>1136674</v>
      </c>
      <c r="M143" s="36"/>
    </row>
    <row r="144" spans="1:13" hidden="1" x14ac:dyDescent="0.25">
      <c r="A144" s="28">
        <v>848</v>
      </c>
      <c r="B144" s="28" t="s">
        <v>94</v>
      </c>
      <c r="C144" s="29">
        <v>2016</v>
      </c>
      <c r="D144" s="29">
        <v>4</v>
      </c>
      <c r="E144" s="30">
        <v>310</v>
      </c>
      <c r="F144" s="30">
        <v>325.36</v>
      </c>
      <c r="G144" s="28" t="s">
        <v>24</v>
      </c>
      <c r="H144" s="28"/>
      <c r="I144" s="28" t="s">
        <v>25</v>
      </c>
      <c r="J144" s="31" t="s">
        <v>18</v>
      </c>
      <c r="K144" s="31" t="s">
        <v>19</v>
      </c>
      <c r="L144" s="32">
        <v>17038</v>
      </c>
      <c r="M144" s="36"/>
    </row>
    <row r="145" spans="1:13" hidden="1" x14ac:dyDescent="0.25">
      <c r="A145" s="28">
        <v>848</v>
      </c>
      <c r="B145" s="28" t="s">
        <v>94</v>
      </c>
      <c r="C145" s="29">
        <v>2016</v>
      </c>
      <c r="D145" s="29"/>
      <c r="E145" s="30"/>
      <c r="F145" s="30"/>
      <c r="G145" s="28" t="s">
        <v>24</v>
      </c>
      <c r="H145" s="28"/>
      <c r="I145" s="28" t="s">
        <v>25</v>
      </c>
      <c r="J145" s="31" t="s">
        <v>21</v>
      </c>
      <c r="K145" s="31" t="s">
        <v>22</v>
      </c>
      <c r="L145" s="32">
        <v>538737</v>
      </c>
      <c r="M145" s="36"/>
    </row>
    <row r="146" spans="1:13" hidden="1" x14ac:dyDescent="0.25">
      <c r="A146" s="28">
        <v>860</v>
      </c>
      <c r="B146" s="28" t="s">
        <v>95</v>
      </c>
      <c r="C146" s="29">
        <v>2016</v>
      </c>
      <c r="D146" s="29">
        <v>10</v>
      </c>
      <c r="E146" s="30">
        <v>681.02</v>
      </c>
      <c r="F146" s="30">
        <v>695.78</v>
      </c>
      <c r="G146" s="28" t="s">
        <v>24</v>
      </c>
      <c r="H146" s="28"/>
      <c r="I146" s="28" t="s">
        <v>25</v>
      </c>
      <c r="J146" s="31" t="s">
        <v>18</v>
      </c>
      <c r="K146" s="31" t="s">
        <v>19</v>
      </c>
      <c r="L146" s="32">
        <v>15192</v>
      </c>
      <c r="M146" s="36"/>
    </row>
    <row r="147" spans="1:13" hidden="1" x14ac:dyDescent="0.25">
      <c r="A147" s="28">
        <v>860</v>
      </c>
      <c r="B147" s="28" t="s">
        <v>95</v>
      </c>
      <c r="C147" s="29">
        <v>2016</v>
      </c>
      <c r="D147" s="29"/>
      <c r="E147" s="30"/>
      <c r="F147" s="30"/>
      <c r="G147" s="28" t="s">
        <v>24</v>
      </c>
      <c r="H147" s="28"/>
      <c r="I147" s="28" t="s">
        <v>25</v>
      </c>
      <c r="J147" s="31" t="s">
        <v>21</v>
      </c>
      <c r="K147" s="31" t="s">
        <v>22</v>
      </c>
      <c r="L147" s="32">
        <v>1274808</v>
      </c>
      <c r="M147" s="36"/>
    </row>
    <row r="148" spans="1:13" hidden="1" x14ac:dyDescent="0.25">
      <c r="A148" s="28">
        <v>869</v>
      </c>
      <c r="B148" s="28" t="s">
        <v>96</v>
      </c>
      <c r="C148" s="29">
        <v>2016</v>
      </c>
      <c r="D148" s="29">
        <v>30</v>
      </c>
      <c r="E148" s="30">
        <v>2112.1</v>
      </c>
      <c r="F148" s="30">
        <v>2261.9499999999998</v>
      </c>
      <c r="G148" s="28" t="s">
        <v>16</v>
      </c>
      <c r="H148" s="28"/>
      <c r="I148" s="28" t="s">
        <v>25</v>
      </c>
      <c r="J148" s="31" t="s">
        <v>18</v>
      </c>
      <c r="K148" s="31" t="s">
        <v>19</v>
      </c>
      <c r="L148" s="32">
        <v>49648</v>
      </c>
      <c r="M148" s="36"/>
    </row>
    <row r="149" spans="1:13" hidden="1" x14ac:dyDescent="0.25">
      <c r="A149" s="28">
        <v>869</v>
      </c>
      <c r="B149" s="28" t="s">
        <v>96</v>
      </c>
      <c r="C149" s="29">
        <v>2016</v>
      </c>
      <c r="D149" s="29"/>
      <c r="E149" s="30"/>
      <c r="F149" s="30"/>
      <c r="G149" s="28" t="s">
        <v>16</v>
      </c>
      <c r="H149" s="28"/>
      <c r="I149" s="28" t="s">
        <v>25</v>
      </c>
      <c r="J149" s="31" t="s">
        <v>21</v>
      </c>
      <c r="K149" s="31" t="s">
        <v>22</v>
      </c>
      <c r="L149" s="32">
        <v>3499097</v>
      </c>
      <c r="M149" s="36"/>
    </row>
    <row r="150" spans="1:13" hidden="1" x14ac:dyDescent="0.25">
      <c r="A150" s="28">
        <v>876</v>
      </c>
      <c r="B150" s="28" t="s">
        <v>97</v>
      </c>
      <c r="C150" s="29">
        <v>2016</v>
      </c>
      <c r="D150" s="29">
        <v>10</v>
      </c>
      <c r="E150" s="30">
        <v>679.57</v>
      </c>
      <c r="F150" s="30">
        <v>719.33</v>
      </c>
      <c r="G150" s="28" t="s">
        <v>24</v>
      </c>
      <c r="H150" s="28"/>
      <c r="I150" s="28" t="s">
        <v>25</v>
      </c>
      <c r="J150" s="31" t="s">
        <v>18</v>
      </c>
      <c r="K150" s="31" t="s">
        <v>19</v>
      </c>
      <c r="L150" s="32">
        <v>112124</v>
      </c>
      <c r="M150" s="36"/>
    </row>
    <row r="151" spans="1:13" hidden="1" x14ac:dyDescent="0.25">
      <c r="A151" s="28">
        <v>876</v>
      </c>
      <c r="B151" s="28" t="s">
        <v>97</v>
      </c>
      <c r="C151" s="29">
        <v>2016</v>
      </c>
      <c r="D151" s="29"/>
      <c r="E151" s="30"/>
      <c r="F151" s="30"/>
      <c r="G151" s="28" t="s">
        <v>24</v>
      </c>
      <c r="H151" s="28"/>
      <c r="I151" s="28" t="s">
        <v>25</v>
      </c>
      <c r="J151" s="31" t="s">
        <v>21</v>
      </c>
      <c r="K151" s="31" t="s">
        <v>22</v>
      </c>
      <c r="L151" s="32">
        <v>1221102</v>
      </c>
      <c r="M151" s="36"/>
    </row>
    <row r="152" spans="1:13" hidden="1" x14ac:dyDescent="0.25">
      <c r="A152" s="28">
        <v>879</v>
      </c>
      <c r="B152" s="28" t="s">
        <v>98</v>
      </c>
      <c r="C152" s="29">
        <v>2016</v>
      </c>
      <c r="D152" s="29">
        <v>8</v>
      </c>
      <c r="E152" s="30">
        <v>503.44</v>
      </c>
      <c r="F152" s="30">
        <v>534.62</v>
      </c>
      <c r="G152" s="28" t="s">
        <v>24</v>
      </c>
      <c r="H152" s="28"/>
      <c r="I152" s="28" t="s">
        <v>25</v>
      </c>
      <c r="J152" s="31" t="s">
        <v>18</v>
      </c>
      <c r="K152" s="31" t="s">
        <v>19</v>
      </c>
      <c r="L152" s="32">
        <v>1899</v>
      </c>
      <c r="M152" s="36"/>
    </row>
    <row r="153" spans="1:13" hidden="1" x14ac:dyDescent="0.25">
      <c r="A153" s="28">
        <v>879</v>
      </c>
      <c r="B153" s="28" t="s">
        <v>98</v>
      </c>
      <c r="C153" s="29">
        <v>2016</v>
      </c>
      <c r="D153" s="29"/>
      <c r="E153" s="30"/>
      <c r="F153" s="30"/>
      <c r="G153" s="28" t="s">
        <v>24</v>
      </c>
      <c r="H153" s="28"/>
      <c r="I153" s="28" t="s">
        <v>25</v>
      </c>
      <c r="J153" s="31" t="s">
        <v>21</v>
      </c>
      <c r="K153" s="31" t="s">
        <v>22</v>
      </c>
      <c r="L153" s="32">
        <v>852957</v>
      </c>
      <c r="M153" s="36"/>
    </row>
    <row r="154" spans="1:13" hidden="1" x14ac:dyDescent="0.25">
      <c r="A154" s="28">
        <v>886</v>
      </c>
      <c r="B154" s="28" t="s">
        <v>99</v>
      </c>
      <c r="C154" s="29">
        <v>2016</v>
      </c>
      <c r="D154" s="29">
        <v>12</v>
      </c>
      <c r="E154" s="30">
        <v>780.64</v>
      </c>
      <c r="F154" s="30">
        <v>802.75</v>
      </c>
      <c r="G154" s="28" t="s">
        <v>24</v>
      </c>
      <c r="H154" s="28"/>
      <c r="I154" s="28" t="s">
        <v>25</v>
      </c>
      <c r="J154" s="31" t="s">
        <v>18</v>
      </c>
      <c r="K154" s="31" t="s">
        <v>19</v>
      </c>
      <c r="L154" s="32">
        <v>192388</v>
      </c>
      <c r="M154" s="36"/>
    </row>
    <row r="155" spans="1:13" hidden="1" x14ac:dyDescent="0.25">
      <c r="A155" s="28">
        <v>886</v>
      </c>
      <c r="B155" s="28" t="s">
        <v>99</v>
      </c>
      <c r="C155" s="29">
        <v>2016</v>
      </c>
      <c r="D155" s="29"/>
      <c r="E155" s="30"/>
      <c r="F155" s="30"/>
      <c r="G155" s="28" t="s">
        <v>24</v>
      </c>
      <c r="H155" s="28"/>
      <c r="I155" s="28" t="s">
        <v>25</v>
      </c>
      <c r="J155" s="31" t="s">
        <v>21</v>
      </c>
      <c r="K155" s="31" t="s">
        <v>22</v>
      </c>
      <c r="L155" s="32">
        <v>1365612</v>
      </c>
      <c r="M155" s="36"/>
    </row>
    <row r="156" spans="1:13" hidden="1" x14ac:dyDescent="0.25">
      <c r="A156" s="28">
        <v>889</v>
      </c>
      <c r="B156" s="28" t="s">
        <v>100</v>
      </c>
      <c r="C156" s="29">
        <v>2016</v>
      </c>
      <c r="D156" s="29">
        <v>8</v>
      </c>
      <c r="E156" s="30">
        <v>624.6</v>
      </c>
      <c r="F156" s="30">
        <v>656.1</v>
      </c>
      <c r="G156" s="28" t="s">
        <v>24</v>
      </c>
      <c r="H156" s="28"/>
      <c r="I156" s="28" t="s">
        <v>25</v>
      </c>
      <c r="J156" s="31" t="s">
        <v>18</v>
      </c>
      <c r="K156" s="31" t="s">
        <v>19</v>
      </c>
      <c r="L156" s="32">
        <v>58455</v>
      </c>
      <c r="M156" s="36"/>
    </row>
    <row r="157" spans="1:13" hidden="1" x14ac:dyDescent="0.25">
      <c r="A157" s="28">
        <v>889</v>
      </c>
      <c r="B157" s="28" t="s">
        <v>100</v>
      </c>
      <c r="C157" s="29">
        <v>2016</v>
      </c>
      <c r="D157" s="29"/>
      <c r="E157" s="30"/>
      <c r="F157" s="30"/>
      <c r="G157" s="28" t="s">
        <v>24</v>
      </c>
      <c r="H157" s="28"/>
      <c r="I157" s="28" t="s">
        <v>25</v>
      </c>
      <c r="J157" s="31" t="s">
        <v>21</v>
      </c>
      <c r="K157" s="31" t="s">
        <v>22</v>
      </c>
      <c r="L157" s="32">
        <v>1109812</v>
      </c>
      <c r="M157" s="36"/>
    </row>
    <row r="158" spans="1:13" hidden="1" x14ac:dyDescent="0.25">
      <c r="A158" s="28">
        <v>896</v>
      </c>
      <c r="B158" s="28" t="s">
        <v>101</v>
      </c>
      <c r="C158" s="29">
        <v>2016</v>
      </c>
      <c r="D158" s="29">
        <v>10</v>
      </c>
      <c r="E158" s="30">
        <v>737.79</v>
      </c>
      <c r="F158" s="30">
        <v>791.11</v>
      </c>
      <c r="G158" s="28" t="s">
        <v>24</v>
      </c>
      <c r="H158" s="28"/>
      <c r="I158" s="28" t="s">
        <v>25</v>
      </c>
      <c r="J158" s="31" t="s">
        <v>18</v>
      </c>
      <c r="K158" s="31" t="s">
        <v>19</v>
      </c>
      <c r="L158" s="32">
        <v>67768</v>
      </c>
      <c r="M158" s="36"/>
    </row>
    <row r="159" spans="1:13" hidden="1" x14ac:dyDescent="0.25">
      <c r="A159" s="28">
        <v>896</v>
      </c>
      <c r="B159" s="28" t="s">
        <v>101</v>
      </c>
      <c r="C159" s="29">
        <v>2016</v>
      </c>
      <c r="D159" s="29"/>
      <c r="E159" s="30"/>
      <c r="F159" s="30"/>
      <c r="G159" s="28" t="s">
        <v>24</v>
      </c>
      <c r="H159" s="28"/>
      <c r="I159" s="28" t="s">
        <v>25</v>
      </c>
      <c r="J159" s="31" t="s">
        <v>21</v>
      </c>
      <c r="K159" s="31" t="s">
        <v>22</v>
      </c>
      <c r="L159" s="32">
        <v>1178512</v>
      </c>
      <c r="M159" s="36"/>
    </row>
    <row r="160" spans="1:13" hidden="1" x14ac:dyDescent="0.25">
      <c r="A160" s="28">
        <v>903</v>
      </c>
      <c r="B160" s="28" t="s">
        <v>102</v>
      </c>
      <c r="C160" s="29">
        <v>2016</v>
      </c>
      <c r="D160" s="29">
        <v>8</v>
      </c>
      <c r="E160" s="30">
        <v>551.05999999999995</v>
      </c>
      <c r="F160" s="30">
        <v>581.69000000000005</v>
      </c>
      <c r="G160" s="28" t="s">
        <v>16</v>
      </c>
      <c r="H160" s="28"/>
      <c r="I160" s="28" t="s">
        <v>25</v>
      </c>
      <c r="J160" s="31" t="s">
        <v>18</v>
      </c>
      <c r="K160" s="31" t="s">
        <v>19</v>
      </c>
      <c r="L160" s="32">
        <v>37423</v>
      </c>
      <c r="M160" s="36"/>
    </row>
    <row r="161" spans="1:13" hidden="1" x14ac:dyDescent="0.25">
      <c r="A161" s="28">
        <v>903</v>
      </c>
      <c r="B161" s="28" t="s">
        <v>102</v>
      </c>
      <c r="C161" s="29">
        <v>2016</v>
      </c>
      <c r="D161" s="29"/>
      <c r="E161" s="30"/>
      <c r="F161" s="30"/>
      <c r="G161" s="28" t="s">
        <v>16</v>
      </c>
      <c r="H161" s="28"/>
      <c r="I161" s="28" t="s">
        <v>25</v>
      </c>
      <c r="J161" s="31" t="s">
        <v>21</v>
      </c>
      <c r="K161" s="31" t="s">
        <v>22</v>
      </c>
      <c r="L161" s="32">
        <v>953256</v>
      </c>
      <c r="M161" s="36"/>
    </row>
    <row r="162" spans="1:13" hidden="1" x14ac:dyDescent="0.25">
      <c r="A162" s="28" t="s">
        <v>103</v>
      </c>
      <c r="B162" s="28" t="s">
        <v>104</v>
      </c>
      <c r="C162" s="29">
        <v>2016</v>
      </c>
      <c r="D162" s="29">
        <v>32</v>
      </c>
      <c r="E162" s="30">
        <v>2479.87</v>
      </c>
      <c r="F162" s="30">
        <v>2711.34</v>
      </c>
      <c r="G162" s="28" t="s">
        <v>63</v>
      </c>
      <c r="H162" s="28"/>
      <c r="I162" s="28" t="s">
        <v>25</v>
      </c>
      <c r="J162" s="31" t="s">
        <v>18</v>
      </c>
      <c r="K162" s="31" t="s">
        <v>19</v>
      </c>
      <c r="L162" s="32">
        <v>111047</v>
      </c>
      <c r="M162" s="36"/>
    </row>
    <row r="163" spans="1:13" hidden="1" x14ac:dyDescent="0.25">
      <c r="A163" s="28" t="s">
        <v>103</v>
      </c>
      <c r="B163" s="28" t="s">
        <v>104</v>
      </c>
      <c r="C163" s="29">
        <v>2016</v>
      </c>
      <c r="D163" s="29"/>
      <c r="E163" s="30"/>
      <c r="F163" s="30"/>
      <c r="G163" s="28" t="s">
        <v>63</v>
      </c>
      <c r="H163" s="28"/>
      <c r="I163" s="28" t="s">
        <v>25</v>
      </c>
      <c r="J163" s="31" t="s">
        <v>21</v>
      </c>
      <c r="K163" s="31" t="s">
        <v>22</v>
      </c>
      <c r="L163" s="32">
        <v>4279417</v>
      </c>
      <c r="M163" s="36"/>
    </row>
    <row r="164" spans="1:13" hidden="1" x14ac:dyDescent="0.25">
      <c r="A164" s="28" t="s">
        <v>105</v>
      </c>
      <c r="B164" s="28" t="s">
        <v>106</v>
      </c>
      <c r="C164" s="29">
        <v>2016</v>
      </c>
      <c r="D164" s="29">
        <v>8</v>
      </c>
      <c r="E164" s="30">
        <v>504.7</v>
      </c>
      <c r="F164" s="30">
        <v>536.53</v>
      </c>
      <c r="G164" s="28" t="s">
        <v>63</v>
      </c>
      <c r="H164" s="28"/>
      <c r="I164" s="28" t="s">
        <v>25</v>
      </c>
      <c r="J164" s="31" t="s">
        <v>18</v>
      </c>
      <c r="K164" s="31" t="s">
        <v>19</v>
      </c>
      <c r="L164" s="32">
        <v>36517</v>
      </c>
      <c r="M164" s="36"/>
    </row>
    <row r="165" spans="1:13" hidden="1" x14ac:dyDescent="0.25">
      <c r="A165" s="28" t="s">
        <v>105</v>
      </c>
      <c r="B165" s="28" t="s">
        <v>106</v>
      </c>
      <c r="C165" s="29">
        <v>2016</v>
      </c>
      <c r="D165" s="29"/>
      <c r="E165" s="30"/>
      <c r="F165" s="30"/>
      <c r="G165" s="28" t="s">
        <v>63</v>
      </c>
      <c r="H165" s="28"/>
      <c r="I165" s="28" t="s">
        <v>25</v>
      </c>
      <c r="J165" s="31" t="s">
        <v>21</v>
      </c>
      <c r="K165" s="31" t="s">
        <v>22</v>
      </c>
      <c r="L165" s="32">
        <v>790596</v>
      </c>
      <c r="M165" s="36"/>
    </row>
    <row r="166" spans="1:13" hidden="1" x14ac:dyDescent="0.25">
      <c r="A166" s="28">
        <v>875</v>
      </c>
      <c r="B166" s="28" t="s">
        <v>107</v>
      </c>
      <c r="C166" s="29">
        <v>2017</v>
      </c>
      <c r="D166" s="28">
        <v>4</v>
      </c>
      <c r="E166" s="28">
        <v>345.25</v>
      </c>
      <c r="F166" s="28">
        <v>356.85</v>
      </c>
      <c r="G166" s="28" t="s">
        <v>24</v>
      </c>
      <c r="H166" s="28"/>
      <c r="I166" s="28" t="s">
        <v>25</v>
      </c>
      <c r="J166" s="31" t="s">
        <v>18</v>
      </c>
      <c r="K166" s="31" t="s">
        <v>19</v>
      </c>
      <c r="L166" s="32">
        <v>5478</v>
      </c>
      <c r="M166" s="36"/>
    </row>
    <row r="167" spans="1:13" hidden="1" x14ac:dyDescent="0.25">
      <c r="A167" s="28">
        <v>875</v>
      </c>
      <c r="B167" s="28" t="s">
        <v>107</v>
      </c>
      <c r="C167" s="29">
        <v>2017</v>
      </c>
      <c r="D167" s="28"/>
      <c r="E167" s="28"/>
      <c r="F167" s="28"/>
      <c r="G167" s="28" t="s">
        <v>24</v>
      </c>
      <c r="H167" s="28"/>
      <c r="I167" s="28" t="s">
        <v>25</v>
      </c>
      <c r="J167" s="31" t="s">
        <v>21</v>
      </c>
      <c r="K167" s="31" t="s">
        <v>22</v>
      </c>
      <c r="L167" s="32">
        <v>596582</v>
      </c>
      <c r="M167" s="36"/>
    </row>
    <row r="168" spans="1:13" hidden="1" x14ac:dyDescent="0.25">
      <c r="A168" s="28">
        <v>901</v>
      </c>
      <c r="B168" s="28" t="s">
        <v>108</v>
      </c>
      <c r="C168" s="29">
        <v>2017</v>
      </c>
      <c r="D168" s="28">
        <v>10</v>
      </c>
      <c r="E168" s="28">
        <v>683.3</v>
      </c>
      <c r="F168" s="28">
        <v>698.6</v>
      </c>
      <c r="G168" s="28" t="s">
        <v>24</v>
      </c>
      <c r="H168" s="28"/>
      <c r="I168" s="28" t="s">
        <v>25</v>
      </c>
      <c r="J168" s="31" t="s">
        <v>18</v>
      </c>
      <c r="K168" s="31" t="s">
        <v>19</v>
      </c>
      <c r="L168" s="32">
        <v>215991</v>
      </c>
      <c r="M168" s="36"/>
    </row>
    <row r="169" spans="1:13" hidden="1" x14ac:dyDescent="0.25">
      <c r="A169" s="28">
        <v>901</v>
      </c>
      <c r="B169" s="28" t="s">
        <v>108</v>
      </c>
      <c r="C169" s="29">
        <v>2017</v>
      </c>
      <c r="D169" s="28"/>
      <c r="E169" s="28"/>
      <c r="F169" s="28"/>
      <c r="G169" s="28" t="s">
        <v>24</v>
      </c>
      <c r="H169" s="28"/>
      <c r="I169" s="28" t="s">
        <v>25</v>
      </c>
      <c r="J169" s="31" t="s">
        <v>21</v>
      </c>
      <c r="K169" s="31" t="s">
        <v>22</v>
      </c>
      <c r="L169" s="32">
        <v>1193139</v>
      </c>
      <c r="M169" s="36"/>
    </row>
    <row r="170" spans="1:13" hidden="1" x14ac:dyDescent="0.25">
      <c r="A170" s="28">
        <v>912</v>
      </c>
      <c r="B170" s="28" t="s">
        <v>109</v>
      </c>
      <c r="C170" s="29">
        <v>2017</v>
      </c>
      <c r="D170" s="28">
        <v>5</v>
      </c>
      <c r="E170" s="28">
        <v>315.27</v>
      </c>
      <c r="F170" s="28">
        <v>330.96</v>
      </c>
      <c r="G170" s="28" t="s">
        <v>24</v>
      </c>
      <c r="H170" s="28"/>
      <c r="I170" s="28" t="s">
        <v>25</v>
      </c>
      <c r="J170" s="31" t="s">
        <v>18</v>
      </c>
      <c r="K170" s="31" t="s">
        <v>19</v>
      </c>
      <c r="L170" s="32">
        <v>6732</v>
      </c>
      <c r="M170" s="36"/>
    </row>
    <row r="171" spans="1:13" hidden="1" x14ac:dyDescent="0.25">
      <c r="A171" s="28">
        <v>912</v>
      </c>
      <c r="B171" s="28" t="s">
        <v>109</v>
      </c>
      <c r="C171" s="29">
        <v>2017</v>
      </c>
      <c r="D171" s="28"/>
      <c r="E171" s="28"/>
      <c r="F171" s="28"/>
      <c r="G171" s="28" t="s">
        <v>24</v>
      </c>
      <c r="H171" s="28"/>
      <c r="I171" s="28" t="s">
        <v>25</v>
      </c>
      <c r="J171" s="31" t="s">
        <v>21</v>
      </c>
      <c r="K171" s="31" t="s">
        <v>22</v>
      </c>
      <c r="L171" s="32">
        <v>554242</v>
      </c>
      <c r="M171" s="36"/>
    </row>
    <row r="172" spans="1:13" hidden="1" x14ac:dyDescent="0.25">
      <c r="A172" s="28">
        <v>913</v>
      </c>
      <c r="B172" s="28" t="s">
        <v>110</v>
      </c>
      <c r="C172" s="29">
        <v>2017</v>
      </c>
      <c r="D172" s="28">
        <v>3</v>
      </c>
      <c r="E172" s="28">
        <v>230.67</v>
      </c>
      <c r="F172" s="28">
        <v>230.67</v>
      </c>
      <c r="G172" s="28" t="s">
        <v>24</v>
      </c>
      <c r="H172" s="28"/>
      <c r="I172" s="28" t="s">
        <v>25</v>
      </c>
      <c r="J172" s="31" t="s">
        <v>18</v>
      </c>
      <c r="K172" s="31" t="s">
        <v>19</v>
      </c>
      <c r="L172" s="32">
        <v>7323</v>
      </c>
      <c r="M172" s="36"/>
    </row>
    <row r="173" spans="1:13" hidden="1" x14ac:dyDescent="0.25">
      <c r="A173" s="28">
        <v>913</v>
      </c>
      <c r="B173" s="28" t="s">
        <v>110</v>
      </c>
      <c r="C173" s="29">
        <v>2017</v>
      </c>
      <c r="D173" s="28"/>
      <c r="E173" s="28"/>
      <c r="F173" s="28"/>
      <c r="G173" s="28" t="s">
        <v>24</v>
      </c>
      <c r="H173" s="28"/>
      <c r="I173" s="28" t="s">
        <v>25</v>
      </c>
      <c r="J173" s="31" t="s">
        <v>21</v>
      </c>
      <c r="K173" s="31" t="s">
        <v>22</v>
      </c>
      <c r="L173" s="32">
        <v>465061</v>
      </c>
      <c r="M173" s="36"/>
    </row>
    <row r="174" spans="1:13" hidden="1" x14ac:dyDescent="0.25">
      <c r="A174" s="28">
        <v>918</v>
      </c>
      <c r="B174" s="28" t="s">
        <v>111</v>
      </c>
      <c r="C174" s="29">
        <v>2017</v>
      </c>
      <c r="D174" s="28">
        <v>6</v>
      </c>
      <c r="E174" s="28">
        <v>479.57</v>
      </c>
      <c r="F174" s="28">
        <v>513.09</v>
      </c>
      <c r="G174" s="28" t="s">
        <v>24</v>
      </c>
      <c r="H174" s="28"/>
      <c r="I174" s="28" t="s">
        <v>25</v>
      </c>
      <c r="J174" s="31" t="s">
        <v>18</v>
      </c>
      <c r="K174" s="31" t="s">
        <v>19</v>
      </c>
      <c r="L174" s="32">
        <v>12808</v>
      </c>
      <c r="M174" s="36"/>
    </row>
    <row r="175" spans="1:13" hidden="1" x14ac:dyDescent="0.25">
      <c r="A175" s="28">
        <v>918</v>
      </c>
      <c r="B175" s="28" t="s">
        <v>111</v>
      </c>
      <c r="C175" s="29">
        <v>2017</v>
      </c>
      <c r="D175" s="28"/>
      <c r="E175" s="28"/>
      <c r="F175" s="28"/>
      <c r="G175" s="28" t="s">
        <v>24</v>
      </c>
      <c r="H175" s="28"/>
      <c r="I175" s="28" t="s">
        <v>25</v>
      </c>
      <c r="J175" s="31" t="s">
        <v>21</v>
      </c>
      <c r="K175" s="31" t="s">
        <v>22</v>
      </c>
      <c r="L175" s="32">
        <v>745625</v>
      </c>
      <c r="M175" s="36"/>
    </row>
    <row r="176" spans="1:13" hidden="1" x14ac:dyDescent="0.25">
      <c r="A176" s="28">
        <v>922</v>
      </c>
      <c r="B176" s="28" t="s">
        <v>112</v>
      </c>
      <c r="C176" s="29">
        <v>2017</v>
      </c>
      <c r="D176" s="28">
        <v>4</v>
      </c>
      <c r="E176" s="28">
        <v>310.14999999999998</v>
      </c>
      <c r="F176" s="28">
        <v>313.75</v>
      </c>
      <c r="G176" s="28" t="s">
        <v>24</v>
      </c>
      <c r="H176" s="28"/>
      <c r="I176" s="28" t="s">
        <v>25</v>
      </c>
      <c r="J176" s="31" t="s">
        <v>18</v>
      </c>
      <c r="K176" s="31" t="s">
        <v>19</v>
      </c>
      <c r="L176" s="32">
        <v>8834</v>
      </c>
      <c r="M176" s="36"/>
    </row>
    <row r="177" spans="1:13" hidden="1" x14ac:dyDescent="0.25">
      <c r="A177" s="28">
        <v>922</v>
      </c>
      <c r="B177" s="28" t="s">
        <v>112</v>
      </c>
      <c r="C177" s="29">
        <v>2017</v>
      </c>
      <c r="D177" s="28"/>
      <c r="E177" s="28"/>
      <c r="F177" s="28"/>
      <c r="G177" s="28" t="s">
        <v>24</v>
      </c>
      <c r="H177" s="28"/>
      <c r="I177" s="28" t="s">
        <v>25</v>
      </c>
      <c r="J177" s="31" t="s">
        <v>21</v>
      </c>
      <c r="K177" s="31" t="s">
        <v>22</v>
      </c>
      <c r="L177" s="32">
        <v>539958</v>
      </c>
      <c r="M177" s="36"/>
    </row>
    <row r="178" spans="1:13" hidden="1" x14ac:dyDescent="0.25">
      <c r="A178" s="28">
        <v>925</v>
      </c>
      <c r="B178" s="28" t="s">
        <v>113</v>
      </c>
      <c r="C178" s="29">
        <v>2017</v>
      </c>
      <c r="D178" s="28">
        <v>8</v>
      </c>
      <c r="E178" s="28">
        <v>539.4</v>
      </c>
      <c r="F178" s="28">
        <v>584</v>
      </c>
      <c r="G178" s="28" t="s">
        <v>24</v>
      </c>
      <c r="H178" s="28"/>
      <c r="I178" s="28" t="s">
        <v>25</v>
      </c>
      <c r="J178" s="31" t="s">
        <v>18</v>
      </c>
      <c r="K178" s="31" t="s">
        <v>19</v>
      </c>
      <c r="L178" s="32">
        <v>9043</v>
      </c>
      <c r="M178" s="36"/>
    </row>
    <row r="179" spans="1:13" hidden="1" x14ac:dyDescent="0.25">
      <c r="A179" s="28">
        <v>925</v>
      </c>
      <c r="B179" s="28" t="s">
        <v>113</v>
      </c>
      <c r="C179" s="29">
        <v>2017</v>
      </c>
      <c r="D179" s="28"/>
      <c r="E179" s="28"/>
      <c r="F179" s="28"/>
      <c r="G179" s="28" t="s">
        <v>24</v>
      </c>
      <c r="H179" s="28"/>
      <c r="I179" s="28" t="s">
        <v>25</v>
      </c>
      <c r="J179" s="31" t="s">
        <v>21</v>
      </c>
      <c r="K179" s="31" t="s">
        <v>22</v>
      </c>
      <c r="L179" s="32">
        <v>868254</v>
      </c>
      <c r="M179" s="36"/>
    </row>
    <row r="180" spans="1:13" hidden="1" x14ac:dyDescent="0.25">
      <c r="A180" s="28" t="s">
        <v>114</v>
      </c>
      <c r="B180" s="28" t="s">
        <v>115</v>
      </c>
      <c r="C180" s="29">
        <v>2017</v>
      </c>
      <c r="D180" s="28">
        <v>37</v>
      </c>
      <c r="E180" s="28">
        <v>2558.1999999999998</v>
      </c>
      <c r="F180" s="28">
        <v>2751.55</v>
      </c>
      <c r="G180" s="28" t="s">
        <v>24</v>
      </c>
      <c r="H180" s="28"/>
      <c r="I180" s="28" t="s">
        <v>25</v>
      </c>
      <c r="J180" s="31" t="s">
        <v>18</v>
      </c>
      <c r="K180" s="31" t="s">
        <v>19</v>
      </c>
      <c r="L180" s="32">
        <v>60716</v>
      </c>
      <c r="M180" s="36"/>
    </row>
    <row r="181" spans="1:13" hidden="1" x14ac:dyDescent="0.25">
      <c r="A181" s="28" t="s">
        <v>114</v>
      </c>
      <c r="B181" s="28" t="s">
        <v>115</v>
      </c>
      <c r="C181" s="29">
        <v>2017</v>
      </c>
      <c r="D181" s="28"/>
      <c r="E181" s="28"/>
      <c r="F181" s="28"/>
      <c r="G181" s="28" t="s">
        <v>24</v>
      </c>
      <c r="H181" s="28"/>
      <c r="I181" s="28" t="s">
        <v>25</v>
      </c>
      <c r="J181" s="31" t="s">
        <v>21</v>
      </c>
      <c r="K181" s="31" t="s">
        <v>22</v>
      </c>
      <c r="L181" s="32">
        <v>3944835</v>
      </c>
      <c r="M181" s="36"/>
    </row>
    <row r="182" spans="1:13" hidden="1" x14ac:dyDescent="0.25">
      <c r="A182" s="33">
        <v>863</v>
      </c>
      <c r="B182" s="33" t="s">
        <v>116</v>
      </c>
      <c r="C182" s="34">
        <v>2018</v>
      </c>
      <c r="D182" s="33">
        <v>8</v>
      </c>
      <c r="E182" s="33">
        <v>527.70000000000005</v>
      </c>
      <c r="F182" s="33">
        <v>545.45000000000005</v>
      </c>
      <c r="G182" s="33" t="s">
        <v>16</v>
      </c>
      <c r="H182" s="33"/>
      <c r="I182" s="33" t="s">
        <v>25</v>
      </c>
      <c r="J182" s="35" t="s">
        <v>18</v>
      </c>
      <c r="K182" s="35" t="s">
        <v>19</v>
      </c>
      <c r="L182" s="36">
        <v>85916</v>
      </c>
      <c r="M182" s="36"/>
    </row>
    <row r="183" spans="1:13" hidden="1" x14ac:dyDescent="0.25">
      <c r="A183" s="33">
        <v>863</v>
      </c>
      <c r="B183" s="33" t="s">
        <v>116</v>
      </c>
      <c r="C183" s="34">
        <v>2018</v>
      </c>
      <c r="D183" s="33"/>
      <c r="E183" s="33"/>
      <c r="F183" s="33"/>
      <c r="G183" s="33" t="s">
        <v>16</v>
      </c>
      <c r="H183" s="33"/>
      <c r="I183" s="33" t="s">
        <v>25</v>
      </c>
      <c r="J183" s="35" t="s">
        <v>21</v>
      </c>
      <c r="K183" s="35" t="s">
        <v>22</v>
      </c>
      <c r="L183" s="36">
        <v>933473</v>
      </c>
      <c r="M183" s="36"/>
    </row>
    <row r="184" spans="1:13" hidden="1" x14ac:dyDescent="0.25">
      <c r="A184" s="33">
        <v>927</v>
      </c>
      <c r="B184" s="33" t="s">
        <v>117</v>
      </c>
      <c r="C184" s="34">
        <v>2018</v>
      </c>
      <c r="D184" s="33">
        <v>14</v>
      </c>
      <c r="E184" s="33">
        <v>1056</v>
      </c>
      <c r="F184" s="33">
        <v>1125.3</v>
      </c>
      <c r="G184" s="33" t="s">
        <v>24</v>
      </c>
      <c r="H184" s="33"/>
      <c r="I184" s="33" t="s">
        <v>25</v>
      </c>
      <c r="J184" s="35" t="s">
        <v>18</v>
      </c>
      <c r="K184" s="35" t="s">
        <v>19</v>
      </c>
      <c r="L184" s="36">
        <v>14649</v>
      </c>
      <c r="M184" s="36"/>
    </row>
    <row r="185" spans="1:13" hidden="1" x14ac:dyDescent="0.25">
      <c r="A185" s="33">
        <v>927</v>
      </c>
      <c r="B185" s="33" t="s">
        <v>117</v>
      </c>
      <c r="C185" s="34">
        <v>2018</v>
      </c>
      <c r="D185" s="33"/>
      <c r="E185" s="33"/>
      <c r="F185" s="33"/>
      <c r="G185" s="33" t="s">
        <v>24</v>
      </c>
      <c r="H185" s="33"/>
      <c r="I185" s="33" t="s">
        <v>25</v>
      </c>
      <c r="J185" s="35" t="s">
        <v>21</v>
      </c>
      <c r="K185" s="35" t="s">
        <v>22</v>
      </c>
      <c r="L185" s="36">
        <v>1799585</v>
      </c>
      <c r="M185" s="36"/>
    </row>
    <row r="186" spans="1:13" hidden="1" x14ac:dyDescent="0.25">
      <c r="A186" s="33">
        <v>928</v>
      </c>
      <c r="B186" s="33" t="s">
        <v>118</v>
      </c>
      <c r="C186" s="34">
        <v>2018</v>
      </c>
      <c r="D186" s="33">
        <v>10</v>
      </c>
      <c r="E186" s="33">
        <v>643.08000000000004</v>
      </c>
      <c r="F186" s="33">
        <v>643.08000000000004</v>
      </c>
      <c r="G186" s="33" t="s">
        <v>24</v>
      </c>
      <c r="H186" s="33"/>
      <c r="I186" s="33" t="s">
        <v>25</v>
      </c>
      <c r="J186" s="35" t="s">
        <v>18</v>
      </c>
      <c r="K186" s="35" t="s">
        <v>19</v>
      </c>
      <c r="L186" s="36">
        <v>260134</v>
      </c>
      <c r="M186" s="36"/>
    </row>
    <row r="187" spans="1:13" hidden="1" x14ac:dyDescent="0.25">
      <c r="A187" s="33">
        <v>928</v>
      </c>
      <c r="B187" s="33" t="s">
        <v>118</v>
      </c>
      <c r="C187" s="34">
        <v>2018</v>
      </c>
      <c r="D187" s="33"/>
      <c r="E187" s="33"/>
      <c r="F187" s="33"/>
      <c r="G187" s="33" t="s">
        <v>24</v>
      </c>
      <c r="H187" s="33"/>
      <c r="I187" s="33" t="s">
        <v>25</v>
      </c>
      <c r="J187" s="35" t="s">
        <v>21</v>
      </c>
      <c r="K187" s="35" t="s">
        <v>22</v>
      </c>
      <c r="L187" s="36">
        <v>1135140</v>
      </c>
      <c r="M187" s="36"/>
    </row>
    <row r="188" spans="1:13" hidden="1" x14ac:dyDescent="0.25">
      <c r="A188" s="33">
        <v>933</v>
      </c>
      <c r="B188" s="33" t="s">
        <v>119</v>
      </c>
      <c r="C188" s="34">
        <v>2018</v>
      </c>
      <c r="D188" s="33">
        <v>16</v>
      </c>
      <c r="E188" s="33">
        <v>1196.3</v>
      </c>
      <c r="F188" s="33">
        <v>1265.54</v>
      </c>
      <c r="G188" s="33" t="s">
        <v>24</v>
      </c>
      <c r="H188" s="33"/>
      <c r="I188" s="33" t="s">
        <v>25</v>
      </c>
      <c r="J188" s="35" t="s">
        <v>18</v>
      </c>
      <c r="K188" s="35" t="s">
        <v>19</v>
      </c>
      <c r="L188" s="36">
        <v>410640</v>
      </c>
      <c r="M188" s="36"/>
    </row>
    <row r="189" spans="1:13" hidden="1" x14ac:dyDescent="0.25">
      <c r="A189" s="33">
        <v>933</v>
      </c>
      <c r="B189" s="33" t="s">
        <v>119</v>
      </c>
      <c r="C189" s="34">
        <v>2018</v>
      </c>
      <c r="D189" s="33"/>
      <c r="E189" s="33"/>
      <c r="F189" s="33"/>
      <c r="G189" s="33" t="s">
        <v>24</v>
      </c>
      <c r="H189" s="33"/>
      <c r="I189" s="33" t="s">
        <v>25</v>
      </c>
      <c r="J189" s="35" t="s">
        <v>21</v>
      </c>
      <c r="K189" s="35" t="s">
        <v>22</v>
      </c>
      <c r="L189" s="36">
        <v>1966949</v>
      </c>
      <c r="M189" s="36"/>
    </row>
    <row r="190" spans="1:13" hidden="1" x14ac:dyDescent="0.25">
      <c r="A190" s="33">
        <v>941</v>
      </c>
      <c r="B190" s="33" t="s">
        <v>120</v>
      </c>
      <c r="C190" s="34">
        <v>2018</v>
      </c>
      <c r="D190" s="33">
        <v>5</v>
      </c>
      <c r="E190" s="33">
        <v>316.2</v>
      </c>
      <c r="F190" s="33">
        <v>333.5</v>
      </c>
      <c r="G190" s="33" t="s">
        <v>24</v>
      </c>
      <c r="H190" s="33"/>
      <c r="I190" s="33" t="s">
        <v>25</v>
      </c>
      <c r="J190" s="35" t="s">
        <v>18</v>
      </c>
      <c r="K190" s="35" t="s">
        <v>19</v>
      </c>
      <c r="L190" s="36">
        <v>10817</v>
      </c>
      <c r="M190" s="36"/>
    </row>
    <row r="191" spans="1:13" hidden="1" x14ac:dyDescent="0.25">
      <c r="A191" s="33">
        <v>941</v>
      </c>
      <c r="B191" s="33" t="s">
        <v>120</v>
      </c>
      <c r="C191" s="34">
        <v>2018</v>
      </c>
      <c r="D191" s="33"/>
      <c r="E191" s="33"/>
      <c r="F191" s="33"/>
      <c r="G191" s="33" t="s">
        <v>24</v>
      </c>
      <c r="H191" s="33"/>
      <c r="I191" s="33" t="s">
        <v>25</v>
      </c>
      <c r="J191" s="35" t="s">
        <v>21</v>
      </c>
      <c r="K191" s="35" t="s">
        <v>22</v>
      </c>
      <c r="L191" s="36">
        <v>588349</v>
      </c>
      <c r="M191" s="36"/>
    </row>
    <row r="192" spans="1:13" hidden="1" x14ac:dyDescent="0.25">
      <c r="A192" s="33" t="s">
        <v>121</v>
      </c>
      <c r="B192" s="33" t="s">
        <v>122</v>
      </c>
      <c r="C192" s="34">
        <v>2018</v>
      </c>
      <c r="D192" s="33">
        <v>16</v>
      </c>
      <c r="E192" s="33">
        <v>912.6</v>
      </c>
      <c r="F192" s="33">
        <v>978.8</v>
      </c>
      <c r="G192" s="33" t="s">
        <v>63</v>
      </c>
      <c r="H192" s="33"/>
      <c r="I192" s="33" t="s">
        <v>25</v>
      </c>
      <c r="J192" s="35" t="s">
        <v>18</v>
      </c>
      <c r="K192" s="35" t="s">
        <v>19</v>
      </c>
      <c r="L192" s="36">
        <v>35313</v>
      </c>
      <c r="M192" s="36"/>
    </row>
    <row r="193" spans="1:13" hidden="1" x14ac:dyDescent="0.25">
      <c r="A193" s="33" t="s">
        <v>121</v>
      </c>
      <c r="B193" s="33" t="s">
        <v>122</v>
      </c>
      <c r="C193" s="34">
        <v>2018</v>
      </c>
      <c r="D193" s="33"/>
      <c r="E193" s="33"/>
      <c r="F193" s="33"/>
      <c r="G193" s="33" t="s">
        <v>63</v>
      </c>
      <c r="H193" s="33"/>
      <c r="I193" s="33" t="s">
        <v>25</v>
      </c>
      <c r="J193" s="35" t="s">
        <v>21</v>
      </c>
      <c r="K193" s="35" t="s">
        <v>22</v>
      </c>
      <c r="L193" s="36">
        <v>1670431</v>
      </c>
      <c r="M193" s="36"/>
    </row>
    <row r="194" spans="1:13" hidden="1" x14ac:dyDescent="0.25">
      <c r="A194" s="33" t="s">
        <v>123</v>
      </c>
      <c r="B194" s="33" t="s">
        <v>122</v>
      </c>
      <c r="C194" s="34">
        <v>2018</v>
      </c>
      <c r="D194" s="33">
        <v>8</v>
      </c>
      <c r="E194" s="33">
        <v>628.79</v>
      </c>
      <c r="F194" s="33">
        <v>670.44</v>
      </c>
      <c r="G194" s="33" t="s">
        <v>24</v>
      </c>
      <c r="H194" s="33"/>
      <c r="I194" s="33" t="s">
        <v>25</v>
      </c>
      <c r="J194" s="35" t="s">
        <v>18</v>
      </c>
      <c r="K194" s="35" t="s">
        <v>19</v>
      </c>
      <c r="L194" s="36">
        <v>12362</v>
      </c>
      <c r="M194" s="36"/>
    </row>
    <row r="195" spans="1:13" hidden="1" x14ac:dyDescent="0.25">
      <c r="A195" s="33" t="s">
        <v>123</v>
      </c>
      <c r="B195" s="33" t="s">
        <v>122</v>
      </c>
      <c r="C195" s="34">
        <v>2018</v>
      </c>
      <c r="D195" s="33"/>
      <c r="E195" s="33"/>
      <c r="F195" s="33"/>
      <c r="G195" s="33" t="s">
        <v>24</v>
      </c>
      <c r="H195" s="33"/>
      <c r="I195" s="33" t="s">
        <v>25</v>
      </c>
      <c r="J195" s="35" t="s">
        <v>21</v>
      </c>
      <c r="K195" s="35" t="s">
        <v>22</v>
      </c>
      <c r="L195" s="36">
        <v>1089995</v>
      </c>
      <c r="M195" s="36"/>
    </row>
  </sheetData>
  <autoFilter ref="A1:T195">
    <filterColumn colId="8">
      <filters>
        <filter val="Acquisition VEFA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60084"/>
  </sheetPr>
  <dimension ref="A1:R1196"/>
  <sheetViews>
    <sheetView zoomScale="70" zoomScaleNormal="70" workbookViewId="0">
      <selection activeCell="E206" sqref="E206"/>
    </sheetView>
  </sheetViews>
  <sheetFormatPr baseColWidth="10" defaultColWidth="10.7109375" defaultRowHeight="15" x14ac:dyDescent="0.25"/>
  <cols>
    <col min="1" max="1" width="14.42578125" bestFit="1" customWidth="1"/>
    <col min="2" max="2" width="55" bestFit="1" customWidth="1"/>
    <col min="3" max="3" width="10.5703125" bestFit="1" customWidth="1"/>
    <col min="4" max="4" width="22.85546875" bestFit="1" customWidth="1"/>
    <col min="5" max="5" width="14.28515625" bestFit="1" customWidth="1"/>
    <col min="6" max="6" width="18.140625" style="3" bestFit="1" customWidth="1"/>
    <col min="7" max="7" width="13.85546875" style="3" bestFit="1" customWidth="1"/>
    <col min="8" max="8" width="6.42578125" style="3" bestFit="1" customWidth="1"/>
    <col min="9" max="9" width="8.5703125" bestFit="1" customWidth="1"/>
    <col min="10" max="10" width="15.7109375" bestFit="1" customWidth="1"/>
    <col min="11" max="11" width="79" bestFit="1" customWidth="1"/>
    <col min="12" max="12" width="41" bestFit="1" customWidth="1"/>
    <col min="13" max="13" width="13.7109375" bestFit="1" customWidth="1"/>
    <col min="14" max="14" width="23.85546875" bestFit="1" customWidth="1"/>
    <col min="15" max="15" width="24" style="1" bestFit="1" customWidth="1"/>
    <col min="16" max="16" width="26.7109375" style="1" bestFit="1" customWidth="1"/>
    <col min="17" max="17" width="10.7109375" bestFit="1" customWidth="1"/>
    <col min="18" max="18" width="6.85546875" bestFit="1" customWidth="1"/>
  </cols>
  <sheetData>
    <row r="1" spans="1:18" ht="30" customHeight="1" x14ac:dyDescent="0.25">
      <c r="A1" s="15" t="s">
        <v>0</v>
      </c>
      <c r="B1" s="15" t="s">
        <v>1</v>
      </c>
      <c r="C1" s="15" t="s">
        <v>132</v>
      </c>
      <c r="D1" s="15" t="s">
        <v>2</v>
      </c>
      <c r="E1" s="15" t="s">
        <v>3</v>
      </c>
      <c r="F1" s="25" t="s">
        <v>4</v>
      </c>
      <c r="G1" s="25" t="s">
        <v>5</v>
      </c>
      <c r="H1" s="15" t="s">
        <v>6</v>
      </c>
      <c r="I1" s="15" t="s">
        <v>7</v>
      </c>
      <c r="J1" s="15" t="s">
        <v>8</v>
      </c>
      <c r="K1" s="15" t="s">
        <v>124</v>
      </c>
      <c r="L1" s="15" t="s">
        <v>125</v>
      </c>
      <c r="M1" s="17" t="s">
        <v>126</v>
      </c>
      <c r="N1" s="17" t="s">
        <v>127</v>
      </c>
      <c r="O1" s="17" t="s">
        <v>128</v>
      </c>
      <c r="P1" s="17" t="s">
        <v>129</v>
      </c>
      <c r="Q1" s="18" t="s">
        <v>130</v>
      </c>
      <c r="R1" s="16" t="s">
        <v>131</v>
      </c>
    </row>
    <row r="2" spans="1:18" x14ac:dyDescent="0.25">
      <c r="A2" s="11">
        <v>800</v>
      </c>
      <c r="B2" s="11" t="s">
        <v>23</v>
      </c>
      <c r="C2" s="12">
        <v>2009</v>
      </c>
      <c r="D2" s="12">
        <v>2010</v>
      </c>
      <c r="E2" s="12">
        <v>6</v>
      </c>
      <c r="F2" s="2">
        <v>479</v>
      </c>
      <c r="G2" s="2">
        <v>508.61</v>
      </c>
      <c r="H2" s="11" t="s">
        <v>24</v>
      </c>
      <c r="I2" s="11">
        <v>3</v>
      </c>
      <c r="J2" s="11" t="s">
        <v>25</v>
      </c>
      <c r="K2" s="11" t="s">
        <v>133</v>
      </c>
      <c r="L2" s="8" t="s">
        <v>134</v>
      </c>
      <c r="M2" s="14">
        <v>199499.41</v>
      </c>
      <c r="N2" s="14">
        <v>416.49146137787056</v>
      </c>
      <c r="O2" s="14">
        <v>392.24437191561316</v>
      </c>
      <c r="P2" s="14">
        <v>33249.901666666665</v>
      </c>
      <c r="Q2" s="19">
        <v>5.5E-2</v>
      </c>
      <c r="R2" s="13" t="s">
        <v>135</v>
      </c>
    </row>
    <row r="3" spans="1:18" x14ac:dyDescent="0.25">
      <c r="A3" s="11">
        <v>800</v>
      </c>
      <c r="B3" s="11" t="s">
        <v>23</v>
      </c>
      <c r="C3" s="12">
        <v>2009</v>
      </c>
      <c r="D3" s="12">
        <v>2010</v>
      </c>
      <c r="E3" s="12"/>
      <c r="F3" s="2"/>
      <c r="G3" s="2"/>
      <c r="H3" s="11" t="s">
        <v>24</v>
      </c>
      <c r="I3" s="11">
        <v>3</v>
      </c>
      <c r="J3" s="11" t="s">
        <v>25</v>
      </c>
      <c r="K3" s="11" t="s">
        <v>136</v>
      </c>
      <c r="L3" s="8" t="s">
        <v>137</v>
      </c>
      <c r="M3" s="14">
        <v>76026.39</v>
      </c>
      <c r="N3" s="14">
        <v>158.71897703549061</v>
      </c>
      <c r="O3" s="14">
        <v>149.47875582469868</v>
      </c>
      <c r="P3" s="14">
        <v>12671.065000000001</v>
      </c>
      <c r="Q3" s="20"/>
      <c r="R3" s="13" t="s">
        <v>135</v>
      </c>
    </row>
    <row r="4" spans="1:18" x14ac:dyDescent="0.25">
      <c r="A4" s="11">
        <v>800</v>
      </c>
      <c r="B4" s="11" t="s">
        <v>23</v>
      </c>
      <c r="C4" s="12">
        <v>2009</v>
      </c>
      <c r="D4" s="12">
        <v>2010</v>
      </c>
      <c r="E4" s="12"/>
      <c r="F4" s="2"/>
      <c r="G4" s="2"/>
      <c r="H4" s="11" t="s">
        <v>24</v>
      </c>
      <c r="I4" s="11">
        <v>3</v>
      </c>
      <c r="J4" s="11" t="s">
        <v>25</v>
      </c>
      <c r="K4" s="11" t="s">
        <v>138</v>
      </c>
      <c r="L4" s="8" t="s">
        <v>139</v>
      </c>
      <c r="M4" s="14">
        <v>17996.09</v>
      </c>
      <c r="N4" s="14">
        <v>37.570125260960332</v>
      </c>
      <c r="O4" s="14">
        <v>35.382886691177916</v>
      </c>
      <c r="P4" s="14">
        <v>2999.3483333333334</v>
      </c>
      <c r="Q4" s="20"/>
      <c r="R4" s="13" t="s">
        <v>135</v>
      </c>
    </row>
    <row r="5" spans="1:18" x14ac:dyDescent="0.25">
      <c r="A5" s="11">
        <v>800</v>
      </c>
      <c r="B5" s="11" t="s">
        <v>23</v>
      </c>
      <c r="C5" s="12">
        <v>2009</v>
      </c>
      <c r="D5" s="12">
        <v>2010</v>
      </c>
      <c r="E5" s="12"/>
      <c r="F5" s="2"/>
      <c r="G5" s="2"/>
      <c r="H5" s="11" t="s">
        <v>24</v>
      </c>
      <c r="I5" s="11">
        <v>3</v>
      </c>
      <c r="J5" s="11" t="s">
        <v>25</v>
      </c>
      <c r="K5" s="11" t="s">
        <v>140</v>
      </c>
      <c r="L5" s="8" t="s">
        <v>139</v>
      </c>
      <c r="M5" s="14">
        <v>56433.49</v>
      </c>
      <c r="N5" s="14">
        <v>117.81521920668058</v>
      </c>
      <c r="O5" s="14">
        <v>110.95631230215685</v>
      </c>
      <c r="P5" s="14">
        <v>9405.5816666666669</v>
      </c>
      <c r="Q5" s="20"/>
      <c r="R5" s="13" t="s">
        <v>135</v>
      </c>
    </row>
    <row r="6" spans="1:18" x14ac:dyDescent="0.25">
      <c r="A6" s="11">
        <v>800</v>
      </c>
      <c r="B6" s="11" t="s">
        <v>23</v>
      </c>
      <c r="C6" s="12">
        <v>2009</v>
      </c>
      <c r="D6" s="12">
        <v>2010</v>
      </c>
      <c r="E6" s="12"/>
      <c r="F6" s="2"/>
      <c r="G6" s="2"/>
      <c r="H6" s="11" t="s">
        <v>24</v>
      </c>
      <c r="I6" s="11">
        <v>3</v>
      </c>
      <c r="J6" s="11" t="s">
        <v>25</v>
      </c>
      <c r="K6" s="11" t="s">
        <v>141</v>
      </c>
      <c r="L6" s="8" t="s">
        <v>139</v>
      </c>
      <c r="M6" s="14">
        <v>17930.689999999999</v>
      </c>
      <c r="N6" s="14">
        <v>37.433590814196236</v>
      </c>
      <c r="O6" s="14">
        <v>35.254300937850218</v>
      </c>
      <c r="P6" s="14">
        <v>2988.4483333333333</v>
      </c>
      <c r="Q6" s="20"/>
      <c r="R6" s="13" t="s">
        <v>135</v>
      </c>
    </row>
    <row r="7" spans="1:18" x14ac:dyDescent="0.25">
      <c r="A7" s="11">
        <v>800</v>
      </c>
      <c r="B7" s="11" t="s">
        <v>23</v>
      </c>
      <c r="C7" s="12">
        <v>2009</v>
      </c>
      <c r="D7" s="12">
        <v>2010</v>
      </c>
      <c r="E7" s="12"/>
      <c r="F7" s="2"/>
      <c r="G7" s="2"/>
      <c r="H7" s="11" t="s">
        <v>24</v>
      </c>
      <c r="I7" s="11">
        <v>3</v>
      </c>
      <c r="J7" s="11" t="s">
        <v>25</v>
      </c>
      <c r="K7" s="11" t="s">
        <v>142</v>
      </c>
      <c r="L7" s="8" t="s">
        <v>143</v>
      </c>
      <c r="M7" s="14">
        <v>26329.71</v>
      </c>
      <c r="N7" s="14">
        <v>54.968079331941546</v>
      </c>
      <c r="O7" s="14">
        <v>51.767975462535141</v>
      </c>
      <c r="P7" s="14">
        <v>4388.2849999999999</v>
      </c>
      <c r="Q7" s="20"/>
      <c r="R7" s="13" t="s">
        <v>135</v>
      </c>
    </row>
    <row r="8" spans="1:18" x14ac:dyDescent="0.25">
      <c r="A8" s="11">
        <v>800</v>
      </c>
      <c r="B8" s="11" t="s">
        <v>23</v>
      </c>
      <c r="C8" s="12">
        <v>2009</v>
      </c>
      <c r="D8" s="12">
        <v>2010</v>
      </c>
      <c r="E8" s="12"/>
      <c r="F8" s="2"/>
      <c r="G8" s="2"/>
      <c r="H8" s="11" t="s">
        <v>24</v>
      </c>
      <c r="I8" s="11">
        <v>3</v>
      </c>
      <c r="J8" s="11" t="s">
        <v>25</v>
      </c>
      <c r="K8" s="11" t="s">
        <v>144</v>
      </c>
      <c r="L8" s="8" t="s">
        <v>143</v>
      </c>
      <c r="M8" s="14">
        <v>50066.82</v>
      </c>
      <c r="N8" s="14">
        <v>104.52363256784969</v>
      </c>
      <c r="O8" s="14">
        <v>98.43852853856589</v>
      </c>
      <c r="P8" s="14">
        <v>8344.4699999999993</v>
      </c>
      <c r="Q8" s="20"/>
      <c r="R8" s="13" t="s">
        <v>135</v>
      </c>
    </row>
    <row r="9" spans="1:18" x14ac:dyDescent="0.25">
      <c r="A9" s="11">
        <v>800</v>
      </c>
      <c r="B9" s="11" t="s">
        <v>23</v>
      </c>
      <c r="C9" s="12">
        <v>2009</v>
      </c>
      <c r="D9" s="12">
        <v>2010</v>
      </c>
      <c r="E9" s="12"/>
      <c r="F9" s="2"/>
      <c r="G9" s="2"/>
      <c r="H9" s="11" t="s">
        <v>24</v>
      </c>
      <c r="I9" s="11">
        <v>3</v>
      </c>
      <c r="J9" s="11" t="s">
        <v>25</v>
      </c>
      <c r="K9" s="11" t="s">
        <v>145</v>
      </c>
      <c r="L9" s="8" t="s">
        <v>139</v>
      </c>
      <c r="M9" s="14">
        <v>26152.7</v>
      </c>
      <c r="N9" s="14">
        <v>54.598538622129439</v>
      </c>
      <c r="O9" s="14">
        <v>51.419948487052949</v>
      </c>
      <c r="P9" s="14">
        <v>4358.7833333333338</v>
      </c>
      <c r="Q9" s="20"/>
      <c r="R9" s="13" t="s">
        <v>135</v>
      </c>
    </row>
    <row r="10" spans="1:18" x14ac:dyDescent="0.25">
      <c r="A10" s="11">
        <v>800</v>
      </c>
      <c r="B10" s="11" t="s">
        <v>23</v>
      </c>
      <c r="C10" s="12">
        <v>2009</v>
      </c>
      <c r="D10" s="12">
        <v>2010</v>
      </c>
      <c r="E10" s="12"/>
      <c r="F10" s="2"/>
      <c r="G10" s="2"/>
      <c r="H10" s="11" t="s">
        <v>24</v>
      </c>
      <c r="I10" s="11">
        <v>3</v>
      </c>
      <c r="J10" s="11" t="s">
        <v>25</v>
      </c>
      <c r="K10" s="11" t="s">
        <v>146</v>
      </c>
      <c r="L10" s="8" t="s">
        <v>139</v>
      </c>
      <c r="M10" s="14">
        <v>5823.2</v>
      </c>
      <c r="N10" s="14">
        <v>12.156993736951982</v>
      </c>
      <c r="O10" s="14">
        <v>11.449244018009869</v>
      </c>
      <c r="P10" s="14">
        <v>970.5333333333333</v>
      </c>
      <c r="Q10" s="20"/>
      <c r="R10" s="13" t="s">
        <v>135</v>
      </c>
    </row>
    <row r="11" spans="1:18" x14ac:dyDescent="0.25">
      <c r="A11" s="11">
        <v>800</v>
      </c>
      <c r="B11" s="11" t="s">
        <v>23</v>
      </c>
      <c r="C11" s="12">
        <v>2009</v>
      </c>
      <c r="D11" s="12">
        <v>2010</v>
      </c>
      <c r="E11" s="12"/>
      <c r="F11" s="2"/>
      <c r="G11" s="2"/>
      <c r="H11" s="11" t="s">
        <v>24</v>
      </c>
      <c r="I11" s="11">
        <v>3</v>
      </c>
      <c r="J11" s="11" t="s">
        <v>25</v>
      </c>
      <c r="K11" s="11" t="s">
        <v>147</v>
      </c>
      <c r="L11" s="8" t="s">
        <v>148</v>
      </c>
      <c r="M11" s="14">
        <v>9607.82</v>
      </c>
      <c r="N11" s="14">
        <v>20.058079331941546</v>
      </c>
      <c r="O11" s="14">
        <v>18.890348203928351</v>
      </c>
      <c r="P11" s="14">
        <v>1601.3033333333333</v>
      </c>
      <c r="Q11" s="20"/>
      <c r="R11" s="13" t="s">
        <v>135</v>
      </c>
    </row>
    <row r="12" spans="1:18" x14ac:dyDescent="0.25">
      <c r="A12" s="11">
        <v>800</v>
      </c>
      <c r="B12" s="11" t="s">
        <v>23</v>
      </c>
      <c r="C12" s="12">
        <v>2009</v>
      </c>
      <c r="D12" s="12">
        <v>2010</v>
      </c>
      <c r="E12" s="12"/>
      <c r="F12" s="2"/>
      <c r="G12" s="2"/>
      <c r="H12" s="11" t="s">
        <v>24</v>
      </c>
      <c r="I12" s="11">
        <v>3</v>
      </c>
      <c r="J12" s="11" t="s">
        <v>25</v>
      </c>
      <c r="K12" s="11" t="s">
        <v>149</v>
      </c>
      <c r="L12" s="8" t="s">
        <v>139</v>
      </c>
      <c r="M12" s="14">
        <v>27118.19</v>
      </c>
      <c r="N12" s="14">
        <v>56.614175365344465</v>
      </c>
      <c r="O12" s="14">
        <v>53.318239908770963</v>
      </c>
      <c r="P12" s="14">
        <v>4519.6983333333328</v>
      </c>
      <c r="Q12" s="20"/>
      <c r="R12" s="13" t="s">
        <v>135</v>
      </c>
    </row>
    <row r="13" spans="1:18" x14ac:dyDescent="0.25">
      <c r="A13" s="11">
        <v>803</v>
      </c>
      <c r="B13" s="11" t="s">
        <v>26</v>
      </c>
      <c r="C13" s="12">
        <v>2009</v>
      </c>
      <c r="D13" s="12">
        <v>2010</v>
      </c>
      <c r="E13" s="12">
        <v>14</v>
      </c>
      <c r="F13" s="2">
        <v>921.39</v>
      </c>
      <c r="G13" s="2">
        <v>964.27</v>
      </c>
      <c r="H13" s="11" t="s">
        <v>27</v>
      </c>
      <c r="I13" s="11">
        <v>6</v>
      </c>
      <c r="J13" s="11" t="s">
        <v>25</v>
      </c>
      <c r="K13" s="11" t="s">
        <v>150</v>
      </c>
      <c r="L13" s="8" t="s">
        <v>134</v>
      </c>
      <c r="M13" s="14">
        <v>128122.06</v>
      </c>
      <c r="N13" s="14">
        <v>139.05301772322252</v>
      </c>
      <c r="O13" s="14">
        <v>132.86948676200649</v>
      </c>
      <c r="P13" s="14">
        <v>9151.5757142857146</v>
      </c>
      <c r="Q13" s="19">
        <v>5.5E-2</v>
      </c>
      <c r="R13" s="13" t="s">
        <v>135</v>
      </c>
    </row>
    <row r="14" spans="1:18" x14ac:dyDescent="0.25">
      <c r="A14" s="11">
        <v>803</v>
      </c>
      <c r="B14" s="11" t="s">
        <v>26</v>
      </c>
      <c r="C14" s="12">
        <v>2009</v>
      </c>
      <c r="D14" s="12">
        <v>2010</v>
      </c>
      <c r="E14" s="12"/>
      <c r="F14" s="2"/>
      <c r="G14" s="2"/>
      <c r="H14" s="11" t="s">
        <v>27</v>
      </c>
      <c r="I14" s="11">
        <v>6</v>
      </c>
      <c r="J14" s="11" t="s">
        <v>25</v>
      </c>
      <c r="K14" s="11" t="s">
        <v>151</v>
      </c>
      <c r="L14" s="8" t="s">
        <v>148</v>
      </c>
      <c r="M14" s="14">
        <v>9544.48</v>
      </c>
      <c r="N14" s="14">
        <v>10.358784011113643</v>
      </c>
      <c r="O14" s="14">
        <v>9.898140562290644</v>
      </c>
      <c r="P14" s="14">
        <v>681.74857142857138</v>
      </c>
      <c r="Q14" s="20"/>
      <c r="R14" s="13" t="s">
        <v>135</v>
      </c>
    </row>
    <row r="15" spans="1:18" x14ac:dyDescent="0.25">
      <c r="A15" s="11">
        <v>803</v>
      </c>
      <c r="B15" s="11" t="s">
        <v>26</v>
      </c>
      <c r="C15" s="12">
        <v>2009</v>
      </c>
      <c r="D15" s="12">
        <v>2010</v>
      </c>
      <c r="E15" s="12"/>
      <c r="F15" s="2"/>
      <c r="G15" s="2"/>
      <c r="H15" s="11" t="s">
        <v>27</v>
      </c>
      <c r="I15" s="11">
        <v>6</v>
      </c>
      <c r="J15" s="11" t="s">
        <v>25</v>
      </c>
      <c r="K15" s="11" t="s">
        <v>152</v>
      </c>
      <c r="L15" s="8" t="s">
        <v>137</v>
      </c>
      <c r="M15" s="14">
        <v>352660.43</v>
      </c>
      <c r="N15" s="14">
        <v>382.74827163307611</v>
      </c>
      <c r="O15" s="14">
        <v>365.7278874174246</v>
      </c>
      <c r="P15" s="14">
        <v>25190.030714285713</v>
      </c>
      <c r="Q15" s="20"/>
      <c r="R15" s="13" t="s">
        <v>135</v>
      </c>
    </row>
    <row r="16" spans="1:18" x14ac:dyDescent="0.25">
      <c r="A16" s="11">
        <v>803</v>
      </c>
      <c r="B16" s="11" t="s">
        <v>26</v>
      </c>
      <c r="C16" s="12">
        <v>2009</v>
      </c>
      <c r="D16" s="12">
        <v>2010</v>
      </c>
      <c r="E16" s="12"/>
      <c r="F16" s="2"/>
      <c r="G16" s="2"/>
      <c r="H16" s="11" t="s">
        <v>27</v>
      </c>
      <c r="I16" s="11">
        <v>6</v>
      </c>
      <c r="J16" s="11" t="s">
        <v>25</v>
      </c>
      <c r="K16" s="11" t="s">
        <v>153</v>
      </c>
      <c r="L16" s="8" t="s">
        <v>137</v>
      </c>
      <c r="M16" s="14">
        <v>116902.32</v>
      </c>
      <c r="N16" s="14">
        <v>126.87604597401753</v>
      </c>
      <c r="O16" s="14">
        <v>121.23401122092361</v>
      </c>
      <c r="P16" s="14">
        <v>8350.1657142857148</v>
      </c>
      <c r="Q16" s="20"/>
      <c r="R16" s="13" t="s">
        <v>135</v>
      </c>
    </row>
    <row r="17" spans="1:18" x14ac:dyDescent="0.25">
      <c r="A17" s="11">
        <v>803</v>
      </c>
      <c r="B17" s="11" t="s">
        <v>26</v>
      </c>
      <c r="C17" s="12">
        <v>2009</v>
      </c>
      <c r="D17" s="12">
        <v>2010</v>
      </c>
      <c r="E17" s="12"/>
      <c r="F17" s="2"/>
      <c r="G17" s="2"/>
      <c r="H17" s="11" t="s">
        <v>27</v>
      </c>
      <c r="I17" s="11">
        <v>6</v>
      </c>
      <c r="J17" s="11" t="s">
        <v>25</v>
      </c>
      <c r="K17" s="11" t="s">
        <v>154</v>
      </c>
      <c r="L17" s="8" t="s">
        <v>139</v>
      </c>
      <c r="M17" s="14">
        <v>49116.959999999999</v>
      </c>
      <c r="N17" s="14">
        <v>53.307459382020646</v>
      </c>
      <c r="O17" s="14">
        <v>50.93693675008037</v>
      </c>
      <c r="P17" s="14">
        <v>3508.3542857142857</v>
      </c>
      <c r="Q17" s="20"/>
      <c r="R17" s="13" t="s">
        <v>135</v>
      </c>
    </row>
    <row r="18" spans="1:18" x14ac:dyDescent="0.25">
      <c r="A18" s="11">
        <v>803</v>
      </c>
      <c r="B18" s="11" t="s">
        <v>26</v>
      </c>
      <c r="C18" s="12">
        <v>2009</v>
      </c>
      <c r="D18" s="12">
        <v>2010</v>
      </c>
      <c r="E18" s="12"/>
      <c r="F18" s="2"/>
      <c r="G18" s="2"/>
      <c r="H18" s="11" t="s">
        <v>27</v>
      </c>
      <c r="I18" s="11">
        <v>6</v>
      </c>
      <c r="J18" s="11" t="s">
        <v>25</v>
      </c>
      <c r="K18" s="11" t="s">
        <v>155</v>
      </c>
      <c r="L18" s="8" t="s">
        <v>139</v>
      </c>
      <c r="M18" s="14">
        <v>45983.85</v>
      </c>
      <c r="N18" s="14">
        <v>49.907042620388758</v>
      </c>
      <c r="O18" s="14">
        <v>47.68773268897715</v>
      </c>
      <c r="P18" s="14">
        <v>3284.5607142857143</v>
      </c>
      <c r="Q18" s="20"/>
      <c r="R18" s="13" t="s">
        <v>135</v>
      </c>
    </row>
    <row r="19" spans="1:18" x14ac:dyDescent="0.25">
      <c r="A19" s="11">
        <v>803</v>
      </c>
      <c r="B19" s="11" t="s">
        <v>26</v>
      </c>
      <c r="C19" s="12">
        <v>2009</v>
      </c>
      <c r="D19" s="12">
        <v>2010</v>
      </c>
      <c r="E19" s="12"/>
      <c r="F19" s="2"/>
      <c r="G19" s="2"/>
      <c r="H19" s="11" t="s">
        <v>27</v>
      </c>
      <c r="I19" s="11">
        <v>6</v>
      </c>
      <c r="J19" s="11" t="s">
        <v>25</v>
      </c>
      <c r="K19" s="11" t="s">
        <v>156</v>
      </c>
      <c r="L19" s="8" t="s">
        <v>139</v>
      </c>
      <c r="M19" s="14">
        <v>102769.42</v>
      </c>
      <c r="N19" s="14">
        <v>111.53737288227569</v>
      </c>
      <c r="O19" s="14">
        <v>106.57743163221919</v>
      </c>
      <c r="P19" s="14">
        <v>7340.6728571428566</v>
      </c>
      <c r="Q19" s="20"/>
      <c r="R19" s="13" t="s">
        <v>135</v>
      </c>
    </row>
    <row r="20" spans="1:18" x14ac:dyDescent="0.25">
      <c r="A20" s="11">
        <v>803</v>
      </c>
      <c r="B20" s="11" t="s">
        <v>26</v>
      </c>
      <c r="C20" s="12">
        <v>2009</v>
      </c>
      <c r="D20" s="12">
        <v>2010</v>
      </c>
      <c r="E20" s="12"/>
      <c r="F20" s="2"/>
      <c r="G20" s="2"/>
      <c r="H20" s="11" t="s">
        <v>27</v>
      </c>
      <c r="I20" s="11">
        <v>6</v>
      </c>
      <c r="J20" s="11" t="s">
        <v>25</v>
      </c>
      <c r="K20" s="11" t="s">
        <v>157</v>
      </c>
      <c r="L20" s="8" t="s">
        <v>139</v>
      </c>
      <c r="M20" s="14">
        <v>33630.28</v>
      </c>
      <c r="N20" s="14">
        <v>36.499506180878889</v>
      </c>
      <c r="O20" s="14">
        <v>34.876414282306825</v>
      </c>
      <c r="P20" s="14">
        <v>2402.1628571428569</v>
      </c>
      <c r="Q20" s="20"/>
      <c r="R20" s="13" t="s">
        <v>135</v>
      </c>
    </row>
    <row r="21" spans="1:18" x14ac:dyDescent="0.25">
      <c r="A21" s="11">
        <v>803</v>
      </c>
      <c r="B21" s="11" t="s">
        <v>26</v>
      </c>
      <c r="C21" s="12">
        <v>2009</v>
      </c>
      <c r="D21" s="12">
        <v>2010</v>
      </c>
      <c r="E21" s="12"/>
      <c r="F21" s="2"/>
      <c r="G21" s="2"/>
      <c r="H21" s="11" t="s">
        <v>27</v>
      </c>
      <c r="I21" s="11">
        <v>6</v>
      </c>
      <c r="J21" s="11" t="s">
        <v>25</v>
      </c>
      <c r="K21" s="11" t="s">
        <v>158</v>
      </c>
      <c r="L21" s="8" t="s">
        <v>139</v>
      </c>
      <c r="M21" s="14">
        <v>57158.15</v>
      </c>
      <c r="N21" s="14">
        <v>62.034697576487702</v>
      </c>
      <c r="O21" s="14">
        <v>59.276084499154805</v>
      </c>
      <c r="P21" s="14">
        <v>4082.7249999999999</v>
      </c>
      <c r="Q21" s="20"/>
      <c r="R21" s="13" t="s">
        <v>135</v>
      </c>
    </row>
    <row r="22" spans="1:18" x14ac:dyDescent="0.25">
      <c r="A22" s="11">
        <v>803</v>
      </c>
      <c r="B22" s="11" t="s">
        <v>26</v>
      </c>
      <c r="C22" s="12">
        <v>2009</v>
      </c>
      <c r="D22" s="12">
        <v>2010</v>
      </c>
      <c r="E22" s="12"/>
      <c r="F22" s="2"/>
      <c r="G22" s="2"/>
      <c r="H22" s="11" t="s">
        <v>27</v>
      </c>
      <c r="I22" s="11">
        <v>6</v>
      </c>
      <c r="J22" s="11" t="s">
        <v>25</v>
      </c>
      <c r="K22" s="11" t="s">
        <v>159</v>
      </c>
      <c r="L22" s="8" t="s">
        <v>143</v>
      </c>
      <c r="M22" s="14">
        <v>48768</v>
      </c>
      <c r="N22" s="14">
        <v>52.928727249047633</v>
      </c>
      <c r="O22" s="14">
        <v>50.575046408163686</v>
      </c>
      <c r="P22" s="14">
        <v>3483.4285714285716</v>
      </c>
      <c r="Q22" s="20"/>
      <c r="R22" s="13" t="s">
        <v>135</v>
      </c>
    </row>
    <row r="23" spans="1:18" x14ac:dyDescent="0.25">
      <c r="A23" s="11">
        <v>803</v>
      </c>
      <c r="B23" s="11" t="s">
        <v>26</v>
      </c>
      <c r="C23" s="12">
        <v>2009</v>
      </c>
      <c r="D23" s="12">
        <v>2010</v>
      </c>
      <c r="E23" s="12"/>
      <c r="F23" s="2"/>
      <c r="G23" s="2"/>
      <c r="H23" s="11" t="s">
        <v>27</v>
      </c>
      <c r="I23" s="11">
        <v>6</v>
      </c>
      <c r="J23" s="11" t="s">
        <v>25</v>
      </c>
      <c r="K23" s="11" t="s">
        <v>160</v>
      </c>
      <c r="L23" s="8" t="s">
        <v>143</v>
      </c>
      <c r="M23" s="14">
        <v>71779.28</v>
      </c>
      <c r="N23" s="14">
        <v>77.903254864932336</v>
      </c>
      <c r="O23" s="14">
        <v>74.438984931606299</v>
      </c>
      <c r="P23" s="14">
        <v>5127.0914285714289</v>
      </c>
      <c r="Q23" s="20"/>
      <c r="R23" s="13" t="s">
        <v>135</v>
      </c>
    </row>
    <row r="24" spans="1:18" x14ac:dyDescent="0.25">
      <c r="A24" s="11">
        <v>804</v>
      </c>
      <c r="B24" s="11" t="s">
        <v>28</v>
      </c>
      <c r="C24" s="12">
        <v>2009</v>
      </c>
      <c r="D24" s="12">
        <v>2010</v>
      </c>
      <c r="E24" s="12">
        <v>7</v>
      </c>
      <c r="F24" s="2">
        <v>525.02</v>
      </c>
      <c r="G24" s="2">
        <v>550.6</v>
      </c>
      <c r="H24" s="11" t="s">
        <v>24</v>
      </c>
      <c r="I24" s="11">
        <v>3</v>
      </c>
      <c r="J24" s="11" t="s">
        <v>25</v>
      </c>
      <c r="K24" s="11" t="s">
        <v>161</v>
      </c>
      <c r="L24" s="8" t="s">
        <v>134</v>
      </c>
      <c r="M24" s="14">
        <v>223377.5</v>
      </c>
      <c r="N24" s="14">
        <v>425.46474420022093</v>
      </c>
      <c r="O24" s="14">
        <v>405.69832909553213</v>
      </c>
      <c r="P24" s="14">
        <v>31911.071428571428</v>
      </c>
      <c r="Q24" s="19">
        <v>5.5E-2</v>
      </c>
      <c r="R24" s="13" t="s">
        <v>135</v>
      </c>
    </row>
    <row r="25" spans="1:18" x14ac:dyDescent="0.25">
      <c r="A25" s="11">
        <v>804</v>
      </c>
      <c r="B25" s="11" t="s">
        <v>28</v>
      </c>
      <c r="C25" s="12">
        <v>2009</v>
      </c>
      <c r="D25" s="12">
        <v>2010</v>
      </c>
      <c r="E25" s="12"/>
      <c r="F25" s="2"/>
      <c r="G25" s="2"/>
      <c r="H25" s="11" t="s">
        <v>24</v>
      </c>
      <c r="I25" s="11">
        <v>3</v>
      </c>
      <c r="J25" s="11" t="s">
        <v>25</v>
      </c>
      <c r="K25" s="11" t="s">
        <v>136</v>
      </c>
      <c r="L25" s="8" t="s">
        <v>137</v>
      </c>
      <c r="M25" s="14">
        <v>103584.28</v>
      </c>
      <c r="N25" s="14">
        <v>197.29587444287836</v>
      </c>
      <c r="O25" s="14">
        <v>188.12982201235016</v>
      </c>
      <c r="P25" s="14">
        <v>14797.754285714285</v>
      </c>
      <c r="Q25" s="20"/>
      <c r="R25" s="13" t="s">
        <v>135</v>
      </c>
    </row>
    <row r="26" spans="1:18" x14ac:dyDescent="0.25">
      <c r="A26" s="11">
        <v>804</v>
      </c>
      <c r="B26" s="11" t="s">
        <v>28</v>
      </c>
      <c r="C26" s="12">
        <v>2009</v>
      </c>
      <c r="D26" s="12">
        <v>2010</v>
      </c>
      <c r="E26" s="12"/>
      <c r="F26" s="2"/>
      <c r="G26" s="2"/>
      <c r="H26" s="11" t="s">
        <v>24</v>
      </c>
      <c r="I26" s="11">
        <v>3</v>
      </c>
      <c r="J26" s="11" t="s">
        <v>25</v>
      </c>
      <c r="K26" s="11" t="s">
        <v>162</v>
      </c>
      <c r="L26" s="8" t="s">
        <v>137</v>
      </c>
      <c r="M26" s="14">
        <v>8878.0499999999993</v>
      </c>
      <c r="N26" s="14">
        <v>16.909927240867013</v>
      </c>
      <c r="O26" s="14">
        <v>16.124318924809298</v>
      </c>
      <c r="P26" s="14">
        <v>1268.292857142857</v>
      </c>
      <c r="Q26" s="20"/>
      <c r="R26" s="13" t="s">
        <v>135</v>
      </c>
    </row>
    <row r="27" spans="1:18" x14ac:dyDescent="0.25">
      <c r="A27" s="11">
        <v>804</v>
      </c>
      <c r="B27" s="11" t="s">
        <v>28</v>
      </c>
      <c r="C27" s="12">
        <v>2009</v>
      </c>
      <c r="D27" s="12">
        <v>2010</v>
      </c>
      <c r="E27" s="12"/>
      <c r="F27" s="2"/>
      <c r="G27" s="2"/>
      <c r="H27" s="11" t="s">
        <v>24</v>
      </c>
      <c r="I27" s="11">
        <v>3</v>
      </c>
      <c r="J27" s="11" t="s">
        <v>25</v>
      </c>
      <c r="K27" s="11" t="s">
        <v>163</v>
      </c>
      <c r="L27" s="8" t="s">
        <v>139</v>
      </c>
      <c r="M27" s="14">
        <v>29403.78</v>
      </c>
      <c r="N27" s="14">
        <v>56.005066473658147</v>
      </c>
      <c r="O27" s="14">
        <v>53.403160188884847</v>
      </c>
      <c r="P27" s="14">
        <v>4200.54</v>
      </c>
      <c r="Q27" s="20"/>
      <c r="R27" s="13" t="s">
        <v>135</v>
      </c>
    </row>
    <row r="28" spans="1:18" x14ac:dyDescent="0.25">
      <c r="A28" s="11">
        <v>804</v>
      </c>
      <c r="B28" s="11" t="s">
        <v>28</v>
      </c>
      <c r="C28" s="12">
        <v>2009</v>
      </c>
      <c r="D28" s="12">
        <v>2010</v>
      </c>
      <c r="E28" s="12"/>
      <c r="F28" s="2"/>
      <c r="G28" s="2"/>
      <c r="H28" s="11" t="s">
        <v>24</v>
      </c>
      <c r="I28" s="11">
        <v>3</v>
      </c>
      <c r="J28" s="11" t="s">
        <v>25</v>
      </c>
      <c r="K28" s="11" t="s">
        <v>164</v>
      </c>
      <c r="L28" s="8" t="s">
        <v>139</v>
      </c>
      <c r="M28" s="14">
        <v>20237.23</v>
      </c>
      <c r="N28" s="14">
        <v>38.545636356710219</v>
      </c>
      <c r="O28" s="14">
        <v>36.754867417362874</v>
      </c>
      <c r="P28" s="14">
        <v>2891.0328571428572</v>
      </c>
      <c r="Q28" s="20"/>
      <c r="R28" s="13" t="s">
        <v>135</v>
      </c>
    </row>
    <row r="29" spans="1:18" x14ac:dyDescent="0.25">
      <c r="A29" s="11">
        <v>804</v>
      </c>
      <c r="B29" s="11" t="s">
        <v>28</v>
      </c>
      <c r="C29" s="12">
        <v>2009</v>
      </c>
      <c r="D29" s="12">
        <v>2010</v>
      </c>
      <c r="E29" s="12"/>
      <c r="F29" s="2"/>
      <c r="G29" s="2"/>
      <c r="H29" s="11" t="s">
        <v>24</v>
      </c>
      <c r="I29" s="11">
        <v>3</v>
      </c>
      <c r="J29" s="11" t="s">
        <v>25</v>
      </c>
      <c r="K29" s="11" t="s">
        <v>165</v>
      </c>
      <c r="L29" s="8" t="s">
        <v>139</v>
      </c>
      <c r="M29" s="14">
        <v>66629.679999999993</v>
      </c>
      <c r="N29" s="14">
        <v>126.90884156794026</v>
      </c>
      <c r="O29" s="14">
        <v>121.01285869960041</v>
      </c>
      <c r="P29" s="14">
        <v>9518.5257142857135</v>
      </c>
      <c r="Q29" s="20"/>
      <c r="R29" s="13" t="s">
        <v>135</v>
      </c>
    </row>
    <row r="30" spans="1:18" x14ac:dyDescent="0.25">
      <c r="A30" s="11">
        <v>804</v>
      </c>
      <c r="B30" s="11" t="s">
        <v>28</v>
      </c>
      <c r="C30" s="12">
        <v>2009</v>
      </c>
      <c r="D30" s="12">
        <v>2010</v>
      </c>
      <c r="E30" s="12"/>
      <c r="F30" s="2"/>
      <c r="G30" s="2"/>
      <c r="H30" s="11" t="s">
        <v>24</v>
      </c>
      <c r="I30" s="11">
        <v>3</v>
      </c>
      <c r="J30" s="11" t="s">
        <v>25</v>
      </c>
      <c r="K30" s="11" t="s">
        <v>166</v>
      </c>
      <c r="L30" s="8" t="s">
        <v>143</v>
      </c>
      <c r="M30" s="14">
        <v>41434.06</v>
      </c>
      <c r="N30" s="14">
        <v>78.919012609043463</v>
      </c>
      <c r="O30" s="14">
        <v>75.252560842717031</v>
      </c>
      <c r="P30" s="14">
        <v>5919.1514285714284</v>
      </c>
      <c r="Q30" s="20"/>
      <c r="R30" s="13" t="s">
        <v>135</v>
      </c>
    </row>
    <row r="31" spans="1:18" x14ac:dyDescent="0.25">
      <c r="A31" s="11">
        <v>804</v>
      </c>
      <c r="B31" s="11" t="s">
        <v>28</v>
      </c>
      <c r="C31" s="12">
        <v>2009</v>
      </c>
      <c r="D31" s="12">
        <v>2010</v>
      </c>
      <c r="E31" s="12"/>
      <c r="F31" s="2"/>
      <c r="G31" s="2"/>
      <c r="H31" s="11" t="s">
        <v>24</v>
      </c>
      <c r="I31" s="11">
        <v>3</v>
      </c>
      <c r="J31" s="11" t="s">
        <v>25</v>
      </c>
      <c r="K31" s="11" t="s">
        <v>167</v>
      </c>
      <c r="L31" s="8" t="s">
        <v>143</v>
      </c>
      <c r="M31" s="14">
        <v>32227.47</v>
      </c>
      <c r="N31" s="14">
        <v>61.383318730715025</v>
      </c>
      <c r="O31" s="14">
        <v>58.531547402833276</v>
      </c>
      <c r="P31" s="14">
        <v>4603.9242857142863</v>
      </c>
      <c r="Q31" s="20"/>
      <c r="R31" s="13" t="s">
        <v>135</v>
      </c>
    </row>
    <row r="32" spans="1:18" x14ac:dyDescent="0.25">
      <c r="A32" s="11">
        <v>804</v>
      </c>
      <c r="B32" s="11" t="s">
        <v>28</v>
      </c>
      <c r="C32" s="12">
        <v>2009</v>
      </c>
      <c r="D32" s="12">
        <v>2010</v>
      </c>
      <c r="E32" s="12"/>
      <c r="F32" s="2"/>
      <c r="G32" s="2"/>
      <c r="H32" s="11" t="s">
        <v>24</v>
      </c>
      <c r="I32" s="11">
        <v>3</v>
      </c>
      <c r="J32" s="11" t="s">
        <v>25</v>
      </c>
      <c r="K32" s="11" t="s">
        <v>168</v>
      </c>
      <c r="L32" s="8" t="s">
        <v>139</v>
      </c>
      <c r="M32" s="14">
        <v>27350.19</v>
      </c>
      <c r="N32" s="14">
        <v>52.093615481314998</v>
      </c>
      <c r="O32" s="14">
        <v>49.673428986560111</v>
      </c>
      <c r="P32" s="14">
        <v>3907.1699999999996</v>
      </c>
      <c r="Q32" s="20"/>
      <c r="R32" s="13" t="s">
        <v>135</v>
      </c>
    </row>
    <row r="33" spans="1:18" x14ac:dyDescent="0.25">
      <c r="A33" s="11">
        <v>804</v>
      </c>
      <c r="B33" s="11" t="s">
        <v>28</v>
      </c>
      <c r="C33" s="12">
        <v>2009</v>
      </c>
      <c r="D33" s="12">
        <v>2010</v>
      </c>
      <c r="E33" s="12"/>
      <c r="F33" s="2"/>
      <c r="G33" s="2"/>
      <c r="H33" s="11" t="s">
        <v>24</v>
      </c>
      <c r="I33" s="11">
        <v>3</v>
      </c>
      <c r="J33" s="11" t="s">
        <v>25</v>
      </c>
      <c r="K33" s="11" t="s">
        <v>169</v>
      </c>
      <c r="L33" s="8" t="s">
        <v>139</v>
      </c>
      <c r="M33" s="14">
        <v>29397.45</v>
      </c>
      <c r="N33" s="14">
        <v>55.993009790103237</v>
      </c>
      <c r="O33" s="14">
        <v>53.391663639665815</v>
      </c>
      <c r="P33" s="14">
        <v>4199.6357142857141</v>
      </c>
      <c r="Q33" s="20"/>
      <c r="R33" s="13" t="s">
        <v>135</v>
      </c>
    </row>
    <row r="34" spans="1:18" x14ac:dyDescent="0.25">
      <c r="A34" s="11">
        <v>2502</v>
      </c>
      <c r="B34" s="11" t="s">
        <v>30</v>
      </c>
      <c r="C34" s="9">
        <v>2009</v>
      </c>
      <c r="D34" s="12">
        <v>2010</v>
      </c>
      <c r="E34" s="12">
        <v>20</v>
      </c>
      <c r="F34" s="2">
        <v>1342.13</v>
      </c>
      <c r="G34" s="2">
        <v>1426.67</v>
      </c>
      <c r="H34" s="11" t="s">
        <v>27</v>
      </c>
      <c r="I34" s="11">
        <v>1</v>
      </c>
      <c r="J34" s="11" t="s">
        <v>25</v>
      </c>
      <c r="K34" s="11" t="s">
        <v>170</v>
      </c>
      <c r="L34" s="8" t="s">
        <v>134</v>
      </c>
      <c r="M34" s="14">
        <v>713312.16</v>
      </c>
      <c r="N34" s="14">
        <v>531.47769590129121</v>
      </c>
      <c r="O34" s="14">
        <v>499.98399069161053</v>
      </c>
      <c r="P34" s="14">
        <v>35665.608</v>
      </c>
      <c r="Q34" s="19">
        <v>5.5E-2</v>
      </c>
      <c r="R34" s="13" t="s">
        <v>135</v>
      </c>
    </row>
    <row r="35" spans="1:18" x14ac:dyDescent="0.25">
      <c r="A35" s="11">
        <v>2502</v>
      </c>
      <c r="B35" s="11" t="s">
        <v>30</v>
      </c>
      <c r="C35" s="9">
        <v>2009</v>
      </c>
      <c r="D35" s="12">
        <v>2010</v>
      </c>
      <c r="E35" s="12"/>
      <c r="F35" s="2"/>
      <c r="G35" s="2"/>
      <c r="H35" s="11" t="s">
        <v>27</v>
      </c>
      <c r="I35" s="11">
        <v>1</v>
      </c>
      <c r="J35" s="11" t="s">
        <v>25</v>
      </c>
      <c r="K35" s="11" t="s">
        <v>171</v>
      </c>
      <c r="L35" s="8" t="s">
        <v>137</v>
      </c>
      <c r="M35" s="14">
        <v>48779.88</v>
      </c>
      <c r="N35" s="14">
        <v>36.34512305067318</v>
      </c>
      <c r="O35" s="14">
        <v>34.191424786390684</v>
      </c>
      <c r="P35" s="14">
        <v>2438.9939999999997</v>
      </c>
      <c r="Q35" s="20"/>
      <c r="R35" s="13" t="s">
        <v>135</v>
      </c>
    </row>
    <row r="36" spans="1:18" x14ac:dyDescent="0.25">
      <c r="A36" s="11">
        <v>2502</v>
      </c>
      <c r="B36" s="11" t="s">
        <v>30</v>
      </c>
      <c r="C36" s="9">
        <v>2009</v>
      </c>
      <c r="D36" s="12">
        <v>2010</v>
      </c>
      <c r="E36" s="12"/>
      <c r="F36" s="2"/>
      <c r="G36" s="2"/>
      <c r="H36" s="11" t="s">
        <v>27</v>
      </c>
      <c r="I36" s="11">
        <v>1</v>
      </c>
      <c r="J36" s="11" t="s">
        <v>25</v>
      </c>
      <c r="K36" s="11" t="s">
        <v>172</v>
      </c>
      <c r="L36" s="8" t="s">
        <v>137</v>
      </c>
      <c r="M36" s="14">
        <v>119238.6</v>
      </c>
      <c r="N36" s="14">
        <v>88.842809563902151</v>
      </c>
      <c r="O36" s="14">
        <v>83.578262667610588</v>
      </c>
      <c r="P36" s="14">
        <v>5961.93</v>
      </c>
      <c r="Q36" s="20"/>
      <c r="R36" s="13" t="s">
        <v>135</v>
      </c>
    </row>
    <row r="37" spans="1:18" x14ac:dyDescent="0.25">
      <c r="A37" s="11">
        <v>2502</v>
      </c>
      <c r="B37" s="11" t="s">
        <v>30</v>
      </c>
      <c r="C37" s="9">
        <v>2009</v>
      </c>
      <c r="D37" s="12">
        <v>2010</v>
      </c>
      <c r="E37" s="12"/>
      <c r="F37" s="2"/>
      <c r="G37" s="2"/>
      <c r="H37" s="11" t="s">
        <v>27</v>
      </c>
      <c r="I37" s="11">
        <v>1</v>
      </c>
      <c r="J37" s="11" t="s">
        <v>25</v>
      </c>
      <c r="K37" s="11" t="s">
        <v>173</v>
      </c>
      <c r="L37" s="8" t="s">
        <v>139</v>
      </c>
      <c r="M37" s="14">
        <v>89192.639999999999</v>
      </c>
      <c r="N37" s="14">
        <v>66.456036300507392</v>
      </c>
      <c r="O37" s="14">
        <v>62.518059537244071</v>
      </c>
      <c r="P37" s="14">
        <v>4459.6319999999996</v>
      </c>
      <c r="Q37" s="20"/>
      <c r="R37" s="13" t="s">
        <v>135</v>
      </c>
    </row>
    <row r="38" spans="1:18" x14ac:dyDescent="0.25">
      <c r="A38" s="11">
        <v>2502</v>
      </c>
      <c r="B38" s="11" t="s">
        <v>30</v>
      </c>
      <c r="C38" s="9">
        <v>2009</v>
      </c>
      <c r="D38" s="12">
        <v>2010</v>
      </c>
      <c r="E38" s="12"/>
      <c r="F38" s="2"/>
      <c r="G38" s="2"/>
      <c r="H38" s="11" t="s">
        <v>27</v>
      </c>
      <c r="I38" s="11">
        <v>1</v>
      </c>
      <c r="J38" s="11" t="s">
        <v>25</v>
      </c>
      <c r="K38" s="11" t="s">
        <v>174</v>
      </c>
      <c r="L38" s="8" t="s">
        <v>139</v>
      </c>
      <c r="M38" s="14">
        <v>50699.360000000001</v>
      </c>
      <c r="N38" s="14">
        <v>37.77529747490928</v>
      </c>
      <c r="O38" s="14">
        <v>35.536851549412269</v>
      </c>
      <c r="P38" s="14">
        <v>2534.9679999999998</v>
      </c>
      <c r="Q38" s="20"/>
      <c r="R38" s="13" t="s">
        <v>135</v>
      </c>
    </row>
    <row r="39" spans="1:18" x14ac:dyDescent="0.25">
      <c r="A39" s="11">
        <v>2502</v>
      </c>
      <c r="B39" s="11" t="s">
        <v>30</v>
      </c>
      <c r="C39" s="9">
        <v>2009</v>
      </c>
      <c r="D39" s="12">
        <v>2010</v>
      </c>
      <c r="E39" s="12"/>
      <c r="F39" s="2"/>
      <c r="G39" s="2"/>
      <c r="H39" s="11" t="s">
        <v>27</v>
      </c>
      <c r="I39" s="11">
        <v>1</v>
      </c>
      <c r="J39" s="11" t="s">
        <v>25</v>
      </c>
      <c r="K39" s="11" t="s">
        <v>175</v>
      </c>
      <c r="L39" s="8" t="s">
        <v>139</v>
      </c>
      <c r="M39" s="14">
        <v>190535.36</v>
      </c>
      <c r="N39" s="14">
        <v>141.96490652917376</v>
      </c>
      <c r="O39" s="14">
        <v>133.55251039133086</v>
      </c>
      <c r="P39" s="14">
        <v>9526.768</v>
      </c>
      <c r="Q39" s="20"/>
      <c r="R39" s="13" t="s">
        <v>135</v>
      </c>
    </row>
    <row r="40" spans="1:18" x14ac:dyDescent="0.25">
      <c r="A40" s="11">
        <v>2502</v>
      </c>
      <c r="B40" s="11" t="s">
        <v>30</v>
      </c>
      <c r="C40" s="9">
        <v>2009</v>
      </c>
      <c r="D40" s="12">
        <v>2010</v>
      </c>
      <c r="E40" s="12"/>
      <c r="F40" s="2"/>
      <c r="G40" s="2"/>
      <c r="H40" s="11" t="s">
        <v>27</v>
      </c>
      <c r="I40" s="11">
        <v>1</v>
      </c>
      <c r="J40" s="11" t="s">
        <v>25</v>
      </c>
      <c r="K40" s="11" t="s">
        <v>176</v>
      </c>
      <c r="L40" s="8" t="s">
        <v>139</v>
      </c>
      <c r="M40" s="14">
        <v>41907.279999999999</v>
      </c>
      <c r="N40" s="14">
        <v>31.224456647269633</v>
      </c>
      <c r="O40" s="14">
        <v>29.374193050950812</v>
      </c>
      <c r="P40" s="14">
        <v>2095.364</v>
      </c>
      <c r="Q40" s="20"/>
      <c r="R40" s="13" t="s">
        <v>135</v>
      </c>
    </row>
    <row r="41" spans="1:18" x14ac:dyDescent="0.25">
      <c r="A41" s="11">
        <v>2502</v>
      </c>
      <c r="B41" s="11" t="s">
        <v>30</v>
      </c>
      <c r="C41" s="9">
        <v>2009</v>
      </c>
      <c r="D41" s="12">
        <v>2010</v>
      </c>
      <c r="E41" s="12"/>
      <c r="F41" s="2"/>
      <c r="G41" s="2"/>
      <c r="H41" s="11" t="s">
        <v>27</v>
      </c>
      <c r="I41" s="11">
        <v>1</v>
      </c>
      <c r="J41" s="11" t="s">
        <v>25</v>
      </c>
      <c r="K41" s="11" t="s">
        <v>177</v>
      </c>
      <c r="L41" s="8" t="s">
        <v>139</v>
      </c>
      <c r="M41" s="14">
        <v>82588.61</v>
      </c>
      <c r="N41" s="14">
        <v>61.535477189243956</v>
      </c>
      <c r="O41" s="14">
        <v>57.889077361968781</v>
      </c>
      <c r="P41" s="14">
        <v>4129.4305000000004</v>
      </c>
      <c r="Q41" s="20"/>
      <c r="R41" s="13" t="s">
        <v>135</v>
      </c>
    </row>
    <row r="42" spans="1:18" x14ac:dyDescent="0.25">
      <c r="A42" s="11">
        <v>2502</v>
      </c>
      <c r="B42" s="11" t="s">
        <v>30</v>
      </c>
      <c r="C42" s="9">
        <v>2009</v>
      </c>
      <c r="D42" s="12">
        <v>2010</v>
      </c>
      <c r="E42" s="12"/>
      <c r="F42" s="2"/>
      <c r="G42" s="2"/>
      <c r="H42" s="11" t="s">
        <v>27</v>
      </c>
      <c r="I42" s="11">
        <v>1</v>
      </c>
      <c r="J42" s="11" t="s">
        <v>25</v>
      </c>
      <c r="K42" s="11" t="s">
        <v>178</v>
      </c>
      <c r="L42" s="8" t="s">
        <v>143</v>
      </c>
      <c r="M42" s="14">
        <v>154166.57999999999</v>
      </c>
      <c r="N42" s="14">
        <v>114.86709931228717</v>
      </c>
      <c r="O42" s="14">
        <v>108.06043443823728</v>
      </c>
      <c r="P42" s="14">
        <v>7708.3289999999997</v>
      </c>
      <c r="Q42" s="20"/>
      <c r="R42" s="13" t="s">
        <v>135</v>
      </c>
    </row>
    <row r="43" spans="1:18" x14ac:dyDescent="0.25">
      <c r="A43" s="11">
        <v>2502</v>
      </c>
      <c r="B43" s="11" t="s">
        <v>30</v>
      </c>
      <c r="C43" s="9">
        <v>2009</v>
      </c>
      <c r="D43" s="12">
        <v>2010</v>
      </c>
      <c r="E43" s="12"/>
      <c r="F43" s="2"/>
      <c r="G43" s="2"/>
      <c r="H43" s="11" t="s">
        <v>27</v>
      </c>
      <c r="I43" s="11">
        <v>1</v>
      </c>
      <c r="J43" s="11" t="s">
        <v>25</v>
      </c>
      <c r="K43" s="11" t="s">
        <v>179</v>
      </c>
      <c r="L43" s="8" t="s">
        <v>143</v>
      </c>
      <c r="M43" s="14">
        <v>87384.76</v>
      </c>
      <c r="N43" s="14">
        <v>65.109013284853177</v>
      </c>
      <c r="O43" s="14">
        <v>61.250856890521277</v>
      </c>
      <c r="P43" s="14">
        <v>4369.2379999999994</v>
      </c>
      <c r="Q43" s="20"/>
      <c r="R43" s="13" t="s">
        <v>135</v>
      </c>
    </row>
    <row r="44" spans="1:18" x14ac:dyDescent="0.25">
      <c r="A44" s="11">
        <v>4112</v>
      </c>
      <c r="B44" s="11" t="s">
        <v>31</v>
      </c>
      <c r="C44" s="12">
        <v>2009</v>
      </c>
      <c r="D44" s="12">
        <v>2010</v>
      </c>
      <c r="E44" s="12">
        <v>5</v>
      </c>
      <c r="F44" s="2">
        <v>418.63</v>
      </c>
      <c r="G44" s="2">
        <v>433.96</v>
      </c>
      <c r="H44" s="11" t="s">
        <v>24</v>
      </c>
      <c r="I44" s="11">
        <v>5</v>
      </c>
      <c r="J44" s="11" t="s">
        <v>25</v>
      </c>
      <c r="K44" s="11" t="s">
        <v>180</v>
      </c>
      <c r="L44" s="8" t="s">
        <v>134</v>
      </c>
      <c r="M44" s="14">
        <v>239655.64</v>
      </c>
      <c r="N44" s="14">
        <v>572.47602895158025</v>
      </c>
      <c r="O44" s="14">
        <v>552.25283436261418</v>
      </c>
      <c r="P44" s="14">
        <v>47931.128000000004</v>
      </c>
      <c r="Q44" s="19">
        <v>5.5E-2</v>
      </c>
      <c r="R44" s="13" t="s">
        <v>135</v>
      </c>
    </row>
    <row r="45" spans="1:18" x14ac:dyDescent="0.25">
      <c r="A45" s="11">
        <v>4112</v>
      </c>
      <c r="B45" s="11" t="s">
        <v>31</v>
      </c>
      <c r="C45" s="12">
        <v>2009</v>
      </c>
      <c r="D45" s="12">
        <v>2010</v>
      </c>
      <c r="E45" s="12"/>
      <c r="F45" s="2"/>
      <c r="G45" s="2"/>
      <c r="H45" s="11" t="s">
        <v>24</v>
      </c>
      <c r="I45" s="11">
        <v>5</v>
      </c>
      <c r="J45" s="11" t="s">
        <v>25</v>
      </c>
      <c r="K45" s="11" t="s">
        <v>181</v>
      </c>
      <c r="L45" s="8" t="s">
        <v>137</v>
      </c>
      <c r="M45" s="14">
        <v>88020.54</v>
      </c>
      <c r="N45" s="14">
        <v>210.2585576762296</v>
      </c>
      <c r="O45" s="14">
        <v>202.83099824868651</v>
      </c>
      <c r="P45" s="14">
        <v>17604.108</v>
      </c>
      <c r="Q45" s="20"/>
      <c r="R45" s="13" t="s">
        <v>135</v>
      </c>
    </row>
    <row r="46" spans="1:18" x14ac:dyDescent="0.25">
      <c r="A46" s="11">
        <v>4112</v>
      </c>
      <c r="B46" s="11" t="s">
        <v>31</v>
      </c>
      <c r="C46" s="12">
        <v>2009</v>
      </c>
      <c r="D46" s="12">
        <v>2010</v>
      </c>
      <c r="E46" s="12"/>
      <c r="F46" s="2"/>
      <c r="G46" s="2"/>
      <c r="H46" s="11" t="s">
        <v>24</v>
      </c>
      <c r="I46" s="11">
        <v>5</v>
      </c>
      <c r="J46" s="11" t="s">
        <v>25</v>
      </c>
      <c r="K46" s="11" t="s">
        <v>182</v>
      </c>
      <c r="L46" s="8" t="s">
        <v>139</v>
      </c>
      <c r="M46" s="14">
        <v>31685.27</v>
      </c>
      <c r="N46" s="14">
        <v>75.688006115185246</v>
      </c>
      <c r="O46" s="14">
        <v>73.01426398746429</v>
      </c>
      <c r="P46" s="14">
        <v>6337.0540000000001</v>
      </c>
      <c r="Q46" s="20"/>
      <c r="R46" s="13" t="s">
        <v>135</v>
      </c>
    </row>
    <row r="47" spans="1:18" x14ac:dyDescent="0.25">
      <c r="A47" s="11">
        <v>4112</v>
      </c>
      <c r="B47" s="11" t="s">
        <v>31</v>
      </c>
      <c r="C47" s="12">
        <v>2009</v>
      </c>
      <c r="D47" s="12">
        <v>2010</v>
      </c>
      <c r="E47" s="12"/>
      <c r="F47" s="2"/>
      <c r="G47" s="2"/>
      <c r="H47" s="11" t="s">
        <v>24</v>
      </c>
      <c r="I47" s="11">
        <v>5</v>
      </c>
      <c r="J47" s="11" t="s">
        <v>25</v>
      </c>
      <c r="K47" s="11" t="s">
        <v>183</v>
      </c>
      <c r="L47" s="8" t="s">
        <v>139</v>
      </c>
      <c r="M47" s="14">
        <v>53688.25</v>
      </c>
      <c r="N47" s="14">
        <v>128.24749779041159</v>
      </c>
      <c r="O47" s="14">
        <v>123.71704765416168</v>
      </c>
      <c r="P47" s="14">
        <v>10737.65</v>
      </c>
      <c r="Q47" s="20"/>
      <c r="R47" s="13" t="s">
        <v>135</v>
      </c>
    </row>
    <row r="48" spans="1:18" x14ac:dyDescent="0.25">
      <c r="A48" s="11">
        <v>4112</v>
      </c>
      <c r="B48" s="11" t="s">
        <v>31</v>
      </c>
      <c r="C48" s="12">
        <v>2009</v>
      </c>
      <c r="D48" s="12">
        <v>2010</v>
      </c>
      <c r="E48" s="12"/>
      <c r="F48" s="2"/>
      <c r="G48" s="2"/>
      <c r="H48" s="11" t="s">
        <v>24</v>
      </c>
      <c r="I48" s="11">
        <v>5</v>
      </c>
      <c r="J48" s="11" t="s">
        <v>25</v>
      </c>
      <c r="K48" s="11" t="s">
        <v>184</v>
      </c>
      <c r="L48" s="8" t="s">
        <v>139</v>
      </c>
      <c r="M48" s="14">
        <v>18619.830000000002</v>
      </c>
      <c r="N48" s="14">
        <v>44.478011609296999</v>
      </c>
      <c r="O48" s="14">
        <v>42.90678864411467</v>
      </c>
      <c r="P48" s="14">
        <v>3723.9660000000003</v>
      </c>
      <c r="Q48" s="20"/>
      <c r="R48" s="13" t="s">
        <v>135</v>
      </c>
    </row>
    <row r="49" spans="1:18" x14ac:dyDescent="0.25">
      <c r="A49" s="11">
        <v>4112</v>
      </c>
      <c r="B49" s="11" t="s">
        <v>31</v>
      </c>
      <c r="C49" s="12">
        <v>2009</v>
      </c>
      <c r="D49" s="12">
        <v>2010</v>
      </c>
      <c r="E49" s="12"/>
      <c r="F49" s="2"/>
      <c r="G49" s="2"/>
      <c r="H49" s="11" t="s">
        <v>24</v>
      </c>
      <c r="I49" s="11">
        <v>5</v>
      </c>
      <c r="J49" s="11" t="s">
        <v>25</v>
      </c>
      <c r="K49" s="11" t="s">
        <v>185</v>
      </c>
      <c r="L49" s="8" t="s">
        <v>143</v>
      </c>
      <c r="M49" s="14">
        <v>27928.2</v>
      </c>
      <c r="N49" s="14">
        <v>66.713326804099083</v>
      </c>
      <c r="O49" s="14">
        <v>64.356622730205558</v>
      </c>
      <c r="P49" s="14">
        <v>5585.64</v>
      </c>
      <c r="Q49" s="20"/>
      <c r="R49" s="13" t="s">
        <v>135</v>
      </c>
    </row>
    <row r="50" spans="1:18" x14ac:dyDescent="0.25">
      <c r="A50" s="11">
        <v>4112</v>
      </c>
      <c r="B50" s="11" t="s">
        <v>31</v>
      </c>
      <c r="C50" s="12">
        <v>2009</v>
      </c>
      <c r="D50" s="12">
        <v>2010</v>
      </c>
      <c r="E50" s="12"/>
      <c r="F50" s="2"/>
      <c r="G50" s="2"/>
      <c r="H50" s="11" t="s">
        <v>24</v>
      </c>
      <c r="I50" s="11">
        <v>5</v>
      </c>
      <c r="J50" s="11" t="s">
        <v>25</v>
      </c>
      <c r="K50" s="11" t="s">
        <v>186</v>
      </c>
      <c r="L50" s="8" t="s">
        <v>139</v>
      </c>
      <c r="M50" s="14">
        <v>24035.040000000001</v>
      </c>
      <c r="N50" s="14">
        <v>57.413563289778565</v>
      </c>
      <c r="O50" s="14">
        <v>55.385381141119005</v>
      </c>
      <c r="P50" s="14">
        <v>4807.0079999999998</v>
      </c>
      <c r="Q50" s="20"/>
      <c r="R50" s="13" t="s">
        <v>135</v>
      </c>
    </row>
    <row r="51" spans="1:18" x14ac:dyDescent="0.25">
      <c r="A51" s="11">
        <v>4112</v>
      </c>
      <c r="B51" s="11" t="s">
        <v>31</v>
      </c>
      <c r="C51" s="12">
        <v>2009</v>
      </c>
      <c r="D51" s="12">
        <v>2010</v>
      </c>
      <c r="E51" s="12"/>
      <c r="F51" s="2"/>
      <c r="G51" s="2"/>
      <c r="H51" s="11" t="s">
        <v>24</v>
      </c>
      <c r="I51" s="11">
        <v>5</v>
      </c>
      <c r="J51" s="11" t="s">
        <v>25</v>
      </c>
      <c r="K51" s="11" t="s">
        <v>187</v>
      </c>
      <c r="L51" s="8" t="s">
        <v>143</v>
      </c>
      <c r="M51" s="14">
        <v>55338.49</v>
      </c>
      <c r="N51" s="14">
        <v>132.18949908033346</v>
      </c>
      <c r="O51" s="14">
        <v>127.51979445110149</v>
      </c>
      <c r="P51" s="14">
        <v>11067.698</v>
      </c>
      <c r="Q51" s="20"/>
      <c r="R51" s="13" t="s">
        <v>135</v>
      </c>
    </row>
    <row r="52" spans="1:18" x14ac:dyDescent="0.25">
      <c r="A52" s="11">
        <v>4112</v>
      </c>
      <c r="B52" s="11" t="s">
        <v>31</v>
      </c>
      <c r="C52" s="12">
        <v>2009</v>
      </c>
      <c r="D52" s="12">
        <v>2010</v>
      </c>
      <c r="E52" s="12"/>
      <c r="F52" s="2"/>
      <c r="G52" s="2"/>
      <c r="H52" s="11" t="s">
        <v>24</v>
      </c>
      <c r="I52" s="11">
        <v>5</v>
      </c>
      <c r="J52" s="11" t="s">
        <v>25</v>
      </c>
      <c r="K52" s="11" t="s">
        <v>188</v>
      </c>
      <c r="L52" s="8" t="s">
        <v>139</v>
      </c>
      <c r="M52" s="14">
        <v>20604.43</v>
      </c>
      <c r="N52" s="14">
        <v>49.218713422353872</v>
      </c>
      <c r="O52" s="14">
        <v>47.480021200110613</v>
      </c>
      <c r="P52" s="14">
        <v>4120.8860000000004</v>
      </c>
      <c r="Q52" s="20"/>
      <c r="R52" s="13" t="s">
        <v>135</v>
      </c>
    </row>
    <row r="53" spans="1:18" x14ac:dyDescent="0.25">
      <c r="A53" s="11">
        <v>4112</v>
      </c>
      <c r="B53" s="11" t="s">
        <v>31</v>
      </c>
      <c r="C53" s="12">
        <v>2009</v>
      </c>
      <c r="D53" s="12">
        <v>2010</v>
      </c>
      <c r="E53" s="12"/>
      <c r="F53" s="2"/>
      <c r="G53" s="2"/>
      <c r="H53" s="11" t="s">
        <v>24</v>
      </c>
      <c r="I53" s="11">
        <v>5</v>
      </c>
      <c r="J53" s="11" t="s">
        <v>25</v>
      </c>
      <c r="K53" s="11" t="s">
        <v>189</v>
      </c>
      <c r="L53" s="8" t="s">
        <v>139</v>
      </c>
      <c r="M53" s="14">
        <v>4747</v>
      </c>
      <c r="N53" s="14">
        <v>11.339368893772544</v>
      </c>
      <c r="O53" s="14">
        <v>10.93879620241497</v>
      </c>
      <c r="P53" s="14">
        <v>949.4</v>
      </c>
      <c r="Q53" s="20"/>
      <c r="R53" s="13" t="s">
        <v>135</v>
      </c>
    </row>
    <row r="54" spans="1:18" x14ac:dyDescent="0.25">
      <c r="A54" s="11">
        <v>9792</v>
      </c>
      <c r="B54" s="11" t="s">
        <v>38</v>
      </c>
      <c r="C54" s="12">
        <v>2009</v>
      </c>
      <c r="D54" s="12">
        <v>2010</v>
      </c>
      <c r="E54" s="12">
        <v>18</v>
      </c>
      <c r="F54" s="2">
        <v>1244.27</v>
      </c>
      <c r="G54" s="2">
        <v>1320.64</v>
      </c>
      <c r="H54" s="11" t="s">
        <v>27</v>
      </c>
      <c r="I54" s="11">
        <v>4</v>
      </c>
      <c r="J54" s="11" t="s">
        <v>25</v>
      </c>
      <c r="K54" s="11" t="s">
        <v>190</v>
      </c>
      <c r="L54" s="8" t="s">
        <v>134</v>
      </c>
      <c r="M54" s="14">
        <v>85908.71</v>
      </c>
      <c r="N54" s="14">
        <v>69.043463235471407</v>
      </c>
      <c r="O54" s="14">
        <v>65.050816270898963</v>
      </c>
      <c r="P54" s="14">
        <v>4772.7061111111116</v>
      </c>
      <c r="Q54" s="19">
        <v>5.5E-2</v>
      </c>
      <c r="R54" s="13" t="s">
        <v>191</v>
      </c>
    </row>
    <row r="55" spans="1:18" x14ac:dyDescent="0.25">
      <c r="A55" s="11">
        <v>9792</v>
      </c>
      <c r="B55" s="11" t="s">
        <v>38</v>
      </c>
      <c r="C55" s="12">
        <v>2009</v>
      </c>
      <c r="D55" s="12">
        <v>2010</v>
      </c>
      <c r="E55" s="12"/>
      <c r="F55" s="2"/>
      <c r="G55" s="2"/>
      <c r="H55" s="11" t="s">
        <v>27</v>
      </c>
      <c r="I55" s="11">
        <v>4</v>
      </c>
      <c r="J55" s="11" t="s">
        <v>25</v>
      </c>
      <c r="K55" s="11" t="s">
        <v>192</v>
      </c>
      <c r="L55" s="8" t="s">
        <v>193</v>
      </c>
      <c r="M55" s="14">
        <v>34174.83</v>
      </c>
      <c r="N55" s="14">
        <v>27.465767076277658</v>
      </c>
      <c r="O55" s="14">
        <v>25.877476072207415</v>
      </c>
      <c r="P55" s="14">
        <v>1898.6016666666667</v>
      </c>
      <c r="Q55" s="20"/>
      <c r="R55" s="13" t="s">
        <v>191</v>
      </c>
    </row>
    <row r="56" spans="1:18" x14ac:dyDescent="0.25">
      <c r="A56" s="11">
        <v>9792</v>
      </c>
      <c r="B56" s="11" t="s">
        <v>38</v>
      </c>
      <c r="C56" s="12">
        <v>2009</v>
      </c>
      <c r="D56" s="12">
        <v>2010</v>
      </c>
      <c r="E56" s="12"/>
      <c r="F56" s="2"/>
      <c r="G56" s="2"/>
      <c r="H56" s="11" t="s">
        <v>27</v>
      </c>
      <c r="I56" s="11">
        <v>4</v>
      </c>
      <c r="J56" s="11" t="s">
        <v>25</v>
      </c>
      <c r="K56" s="11" t="s">
        <v>194</v>
      </c>
      <c r="L56" s="8" t="s">
        <v>134</v>
      </c>
      <c r="M56" s="14">
        <v>457012.1</v>
      </c>
      <c r="N56" s="14">
        <v>367.29335272890933</v>
      </c>
      <c r="O56" s="14">
        <v>346.05350436152162</v>
      </c>
      <c r="P56" s="14">
        <v>25389.56111111111</v>
      </c>
      <c r="Q56" s="20"/>
      <c r="R56" s="13" t="s">
        <v>191</v>
      </c>
    </row>
    <row r="57" spans="1:18" x14ac:dyDescent="0.25">
      <c r="A57" s="11">
        <v>9792</v>
      </c>
      <c r="B57" s="11" t="s">
        <v>38</v>
      </c>
      <c r="C57" s="12">
        <v>2009</v>
      </c>
      <c r="D57" s="12">
        <v>2010</v>
      </c>
      <c r="E57" s="12"/>
      <c r="F57" s="2"/>
      <c r="G57" s="2"/>
      <c r="H57" s="11" t="s">
        <v>27</v>
      </c>
      <c r="I57" s="11">
        <v>4</v>
      </c>
      <c r="J57" s="11" t="s">
        <v>25</v>
      </c>
      <c r="K57" s="11" t="s">
        <v>195</v>
      </c>
      <c r="L57" s="8" t="s">
        <v>137</v>
      </c>
      <c r="M57" s="14">
        <v>29568.59</v>
      </c>
      <c r="N57" s="14">
        <v>23.763805283419195</v>
      </c>
      <c r="O57" s="14">
        <v>22.389591410225343</v>
      </c>
      <c r="P57" s="14">
        <v>1642.6994444444445</v>
      </c>
      <c r="Q57" s="20"/>
      <c r="R57" s="13" t="s">
        <v>191</v>
      </c>
    </row>
    <row r="58" spans="1:18" x14ac:dyDescent="0.25">
      <c r="A58" s="11">
        <v>9792</v>
      </c>
      <c r="B58" s="11" t="s">
        <v>38</v>
      </c>
      <c r="C58" s="12">
        <v>2009</v>
      </c>
      <c r="D58" s="12">
        <v>2010</v>
      </c>
      <c r="E58" s="12"/>
      <c r="F58" s="2"/>
      <c r="G58" s="2"/>
      <c r="H58" s="11" t="s">
        <v>27</v>
      </c>
      <c r="I58" s="11">
        <v>4</v>
      </c>
      <c r="J58" s="11" t="s">
        <v>25</v>
      </c>
      <c r="K58" s="11" t="s">
        <v>196</v>
      </c>
      <c r="L58" s="8" t="s">
        <v>137</v>
      </c>
      <c r="M58" s="14">
        <v>108972.11</v>
      </c>
      <c r="N58" s="14">
        <v>87.579150827392766</v>
      </c>
      <c r="O58" s="14">
        <v>82.51462169857038</v>
      </c>
      <c r="P58" s="14">
        <v>6054.0061111111108</v>
      </c>
      <c r="Q58" s="20"/>
      <c r="R58" s="13" t="s">
        <v>191</v>
      </c>
    </row>
    <row r="59" spans="1:18" x14ac:dyDescent="0.25">
      <c r="A59" s="11">
        <v>9792</v>
      </c>
      <c r="B59" s="11" t="s">
        <v>38</v>
      </c>
      <c r="C59" s="12">
        <v>2009</v>
      </c>
      <c r="D59" s="12">
        <v>2010</v>
      </c>
      <c r="E59" s="12"/>
      <c r="F59" s="2"/>
      <c r="G59" s="2"/>
      <c r="H59" s="11" t="s">
        <v>27</v>
      </c>
      <c r="I59" s="11">
        <v>4</v>
      </c>
      <c r="J59" s="11" t="s">
        <v>25</v>
      </c>
      <c r="K59" s="11" t="s">
        <v>197</v>
      </c>
      <c r="L59" s="8" t="s">
        <v>137</v>
      </c>
      <c r="M59" s="14">
        <v>12202.27</v>
      </c>
      <c r="N59" s="14">
        <v>9.8067702347561223</v>
      </c>
      <c r="O59" s="14">
        <v>9.2396641022534531</v>
      </c>
      <c r="P59" s="14">
        <v>677.9038888888889</v>
      </c>
      <c r="Q59" s="20"/>
      <c r="R59" s="13" t="s">
        <v>191</v>
      </c>
    </row>
    <row r="60" spans="1:18" x14ac:dyDescent="0.25">
      <c r="A60" s="11">
        <v>9792</v>
      </c>
      <c r="B60" s="11" t="s">
        <v>38</v>
      </c>
      <c r="C60" s="12">
        <v>2009</v>
      </c>
      <c r="D60" s="12">
        <v>2010</v>
      </c>
      <c r="E60" s="12"/>
      <c r="F60" s="2"/>
      <c r="G60" s="2"/>
      <c r="H60" s="11" t="s">
        <v>27</v>
      </c>
      <c r="I60" s="11">
        <v>4</v>
      </c>
      <c r="J60" s="11" t="s">
        <v>25</v>
      </c>
      <c r="K60" s="11" t="s">
        <v>198</v>
      </c>
      <c r="L60" s="8" t="s">
        <v>139</v>
      </c>
      <c r="M60" s="14">
        <v>31123.52</v>
      </c>
      <c r="N60" s="14">
        <v>25.013477782153391</v>
      </c>
      <c r="O60" s="14">
        <v>23.566997819239155</v>
      </c>
      <c r="P60" s="14">
        <v>1729.0844444444444</v>
      </c>
      <c r="Q60" s="20"/>
      <c r="R60" s="13" t="s">
        <v>191</v>
      </c>
    </row>
    <row r="61" spans="1:18" x14ac:dyDescent="0.25">
      <c r="A61" s="11">
        <v>9792</v>
      </c>
      <c r="B61" s="11" t="s">
        <v>38</v>
      </c>
      <c r="C61" s="12">
        <v>2009</v>
      </c>
      <c r="D61" s="12">
        <v>2010</v>
      </c>
      <c r="E61" s="12"/>
      <c r="F61" s="2"/>
      <c r="G61" s="2"/>
      <c r="H61" s="11" t="s">
        <v>27</v>
      </c>
      <c r="I61" s="11">
        <v>4</v>
      </c>
      <c r="J61" s="11" t="s">
        <v>25</v>
      </c>
      <c r="K61" s="11" t="s">
        <v>199</v>
      </c>
      <c r="L61" s="8" t="s">
        <v>139</v>
      </c>
      <c r="M61" s="14">
        <v>44718.879999999997</v>
      </c>
      <c r="N61" s="14">
        <v>35.939852282864649</v>
      </c>
      <c r="O61" s="14">
        <v>33.861521686455049</v>
      </c>
      <c r="P61" s="14">
        <v>2484.382222222222</v>
      </c>
      <c r="Q61" s="20"/>
      <c r="R61" s="13" t="s">
        <v>191</v>
      </c>
    </row>
    <row r="62" spans="1:18" x14ac:dyDescent="0.25">
      <c r="A62" s="11">
        <v>9792</v>
      </c>
      <c r="B62" s="11" t="s">
        <v>38</v>
      </c>
      <c r="C62" s="12">
        <v>2009</v>
      </c>
      <c r="D62" s="12">
        <v>2010</v>
      </c>
      <c r="E62" s="12"/>
      <c r="F62" s="2"/>
      <c r="G62" s="2"/>
      <c r="H62" s="11" t="s">
        <v>27</v>
      </c>
      <c r="I62" s="11">
        <v>4</v>
      </c>
      <c r="J62" s="11" t="s">
        <v>25</v>
      </c>
      <c r="K62" s="11" t="s">
        <v>200</v>
      </c>
      <c r="L62" s="8" t="s">
        <v>139</v>
      </c>
      <c r="M62" s="14">
        <v>41015.089999999997</v>
      </c>
      <c r="N62" s="14">
        <v>32.963175195094308</v>
      </c>
      <c r="O62" s="14">
        <v>31.056979949115576</v>
      </c>
      <c r="P62" s="14">
        <v>2278.616111111111</v>
      </c>
      <c r="Q62" s="20"/>
      <c r="R62" s="13" t="s">
        <v>191</v>
      </c>
    </row>
    <row r="63" spans="1:18" x14ac:dyDescent="0.25">
      <c r="A63" s="11">
        <v>9792</v>
      </c>
      <c r="B63" s="11" t="s">
        <v>38</v>
      </c>
      <c r="C63" s="12">
        <v>2009</v>
      </c>
      <c r="D63" s="12">
        <v>2010</v>
      </c>
      <c r="E63" s="12"/>
      <c r="F63" s="2"/>
      <c r="G63" s="2"/>
      <c r="H63" s="11" t="s">
        <v>27</v>
      </c>
      <c r="I63" s="11">
        <v>4</v>
      </c>
      <c r="J63" s="11" t="s">
        <v>25</v>
      </c>
      <c r="K63" s="11" t="s">
        <v>201</v>
      </c>
      <c r="L63" s="8" t="s">
        <v>139</v>
      </c>
      <c r="M63" s="14">
        <v>100249.4</v>
      </c>
      <c r="N63" s="14">
        <v>80.568847597386423</v>
      </c>
      <c r="O63" s="14">
        <v>75.909710443421361</v>
      </c>
      <c r="P63" s="14">
        <v>5569.4111111111106</v>
      </c>
      <c r="Q63" s="20"/>
      <c r="R63" s="13" t="s">
        <v>191</v>
      </c>
    </row>
    <row r="64" spans="1:18" x14ac:dyDescent="0.25">
      <c r="A64" s="11">
        <v>9792</v>
      </c>
      <c r="B64" s="11" t="s">
        <v>38</v>
      </c>
      <c r="C64" s="12">
        <v>2009</v>
      </c>
      <c r="D64" s="12">
        <v>2010</v>
      </c>
      <c r="E64" s="12"/>
      <c r="F64" s="2"/>
      <c r="G64" s="2"/>
      <c r="H64" s="11" t="s">
        <v>27</v>
      </c>
      <c r="I64" s="11">
        <v>4</v>
      </c>
      <c r="J64" s="11" t="s">
        <v>25</v>
      </c>
      <c r="K64" s="11" t="s">
        <v>202</v>
      </c>
      <c r="L64" s="8" t="s">
        <v>139</v>
      </c>
      <c r="M64" s="14">
        <v>49593.78</v>
      </c>
      <c r="N64" s="14">
        <v>39.857731842767244</v>
      </c>
      <c r="O64" s="14">
        <v>37.552838017930696</v>
      </c>
      <c r="P64" s="14">
        <v>2755.21</v>
      </c>
      <c r="Q64" s="20"/>
      <c r="R64" s="13" t="s">
        <v>191</v>
      </c>
    </row>
    <row r="65" spans="1:18" x14ac:dyDescent="0.25">
      <c r="A65" s="11">
        <v>9792</v>
      </c>
      <c r="B65" s="11" t="s">
        <v>38</v>
      </c>
      <c r="C65" s="12">
        <v>2009</v>
      </c>
      <c r="D65" s="12">
        <v>2010</v>
      </c>
      <c r="E65" s="12"/>
      <c r="F65" s="2"/>
      <c r="G65" s="2"/>
      <c r="H65" s="11" t="s">
        <v>27</v>
      </c>
      <c r="I65" s="11">
        <v>4</v>
      </c>
      <c r="J65" s="11" t="s">
        <v>25</v>
      </c>
      <c r="K65" s="11" t="s">
        <v>203</v>
      </c>
      <c r="L65" s="8" t="s">
        <v>139</v>
      </c>
      <c r="M65" s="14">
        <v>14320.03</v>
      </c>
      <c r="N65" s="14">
        <v>11.508780248659857</v>
      </c>
      <c r="O65" s="14">
        <v>10.843250242306761</v>
      </c>
      <c r="P65" s="14">
        <v>795.55722222222221</v>
      </c>
      <c r="Q65" s="20"/>
      <c r="R65" s="13" t="s">
        <v>191</v>
      </c>
    </row>
    <row r="66" spans="1:18" x14ac:dyDescent="0.25">
      <c r="A66" s="11">
        <v>9792</v>
      </c>
      <c r="B66" s="11" t="s">
        <v>38</v>
      </c>
      <c r="C66" s="12">
        <v>2009</v>
      </c>
      <c r="D66" s="12">
        <v>2010</v>
      </c>
      <c r="E66" s="12"/>
      <c r="F66" s="2"/>
      <c r="G66" s="2"/>
      <c r="H66" s="11" t="s">
        <v>27</v>
      </c>
      <c r="I66" s="11">
        <v>4</v>
      </c>
      <c r="J66" s="11" t="s">
        <v>25</v>
      </c>
      <c r="K66" s="11" t="s">
        <v>204</v>
      </c>
      <c r="L66" s="8" t="s">
        <v>139</v>
      </c>
      <c r="M66" s="14">
        <v>55279.69</v>
      </c>
      <c r="N66" s="14">
        <v>44.427407234764161</v>
      </c>
      <c r="O66" s="14">
        <v>41.858258117276471</v>
      </c>
      <c r="P66" s="14">
        <v>3071.0938888888891</v>
      </c>
      <c r="Q66" s="20"/>
      <c r="R66" s="13" t="s">
        <v>191</v>
      </c>
    </row>
    <row r="67" spans="1:18" x14ac:dyDescent="0.25">
      <c r="A67" s="11">
        <v>9792</v>
      </c>
      <c r="B67" s="11" t="s">
        <v>38</v>
      </c>
      <c r="C67" s="12">
        <v>2009</v>
      </c>
      <c r="D67" s="12">
        <v>2010</v>
      </c>
      <c r="E67" s="12"/>
      <c r="F67" s="2"/>
      <c r="G67" s="2"/>
      <c r="H67" s="11" t="s">
        <v>27</v>
      </c>
      <c r="I67" s="11">
        <v>4</v>
      </c>
      <c r="J67" s="11" t="s">
        <v>25</v>
      </c>
      <c r="K67" s="11" t="s">
        <v>205</v>
      </c>
      <c r="L67" s="8" t="s">
        <v>143</v>
      </c>
      <c r="M67" s="14">
        <v>54437.09</v>
      </c>
      <c r="N67" s="14">
        <v>43.750223022334382</v>
      </c>
      <c r="O67" s="14">
        <v>41.220234128907194</v>
      </c>
      <c r="P67" s="14">
        <v>3024.2827777777775</v>
      </c>
      <c r="Q67" s="20"/>
      <c r="R67" s="13" t="s">
        <v>191</v>
      </c>
    </row>
    <row r="68" spans="1:18" x14ac:dyDescent="0.25">
      <c r="A68" s="11">
        <v>9792</v>
      </c>
      <c r="B68" s="11" t="s">
        <v>38</v>
      </c>
      <c r="C68" s="12">
        <v>2009</v>
      </c>
      <c r="D68" s="12">
        <v>2010</v>
      </c>
      <c r="E68" s="12"/>
      <c r="F68" s="2"/>
      <c r="G68" s="2"/>
      <c r="H68" s="11" t="s">
        <v>27</v>
      </c>
      <c r="I68" s="11">
        <v>4</v>
      </c>
      <c r="J68" s="11" t="s">
        <v>25</v>
      </c>
      <c r="K68" s="11" t="s">
        <v>206</v>
      </c>
      <c r="L68" s="8" t="s">
        <v>143</v>
      </c>
      <c r="M68" s="14">
        <v>79837.08</v>
      </c>
      <c r="N68" s="14">
        <v>64.163790817105621</v>
      </c>
      <c r="O68" s="14">
        <v>60.45332566028592</v>
      </c>
      <c r="P68" s="14">
        <v>4435.3933333333334</v>
      </c>
      <c r="Q68" s="20"/>
      <c r="R68" s="13" t="s">
        <v>191</v>
      </c>
    </row>
    <row r="69" spans="1:18" x14ac:dyDescent="0.25">
      <c r="A69" s="11">
        <v>9792</v>
      </c>
      <c r="B69" s="11" t="s">
        <v>38</v>
      </c>
      <c r="C69" s="12">
        <v>2009</v>
      </c>
      <c r="D69" s="12">
        <v>2010</v>
      </c>
      <c r="E69" s="12"/>
      <c r="F69" s="2"/>
      <c r="G69" s="2"/>
      <c r="H69" s="11" t="s">
        <v>27</v>
      </c>
      <c r="I69" s="11">
        <v>4</v>
      </c>
      <c r="J69" s="11" t="s">
        <v>25</v>
      </c>
      <c r="K69" s="11" t="s">
        <v>207</v>
      </c>
      <c r="L69" s="8" t="s">
        <v>143</v>
      </c>
      <c r="M69" s="14">
        <v>79847.740000000005</v>
      </c>
      <c r="N69" s="14">
        <v>64.172358089482188</v>
      </c>
      <c r="O69" s="14">
        <v>60.461397504240367</v>
      </c>
      <c r="P69" s="14">
        <v>4435.9855555555559</v>
      </c>
      <c r="Q69" s="20"/>
      <c r="R69" s="13" t="s">
        <v>191</v>
      </c>
    </row>
    <row r="70" spans="1:18" x14ac:dyDescent="0.25">
      <c r="A70" s="11">
        <v>9792</v>
      </c>
      <c r="B70" s="11" t="s">
        <v>38</v>
      </c>
      <c r="C70" s="12">
        <v>2009</v>
      </c>
      <c r="D70" s="12">
        <v>2010</v>
      </c>
      <c r="E70" s="12"/>
      <c r="F70" s="2"/>
      <c r="G70" s="2"/>
      <c r="H70" s="11" t="s">
        <v>27</v>
      </c>
      <c r="I70" s="11">
        <v>4</v>
      </c>
      <c r="J70" s="11" t="s">
        <v>25</v>
      </c>
      <c r="K70" s="11" t="s">
        <v>208</v>
      </c>
      <c r="L70" s="8" t="s">
        <v>148</v>
      </c>
      <c r="M70" s="14">
        <v>14722.55</v>
      </c>
      <c r="N70" s="14">
        <v>11.832279167704758</v>
      </c>
      <c r="O70" s="14">
        <v>11.148041858492851</v>
      </c>
      <c r="P70" s="14">
        <v>817.91944444444437</v>
      </c>
      <c r="Q70" s="20"/>
      <c r="R70" s="13" t="s">
        <v>191</v>
      </c>
    </row>
    <row r="71" spans="1:18" x14ac:dyDescent="0.25">
      <c r="A71" s="11">
        <v>802</v>
      </c>
      <c r="B71" s="11" t="s">
        <v>39</v>
      </c>
      <c r="C71" s="12">
        <v>2009</v>
      </c>
      <c r="D71" s="12">
        <v>2011</v>
      </c>
      <c r="E71" s="12">
        <v>8</v>
      </c>
      <c r="F71" s="2">
        <v>601.20000000000005</v>
      </c>
      <c r="G71" s="2">
        <v>626.92999999999995</v>
      </c>
      <c r="H71" s="11" t="s">
        <v>24</v>
      </c>
      <c r="I71" s="11">
        <v>6</v>
      </c>
      <c r="J71" s="11" t="s">
        <v>25</v>
      </c>
      <c r="K71" s="11" t="s">
        <v>209</v>
      </c>
      <c r="L71" s="8" t="s">
        <v>134</v>
      </c>
      <c r="M71" s="14">
        <v>199013.18</v>
      </c>
      <c r="N71" s="14">
        <v>331.02658017298734</v>
      </c>
      <c r="O71" s="14">
        <v>317.44083071475285</v>
      </c>
      <c r="P71" s="14">
        <v>24876.647499999999</v>
      </c>
      <c r="Q71" s="19">
        <v>5.5E-2</v>
      </c>
      <c r="R71" s="13" t="s">
        <v>135</v>
      </c>
    </row>
    <row r="72" spans="1:18" x14ac:dyDescent="0.25">
      <c r="A72" s="11">
        <v>802</v>
      </c>
      <c r="B72" s="11" t="s">
        <v>39</v>
      </c>
      <c r="C72" s="12">
        <v>2009</v>
      </c>
      <c r="D72" s="12">
        <v>2011</v>
      </c>
      <c r="E72" s="12"/>
      <c r="F72" s="2"/>
      <c r="G72" s="2"/>
      <c r="H72" s="11" t="s">
        <v>24</v>
      </c>
      <c r="I72" s="11">
        <v>6</v>
      </c>
      <c r="J72" s="11" t="s">
        <v>25</v>
      </c>
      <c r="K72" s="11" t="s">
        <v>210</v>
      </c>
      <c r="L72" s="8" t="s">
        <v>134</v>
      </c>
      <c r="M72" s="14">
        <v>17136</v>
      </c>
      <c r="N72" s="14">
        <v>28.502994011976046</v>
      </c>
      <c r="O72" s="14">
        <v>27.333195093551115</v>
      </c>
      <c r="P72" s="14">
        <v>2142</v>
      </c>
      <c r="Q72" s="20"/>
      <c r="R72" s="13" t="s">
        <v>135</v>
      </c>
    </row>
    <row r="73" spans="1:18" x14ac:dyDescent="0.25">
      <c r="A73" s="11">
        <v>802</v>
      </c>
      <c r="B73" s="11" t="s">
        <v>39</v>
      </c>
      <c r="C73" s="12">
        <v>2009</v>
      </c>
      <c r="D73" s="12">
        <v>2011</v>
      </c>
      <c r="E73" s="12"/>
      <c r="F73" s="2"/>
      <c r="G73" s="2"/>
      <c r="H73" s="11" t="s">
        <v>24</v>
      </c>
      <c r="I73" s="11">
        <v>6</v>
      </c>
      <c r="J73" s="11" t="s">
        <v>25</v>
      </c>
      <c r="K73" s="11" t="s">
        <v>211</v>
      </c>
      <c r="L73" s="8" t="s">
        <v>137</v>
      </c>
      <c r="M73" s="14">
        <v>30690.7</v>
      </c>
      <c r="N73" s="14">
        <v>51.049068529607446</v>
      </c>
      <c r="O73" s="14">
        <v>48.953950201776919</v>
      </c>
      <c r="P73" s="14">
        <v>3836.3375000000001</v>
      </c>
      <c r="Q73" s="20"/>
      <c r="R73" s="13" t="s">
        <v>135</v>
      </c>
    </row>
    <row r="74" spans="1:18" x14ac:dyDescent="0.25">
      <c r="A74" s="11">
        <v>802</v>
      </c>
      <c r="B74" s="11" t="s">
        <v>39</v>
      </c>
      <c r="C74" s="12">
        <v>2009</v>
      </c>
      <c r="D74" s="12">
        <v>2011</v>
      </c>
      <c r="E74" s="12"/>
      <c r="F74" s="2"/>
      <c r="G74" s="2"/>
      <c r="H74" s="11" t="s">
        <v>24</v>
      </c>
      <c r="I74" s="11">
        <v>6</v>
      </c>
      <c r="J74" s="11" t="s">
        <v>25</v>
      </c>
      <c r="K74" s="11" t="s">
        <v>212</v>
      </c>
      <c r="L74" s="8" t="s">
        <v>137</v>
      </c>
      <c r="M74" s="14">
        <v>73578.44</v>
      </c>
      <c r="N74" s="14">
        <v>122.38596141051231</v>
      </c>
      <c r="O74" s="14">
        <v>117.36308678799867</v>
      </c>
      <c r="P74" s="14">
        <v>9197.3050000000003</v>
      </c>
      <c r="Q74" s="20"/>
      <c r="R74" s="13" t="s">
        <v>135</v>
      </c>
    </row>
    <row r="75" spans="1:18" x14ac:dyDescent="0.25">
      <c r="A75" s="11">
        <v>802</v>
      </c>
      <c r="B75" s="11" t="s">
        <v>39</v>
      </c>
      <c r="C75" s="12">
        <v>2009</v>
      </c>
      <c r="D75" s="12">
        <v>2011</v>
      </c>
      <c r="E75" s="12"/>
      <c r="F75" s="2"/>
      <c r="G75" s="2"/>
      <c r="H75" s="11" t="s">
        <v>24</v>
      </c>
      <c r="I75" s="11">
        <v>6</v>
      </c>
      <c r="J75" s="11" t="s">
        <v>25</v>
      </c>
      <c r="K75" s="11" t="s">
        <v>213</v>
      </c>
      <c r="L75" s="8" t="s">
        <v>139</v>
      </c>
      <c r="M75" s="14">
        <v>23069</v>
      </c>
      <c r="N75" s="14">
        <v>38.371590153027277</v>
      </c>
      <c r="O75" s="14">
        <v>36.796771569393712</v>
      </c>
      <c r="P75" s="14">
        <v>2883.625</v>
      </c>
      <c r="Q75" s="20"/>
      <c r="R75" s="13" t="s">
        <v>135</v>
      </c>
    </row>
    <row r="76" spans="1:18" x14ac:dyDescent="0.25">
      <c r="A76" s="11">
        <v>802</v>
      </c>
      <c r="B76" s="11" t="s">
        <v>39</v>
      </c>
      <c r="C76" s="12">
        <v>2009</v>
      </c>
      <c r="D76" s="12">
        <v>2011</v>
      </c>
      <c r="E76" s="12"/>
      <c r="F76" s="2"/>
      <c r="G76" s="2"/>
      <c r="H76" s="11" t="s">
        <v>24</v>
      </c>
      <c r="I76" s="11">
        <v>6</v>
      </c>
      <c r="J76" s="11" t="s">
        <v>25</v>
      </c>
      <c r="K76" s="11" t="s">
        <v>214</v>
      </c>
      <c r="L76" s="8" t="s">
        <v>139</v>
      </c>
      <c r="M76" s="14">
        <v>28200</v>
      </c>
      <c r="N76" s="14">
        <v>46.906187624750494</v>
      </c>
      <c r="O76" s="14">
        <v>44.981098368238882</v>
      </c>
      <c r="P76" s="14">
        <v>3525</v>
      </c>
      <c r="Q76" s="20"/>
      <c r="R76" s="13" t="s">
        <v>135</v>
      </c>
    </row>
    <row r="77" spans="1:18" x14ac:dyDescent="0.25">
      <c r="A77" s="11">
        <v>802</v>
      </c>
      <c r="B77" s="11" t="s">
        <v>39</v>
      </c>
      <c r="C77" s="12">
        <v>2009</v>
      </c>
      <c r="D77" s="12">
        <v>2011</v>
      </c>
      <c r="E77" s="12"/>
      <c r="F77" s="2"/>
      <c r="G77" s="2"/>
      <c r="H77" s="11" t="s">
        <v>24</v>
      </c>
      <c r="I77" s="11">
        <v>6</v>
      </c>
      <c r="J77" s="11" t="s">
        <v>25</v>
      </c>
      <c r="K77" s="11" t="s">
        <v>215</v>
      </c>
      <c r="L77" s="8" t="s">
        <v>139</v>
      </c>
      <c r="M77" s="14">
        <v>65311.54</v>
      </c>
      <c r="N77" s="14">
        <v>108.63529607451763</v>
      </c>
      <c r="O77" s="14">
        <v>104.17676614614072</v>
      </c>
      <c r="P77" s="14">
        <v>8163.9425000000001</v>
      </c>
      <c r="Q77" s="20"/>
      <c r="R77" s="13" t="s">
        <v>135</v>
      </c>
    </row>
    <row r="78" spans="1:18" x14ac:dyDescent="0.25">
      <c r="A78" s="11">
        <v>802</v>
      </c>
      <c r="B78" s="11" t="s">
        <v>39</v>
      </c>
      <c r="C78" s="12">
        <v>2009</v>
      </c>
      <c r="D78" s="12">
        <v>2011</v>
      </c>
      <c r="E78" s="12"/>
      <c r="F78" s="2"/>
      <c r="G78" s="2"/>
      <c r="H78" s="11" t="s">
        <v>24</v>
      </c>
      <c r="I78" s="11">
        <v>6</v>
      </c>
      <c r="J78" s="11" t="s">
        <v>25</v>
      </c>
      <c r="K78" s="11" t="s">
        <v>216</v>
      </c>
      <c r="L78" s="8" t="s">
        <v>139</v>
      </c>
      <c r="M78" s="14">
        <v>28140</v>
      </c>
      <c r="N78" s="14">
        <v>46.806387225548896</v>
      </c>
      <c r="O78" s="14">
        <v>44.885393903625605</v>
      </c>
      <c r="P78" s="14">
        <v>3517.5</v>
      </c>
      <c r="Q78" s="20"/>
      <c r="R78" s="13" t="s">
        <v>135</v>
      </c>
    </row>
    <row r="79" spans="1:18" x14ac:dyDescent="0.25">
      <c r="A79" s="11">
        <v>802</v>
      </c>
      <c r="B79" s="11" t="s">
        <v>39</v>
      </c>
      <c r="C79" s="12">
        <v>2009</v>
      </c>
      <c r="D79" s="12">
        <v>2011</v>
      </c>
      <c r="E79" s="12"/>
      <c r="F79" s="2"/>
      <c r="G79" s="2"/>
      <c r="H79" s="11" t="s">
        <v>24</v>
      </c>
      <c r="I79" s="11">
        <v>6</v>
      </c>
      <c r="J79" s="11" t="s">
        <v>25</v>
      </c>
      <c r="K79" s="11" t="s">
        <v>217</v>
      </c>
      <c r="L79" s="8" t="s">
        <v>139</v>
      </c>
      <c r="M79" s="14">
        <v>33713.07</v>
      </c>
      <c r="N79" s="14">
        <v>56.076297405189614</v>
      </c>
      <c r="O79" s="14">
        <v>53.774855246997276</v>
      </c>
      <c r="P79" s="14">
        <v>4214.13375</v>
      </c>
      <c r="Q79" s="20"/>
      <c r="R79" s="13" t="s">
        <v>135</v>
      </c>
    </row>
    <row r="80" spans="1:18" x14ac:dyDescent="0.25">
      <c r="A80" s="11">
        <v>802</v>
      </c>
      <c r="B80" s="11" t="s">
        <v>39</v>
      </c>
      <c r="C80" s="12">
        <v>2009</v>
      </c>
      <c r="D80" s="12">
        <v>2011</v>
      </c>
      <c r="E80" s="12"/>
      <c r="F80" s="2"/>
      <c r="G80" s="2"/>
      <c r="H80" s="11" t="s">
        <v>24</v>
      </c>
      <c r="I80" s="11">
        <v>6</v>
      </c>
      <c r="J80" s="11" t="s">
        <v>25</v>
      </c>
      <c r="K80" s="11" t="s">
        <v>218</v>
      </c>
      <c r="L80" s="8" t="s">
        <v>148</v>
      </c>
      <c r="M80" s="14">
        <v>10979.45</v>
      </c>
      <c r="N80" s="14">
        <v>18.262558216899535</v>
      </c>
      <c r="O80" s="14">
        <v>17.513039733303561</v>
      </c>
      <c r="P80" s="14">
        <v>1372.4312500000001</v>
      </c>
      <c r="Q80" s="20"/>
      <c r="R80" s="13" t="s">
        <v>135</v>
      </c>
    </row>
    <row r="81" spans="1:18" x14ac:dyDescent="0.25">
      <c r="A81" s="11">
        <v>802</v>
      </c>
      <c r="B81" s="11" t="s">
        <v>39</v>
      </c>
      <c r="C81" s="12">
        <v>2009</v>
      </c>
      <c r="D81" s="12">
        <v>2011</v>
      </c>
      <c r="E81" s="12"/>
      <c r="F81" s="2"/>
      <c r="G81" s="2"/>
      <c r="H81" s="11" t="s">
        <v>24</v>
      </c>
      <c r="I81" s="11">
        <v>6</v>
      </c>
      <c r="J81" s="11" t="s">
        <v>25</v>
      </c>
      <c r="K81" s="11" t="s">
        <v>219</v>
      </c>
      <c r="L81" s="8" t="s">
        <v>143</v>
      </c>
      <c r="M81" s="14">
        <v>47615.99</v>
      </c>
      <c r="N81" s="14">
        <v>79.201580172987349</v>
      </c>
      <c r="O81" s="14">
        <v>75.951047166350307</v>
      </c>
      <c r="P81" s="14">
        <v>5951.9987499999997</v>
      </c>
      <c r="Q81" s="20"/>
      <c r="R81" s="13" t="s">
        <v>135</v>
      </c>
    </row>
    <row r="82" spans="1:18" x14ac:dyDescent="0.25">
      <c r="A82" s="11">
        <v>802</v>
      </c>
      <c r="B82" s="11" t="s">
        <v>39</v>
      </c>
      <c r="C82" s="12">
        <v>2009</v>
      </c>
      <c r="D82" s="12">
        <v>2011</v>
      </c>
      <c r="E82" s="12"/>
      <c r="F82" s="2"/>
      <c r="G82" s="2"/>
      <c r="H82" s="11" t="s">
        <v>24</v>
      </c>
      <c r="I82" s="11">
        <v>6</v>
      </c>
      <c r="J82" s="11" t="s">
        <v>25</v>
      </c>
      <c r="K82" s="11" t="s">
        <v>220</v>
      </c>
      <c r="L82" s="8" t="s">
        <v>143</v>
      </c>
      <c r="M82" s="14">
        <v>51894.62</v>
      </c>
      <c r="N82" s="14">
        <v>86.31839654025282</v>
      </c>
      <c r="O82" s="14">
        <v>82.775780390155205</v>
      </c>
      <c r="P82" s="14">
        <v>6486.8275000000003</v>
      </c>
      <c r="Q82" s="20"/>
      <c r="R82" s="13" t="s">
        <v>135</v>
      </c>
    </row>
    <row r="83" spans="1:18" x14ac:dyDescent="0.25">
      <c r="A83" s="11">
        <v>810</v>
      </c>
      <c r="B83" s="11" t="s">
        <v>40</v>
      </c>
      <c r="C83" s="12">
        <v>2010</v>
      </c>
      <c r="D83" s="12">
        <v>2011</v>
      </c>
      <c r="E83" s="12">
        <v>11</v>
      </c>
      <c r="F83" s="2">
        <v>811.02</v>
      </c>
      <c r="G83" s="2">
        <v>855</v>
      </c>
      <c r="H83" s="11" t="s">
        <v>24</v>
      </c>
      <c r="I83" s="11">
        <v>2</v>
      </c>
      <c r="J83" s="11" t="s">
        <v>25</v>
      </c>
      <c r="K83" s="11" t="s">
        <v>221</v>
      </c>
      <c r="L83" s="8" t="s">
        <v>134</v>
      </c>
      <c r="M83" s="14">
        <v>357159.21</v>
      </c>
      <c r="N83" s="14">
        <v>440.38274025301473</v>
      </c>
      <c r="O83" s="14">
        <v>417.73007017543864</v>
      </c>
      <c r="P83" s="14">
        <v>32469.019090909092</v>
      </c>
      <c r="Q83" s="19">
        <v>5.5E-2</v>
      </c>
      <c r="R83" s="13" t="s">
        <v>135</v>
      </c>
    </row>
    <row r="84" spans="1:18" x14ac:dyDescent="0.25">
      <c r="A84" s="11">
        <v>810</v>
      </c>
      <c r="B84" s="11" t="s">
        <v>40</v>
      </c>
      <c r="C84" s="12">
        <v>2010</v>
      </c>
      <c r="D84" s="12">
        <v>2011</v>
      </c>
      <c r="E84" s="12"/>
      <c r="F84" s="2"/>
      <c r="G84" s="2"/>
      <c r="H84" s="11" t="s">
        <v>24</v>
      </c>
      <c r="I84" s="11">
        <v>2</v>
      </c>
      <c r="J84" s="11" t="s">
        <v>25</v>
      </c>
      <c r="K84" s="11" t="s">
        <v>222</v>
      </c>
      <c r="L84" s="8" t="s">
        <v>139</v>
      </c>
      <c r="M84" s="14">
        <v>28784.83</v>
      </c>
      <c r="N84" s="14">
        <v>35.492133362925699</v>
      </c>
      <c r="O84" s="14">
        <v>33.666467836257311</v>
      </c>
      <c r="P84" s="14">
        <v>2616.8027272727272</v>
      </c>
      <c r="Q84" s="20"/>
      <c r="R84" s="13" t="s">
        <v>135</v>
      </c>
    </row>
    <row r="85" spans="1:18" x14ac:dyDescent="0.25">
      <c r="A85" s="11">
        <v>810</v>
      </c>
      <c r="B85" s="11" t="s">
        <v>40</v>
      </c>
      <c r="C85" s="12">
        <v>2010</v>
      </c>
      <c r="D85" s="12">
        <v>2011</v>
      </c>
      <c r="E85" s="12"/>
      <c r="F85" s="2"/>
      <c r="G85" s="2"/>
      <c r="H85" s="11" t="s">
        <v>24</v>
      </c>
      <c r="I85" s="11">
        <v>2</v>
      </c>
      <c r="J85" s="11" t="s">
        <v>25</v>
      </c>
      <c r="K85" s="11" t="s">
        <v>223</v>
      </c>
      <c r="L85" s="8" t="s">
        <v>139</v>
      </c>
      <c r="M85" s="14">
        <v>90365.69</v>
      </c>
      <c r="N85" s="14">
        <v>111.42227072082071</v>
      </c>
      <c r="O85" s="14">
        <v>105.69086549707603</v>
      </c>
      <c r="P85" s="14">
        <v>8215.062727272727</v>
      </c>
      <c r="Q85" s="20"/>
      <c r="R85" s="13" t="s">
        <v>135</v>
      </c>
    </row>
    <row r="86" spans="1:18" x14ac:dyDescent="0.25">
      <c r="A86" s="11">
        <v>810</v>
      </c>
      <c r="B86" s="11" t="s">
        <v>40</v>
      </c>
      <c r="C86" s="12">
        <v>2010</v>
      </c>
      <c r="D86" s="12">
        <v>2011</v>
      </c>
      <c r="E86" s="12"/>
      <c r="F86" s="2"/>
      <c r="G86" s="2"/>
      <c r="H86" s="11" t="s">
        <v>24</v>
      </c>
      <c r="I86" s="11">
        <v>2</v>
      </c>
      <c r="J86" s="11" t="s">
        <v>25</v>
      </c>
      <c r="K86" s="11" t="s">
        <v>224</v>
      </c>
      <c r="L86" s="8" t="s">
        <v>137</v>
      </c>
      <c r="M86" s="14">
        <v>58737.3</v>
      </c>
      <c r="N86" s="14">
        <v>72.423984611970113</v>
      </c>
      <c r="O86" s="14">
        <v>68.698596491228074</v>
      </c>
      <c r="P86" s="14">
        <v>5339.7545454545461</v>
      </c>
      <c r="Q86" s="20"/>
      <c r="R86" s="13" t="s">
        <v>135</v>
      </c>
    </row>
    <row r="87" spans="1:18" x14ac:dyDescent="0.25">
      <c r="A87" s="11">
        <v>810</v>
      </c>
      <c r="B87" s="11" t="s">
        <v>40</v>
      </c>
      <c r="C87" s="12">
        <v>2010</v>
      </c>
      <c r="D87" s="12">
        <v>2011</v>
      </c>
      <c r="E87" s="12"/>
      <c r="F87" s="2"/>
      <c r="G87" s="2"/>
      <c r="H87" s="11" t="s">
        <v>24</v>
      </c>
      <c r="I87" s="11">
        <v>2</v>
      </c>
      <c r="J87" s="11" t="s">
        <v>25</v>
      </c>
      <c r="K87" s="11" t="s">
        <v>225</v>
      </c>
      <c r="L87" s="8" t="s">
        <v>137</v>
      </c>
      <c r="M87" s="14">
        <v>85606.63</v>
      </c>
      <c r="N87" s="14">
        <v>105.55427732978225</v>
      </c>
      <c r="O87" s="14">
        <v>100.1247134502924</v>
      </c>
      <c r="P87" s="14">
        <v>7782.4209090909098</v>
      </c>
      <c r="Q87" s="20"/>
      <c r="R87" s="13" t="s">
        <v>135</v>
      </c>
    </row>
    <row r="88" spans="1:18" x14ac:dyDescent="0.25">
      <c r="A88" s="11">
        <v>810</v>
      </c>
      <c r="B88" s="11" t="s">
        <v>40</v>
      </c>
      <c r="C88" s="12">
        <v>2010</v>
      </c>
      <c r="D88" s="12">
        <v>2011</v>
      </c>
      <c r="E88" s="12"/>
      <c r="F88" s="2"/>
      <c r="G88" s="2"/>
      <c r="H88" s="11" t="s">
        <v>24</v>
      </c>
      <c r="I88" s="11">
        <v>2</v>
      </c>
      <c r="J88" s="11" t="s">
        <v>25</v>
      </c>
      <c r="K88" s="11" t="s">
        <v>226</v>
      </c>
      <c r="L88" s="8" t="s">
        <v>139</v>
      </c>
      <c r="M88" s="14">
        <v>48624.91</v>
      </c>
      <c r="N88" s="14">
        <v>59.95525387783286</v>
      </c>
      <c r="O88" s="14">
        <v>56.871239766081878</v>
      </c>
      <c r="P88" s="14">
        <v>4420.4463636363644</v>
      </c>
      <c r="Q88" s="20"/>
      <c r="R88" s="13" t="s">
        <v>135</v>
      </c>
    </row>
    <row r="89" spans="1:18" x14ac:dyDescent="0.25">
      <c r="A89" s="11">
        <v>810</v>
      </c>
      <c r="B89" s="11" t="s">
        <v>40</v>
      </c>
      <c r="C89" s="12">
        <v>2010</v>
      </c>
      <c r="D89" s="12">
        <v>2011</v>
      </c>
      <c r="E89" s="12"/>
      <c r="F89" s="2"/>
      <c r="G89" s="2"/>
      <c r="H89" s="11" t="s">
        <v>24</v>
      </c>
      <c r="I89" s="11">
        <v>2</v>
      </c>
      <c r="J89" s="11" t="s">
        <v>25</v>
      </c>
      <c r="K89" s="11" t="s">
        <v>227</v>
      </c>
      <c r="L89" s="8" t="s">
        <v>139</v>
      </c>
      <c r="M89" s="14">
        <v>36224.36</v>
      </c>
      <c r="N89" s="14">
        <v>44.665187048408178</v>
      </c>
      <c r="O89" s="14">
        <v>42.367672514619883</v>
      </c>
      <c r="P89" s="14">
        <v>3293.1236363636363</v>
      </c>
      <c r="Q89" s="20"/>
      <c r="R89" s="13" t="s">
        <v>135</v>
      </c>
    </row>
    <row r="90" spans="1:18" x14ac:dyDescent="0.25">
      <c r="A90" s="11">
        <v>810</v>
      </c>
      <c r="B90" s="11" t="s">
        <v>40</v>
      </c>
      <c r="C90" s="12">
        <v>2010</v>
      </c>
      <c r="D90" s="12">
        <v>2011</v>
      </c>
      <c r="E90" s="12"/>
      <c r="F90" s="2"/>
      <c r="G90" s="2"/>
      <c r="H90" s="11" t="s">
        <v>24</v>
      </c>
      <c r="I90" s="11">
        <v>2</v>
      </c>
      <c r="J90" s="11" t="s">
        <v>25</v>
      </c>
      <c r="K90" s="11" t="s">
        <v>228</v>
      </c>
      <c r="L90" s="8" t="s">
        <v>143</v>
      </c>
      <c r="M90" s="14">
        <v>28632.67</v>
      </c>
      <c r="N90" s="14">
        <v>35.304517767749253</v>
      </c>
      <c r="O90" s="14">
        <v>33.488502923976604</v>
      </c>
      <c r="P90" s="14">
        <v>2602.9699999999998</v>
      </c>
      <c r="Q90" s="20"/>
      <c r="R90" s="13" t="s">
        <v>135</v>
      </c>
    </row>
    <row r="91" spans="1:18" x14ac:dyDescent="0.25">
      <c r="A91" s="11">
        <v>810</v>
      </c>
      <c r="B91" s="11" t="s">
        <v>40</v>
      </c>
      <c r="C91" s="12">
        <v>2010</v>
      </c>
      <c r="D91" s="12">
        <v>2011</v>
      </c>
      <c r="E91" s="12"/>
      <c r="F91" s="2"/>
      <c r="G91" s="2"/>
      <c r="H91" s="11" t="s">
        <v>24</v>
      </c>
      <c r="I91" s="11">
        <v>2</v>
      </c>
      <c r="J91" s="11" t="s">
        <v>25</v>
      </c>
      <c r="K91" s="11" t="s">
        <v>229</v>
      </c>
      <c r="L91" s="8" t="s">
        <v>143</v>
      </c>
      <c r="M91" s="14">
        <v>77082.460000000006</v>
      </c>
      <c r="N91" s="14">
        <v>95.043846021059906</v>
      </c>
      <c r="O91" s="14">
        <v>90.154923976608188</v>
      </c>
      <c r="P91" s="14">
        <v>7007.4963636363645</v>
      </c>
      <c r="Q91" s="20"/>
      <c r="R91" s="13" t="s">
        <v>135</v>
      </c>
    </row>
    <row r="92" spans="1:18" x14ac:dyDescent="0.25">
      <c r="A92" s="11">
        <v>810</v>
      </c>
      <c r="B92" s="11" t="s">
        <v>40</v>
      </c>
      <c r="C92" s="12">
        <v>2010</v>
      </c>
      <c r="D92" s="12">
        <v>2011</v>
      </c>
      <c r="E92" s="12"/>
      <c r="F92" s="2"/>
      <c r="G92" s="2"/>
      <c r="H92" s="11" t="s">
        <v>24</v>
      </c>
      <c r="I92" s="11">
        <v>2</v>
      </c>
      <c r="J92" s="11" t="s">
        <v>25</v>
      </c>
      <c r="K92" s="11" t="s">
        <v>230</v>
      </c>
      <c r="L92" s="8" t="s">
        <v>143</v>
      </c>
      <c r="M92" s="14">
        <v>55611.83</v>
      </c>
      <c r="N92" s="14">
        <v>68.570232546669629</v>
      </c>
      <c r="O92" s="14">
        <v>65.043076023391819</v>
      </c>
      <c r="P92" s="14">
        <v>5055.6209090909097</v>
      </c>
      <c r="Q92" s="20"/>
      <c r="R92" s="13" t="s">
        <v>135</v>
      </c>
    </row>
    <row r="93" spans="1:18" x14ac:dyDescent="0.25">
      <c r="A93" s="11">
        <v>810</v>
      </c>
      <c r="B93" s="11" t="s">
        <v>40</v>
      </c>
      <c r="C93" s="12">
        <v>2010</v>
      </c>
      <c r="D93" s="12">
        <v>2011</v>
      </c>
      <c r="E93" s="12"/>
      <c r="F93" s="2"/>
      <c r="G93" s="2"/>
      <c r="H93" s="11" t="s">
        <v>24</v>
      </c>
      <c r="I93" s="11">
        <v>2</v>
      </c>
      <c r="J93" s="11" t="s">
        <v>25</v>
      </c>
      <c r="K93" s="11" t="s">
        <v>231</v>
      </c>
      <c r="L93" s="8" t="s">
        <v>139</v>
      </c>
      <c r="M93" s="14">
        <v>49611.17</v>
      </c>
      <c r="N93" s="14">
        <v>61.171327464180905</v>
      </c>
      <c r="O93" s="14">
        <v>58.02476023391813</v>
      </c>
      <c r="P93" s="14">
        <v>4510.1063636363633</v>
      </c>
      <c r="Q93" s="20"/>
      <c r="R93" s="13" t="s">
        <v>135</v>
      </c>
    </row>
    <row r="94" spans="1:18" x14ac:dyDescent="0.25">
      <c r="A94" s="11">
        <v>812</v>
      </c>
      <c r="B94" s="11" t="s">
        <v>41</v>
      </c>
      <c r="C94" s="12">
        <v>2010</v>
      </c>
      <c r="D94" s="12">
        <v>2011</v>
      </c>
      <c r="E94" s="12">
        <v>4</v>
      </c>
      <c r="F94" s="2">
        <v>296.39999999999998</v>
      </c>
      <c r="G94" s="2">
        <v>323.88</v>
      </c>
      <c r="H94" s="11" t="s">
        <v>24</v>
      </c>
      <c r="I94" s="11">
        <v>2</v>
      </c>
      <c r="J94" s="11" t="s">
        <v>25</v>
      </c>
      <c r="K94" s="11" t="s">
        <v>232</v>
      </c>
      <c r="L94" s="8" t="s">
        <v>134</v>
      </c>
      <c r="M94" s="14">
        <v>149079.53</v>
      </c>
      <c r="N94" s="14">
        <v>502.96737516869098</v>
      </c>
      <c r="O94" s="14">
        <v>460.29248487093986</v>
      </c>
      <c r="P94" s="14">
        <v>37269.8825</v>
      </c>
      <c r="Q94" s="19">
        <v>5.5E-2</v>
      </c>
      <c r="R94" s="13" t="s">
        <v>135</v>
      </c>
    </row>
    <row r="95" spans="1:18" x14ac:dyDescent="0.25">
      <c r="A95" s="11">
        <v>812</v>
      </c>
      <c r="B95" s="11" t="s">
        <v>41</v>
      </c>
      <c r="C95" s="12">
        <v>2010</v>
      </c>
      <c r="D95" s="12">
        <v>2011</v>
      </c>
      <c r="E95" s="12"/>
      <c r="F95" s="2"/>
      <c r="G95" s="2"/>
      <c r="H95" s="11" t="s">
        <v>24</v>
      </c>
      <c r="I95" s="11">
        <v>2</v>
      </c>
      <c r="J95" s="11" t="s">
        <v>25</v>
      </c>
      <c r="K95" s="11" t="s">
        <v>233</v>
      </c>
      <c r="L95" s="8" t="s">
        <v>137</v>
      </c>
      <c r="M95" s="14">
        <v>52285.51</v>
      </c>
      <c r="N95" s="14">
        <v>176.40185560053982</v>
      </c>
      <c r="O95" s="14">
        <v>161.43482153884156</v>
      </c>
      <c r="P95" s="14">
        <v>13071.377500000001</v>
      </c>
      <c r="Q95" s="20"/>
      <c r="R95" s="13" t="s">
        <v>135</v>
      </c>
    </row>
    <row r="96" spans="1:18" x14ac:dyDescent="0.25">
      <c r="A96" s="11">
        <v>812</v>
      </c>
      <c r="B96" s="11" t="s">
        <v>41</v>
      </c>
      <c r="C96" s="12">
        <v>2010</v>
      </c>
      <c r="D96" s="12">
        <v>2011</v>
      </c>
      <c r="E96" s="12"/>
      <c r="F96" s="2"/>
      <c r="G96" s="2"/>
      <c r="H96" s="11" t="s">
        <v>24</v>
      </c>
      <c r="I96" s="11">
        <v>2</v>
      </c>
      <c r="J96" s="11" t="s">
        <v>25</v>
      </c>
      <c r="K96" s="11" t="s">
        <v>234</v>
      </c>
      <c r="L96" s="8" t="s">
        <v>139</v>
      </c>
      <c r="M96" s="14">
        <v>15995.98</v>
      </c>
      <c r="N96" s="14">
        <v>53.967543859649126</v>
      </c>
      <c r="O96" s="14">
        <v>49.388600716314684</v>
      </c>
      <c r="P96" s="14">
        <v>3998.9949999999999</v>
      </c>
      <c r="Q96" s="20"/>
      <c r="R96" s="13" t="s">
        <v>135</v>
      </c>
    </row>
    <row r="97" spans="1:18" x14ac:dyDescent="0.25">
      <c r="A97" s="11">
        <v>812</v>
      </c>
      <c r="B97" s="11" t="s">
        <v>41</v>
      </c>
      <c r="C97" s="12">
        <v>2010</v>
      </c>
      <c r="D97" s="12">
        <v>2011</v>
      </c>
      <c r="E97" s="12"/>
      <c r="F97" s="2"/>
      <c r="G97" s="2"/>
      <c r="H97" s="11" t="s">
        <v>24</v>
      </c>
      <c r="I97" s="11">
        <v>2</v>
      </c>
      <c r="J97" s="11" t="s">
        <v>25</v>
      </c>
      <c r="K97" s="11" t="s">
        <v>235</v>
      </c>
      <c r="L97" s="8" t="s">
        <v>139</v>
      </c>
      <c r="M97" s="14">
        <v>7280.71</v>
      </c>
      <c r="N97" s="14">
        <v>24.56379892037787</v>
      </c>
      <c r="O97" s="14">
        <v>22.479652957885637</v>
      </c>
      <c r="P97" s="14">
        <v>1820.1775</v>
      </c>
      <c r="Q97" s="20"/>
      <c r="R97" s="13" t="s">
        <v>135</v>
      </c>
    </row>
    <row r="98" spans="1:18" x14ac:dyDescent="0.25">
      <c r="A98" s="11">
        <v>812</v>
      </c>
      <c r="B98" s="11" t="s">
        <v>41</v>
      </c>
      <c r="C98" s="12">
        <v>2010</v>
      </c>
      <c r="D98" s="12">
        <v>2011</v>
      </c>
      <c r="E98" s="12"/>
      <c r="F98" s="2"/>
      <c r="G98" s="2"/>
      <c r="H98" s="11" t="s">
        <v>24</v>
      </c>
      <c r="I98" s="11">
        <v>2</v>
      </c>
      <c r="J98" s="11" t="s">
        <v>25</v>
      </c>
      <c r="K98" s="11" t="s">
        <v>236</v>
      </c>
      <c r="L98" s="8" t="s">
        <v>139</v>
      </c>
      <c r="M98" s="14">
        <v>25514.47</v>
      </c>
      <c r="N98" s="14">
        <v>86.081207827260471</v>
      </c>
      <c r="O98" s="14">
        <v>78.77754106459183</v>
      </c>
      <c r="P98" s="14">
        <v>6378.6175000000003</v>
      </c>
      <c r="Q98" s="20"/>
      <c r="R98" s="13" t="s">
        <v>135</v>
      </c>
    </row>
    <row r="99" spans="1:18" x14ac:dyDescent="0.25">
      <c r="A99" s="11">
        <v>812</v>
      </c>
      <c r="B99" s="11" t="s">
        <v>41</v>
      </c>
      <c r="C99" s="12">
        <v>2010</v>
      </c>
      <c r="D99" s="12">
        <v>2011</v>
      </c>
      <c r="E99" s="12"/>
      <c r="F99" s="2"/>
      <c r="G99" s="2"/>
      <c r="H99" s="11" t="s">
        <v>24</v>
      </c>
      <c r="I99" s="11">
        <v>2</v>
      </c>
      <c r="J99" s="11" t="s">
        <v>25</v>
      </c>
      <c r="K99" s="11" t="s">
        <v>237</v>
      </c>
      <c r="L99" s="8" t="s">
        <v>143</v>
      </c>
      <c r="M99" s="14">
        <v>19306.330000000002</v>
      </c>
      <c r="N99" s="14">
        <v>65.13606612685561</v>
      </c>
      <c r="O99" s="14">
        <v>59.609515870075342</v>
      </c>
      <c r="P99" s="14">
        <v>4826.5825000000004</v>
      </c>
      <c r="Q99" s="20"/>
      <c r="R99" s="13" t="s">
        <v>135</v>
      </c>
    </row>
    <row r="100" spans="1:18" x14ac:dyDescent="0.25">
      <c r="A100" s="11">
        <v>812</v>
      </c>
      <c r="B100" s="11" t="s">
        <v>41</v>
      </c>
      <c r="C100" s="12">
        <v>2010</v>
      </c>
      <c r="D100" s="12">
        <v>2011</v>
      </c>
      <c r="E100" s="12"/>
      <c r="F100" s="2"/>
      <c r="G100" s="2"/>
      <c r="H100" s="11" t="s">
        <v>24</v>
      </c>
      <c r="I100" s="11">
        <v>2</v>
      </c>
      <c r="J100" s="11" t="s">
        <v>25</v>
      </c>
      <c r="K100" s="11" t="s">
        <v>238</v>
      </c>
      <c r="L100" s="8" t="s">
        <v>143</v>
      </c>
      <c r="M100" s="14">
        <v>9436.4699999999993</v>
      </c>
      <c r="N100" s="14">
        <v>31.836943319838056</v>
      </c>
      <c r="O100" s="14">
        <v>29.135698406817337</v>
      </c>
      <c r="P100" s="14">
        <v>2359.1174999999998</v>
      </c>
      <c r="Q100" s="20"/>
      <c r="R100" s="13" t="s">
        <v>135</v>
      </c>
    </row>
    <row r="101" spans="1:18" x14ac:dyDescent="0.25">
      <c r="A101" s="11">
        <v>812</v>
      </c>
      <c r="B101" s="11" t="s">
        <v>41</v>
      </c>
      <c r="C101" s="12">
        <v>2010</v>
      </c>
      <c r="D101" s="12">
        <v>2011</v>
      </c>
      <c r="E101" s="12"/>
      <c r="F101" s="2"/>
      <c r="G101" s="2"/>
      <c r="H101" s="11" t="s">
        <v>24</v>
      </c>
      <c r="I101" s="11">
        <v>2</v>
      </c>
      <c r="J101" s="11" t="s">
        <v>25</v>
      </c>
      <c r="K101" s="11" t="s">
        <v>239</v>
      </c>
      <c r="L101" s="8" t="s">
        <v>139</v>
      </c>
      <c r="M101" s="14">
        <v>13574.4</v>
      </c>
      <c r="N101" s="14">
        <v>45.797570850202433</v>
      </c>
      <c r="O101" s="14">
        <v>41.911819192293443</v>
      </c>
      <c r="P101" s="14">
        <v>3393.6</v>
      </c>
      <c r="Q101" s="20"/>
      <c r="R101" s="13" t="s">
        <v>135</v>
      </c>
    </row>
    <row r="102" spans="1:18" x14ac:dyDescent="0.25">
      <c r="A102" s="11">
        <v>812</v>
      </c>
      <c r="B102" s="11" t="s">
        <v>41</v>
      </c>
      <c r="C102" s="12">
        <v>2010</v>
      </c>
      <c r="D102" s="12">
        <v>2011</v>
      </c>
      <c r="E102" s="12"/>
      <c r="F102" s="2"/>
      <c r="G102" s="2"/>
      <c r="H102" s="11" t="s">
        <v>24</v>
      </c>
      <c r="I102" s="11">
        <v>2</v>
      </c>
      <c r="J102" s="11" t="s">
        <v>25</v>
      </c>
      <c r="K102" s="11" t="s">
        <v>240</v>
      </c>
      <c r="L102" s="8" t="s">
        <v>139</v>
      </c>
      <c r="M102" s="14">
        <v>13791.9</v>
      </c>
      <c r="N102" s="14">
        <v>46.531376518218629</v>
      </c>
      <c r="O102" s="14">
        <v>42.58336420896628</v>
      </c>
      <c r="P102" s="14">
        <v>3447.9749999999999</v>
      </c>
      <c r="Q102" s="20"/>
      <c r="R102" s="13" t="s">
        <v>135</v>
      </c>
    </row>
    <row r="103" spans="1:18" x14ac:dyDescent="0.25">
      <c r="A103" s="11">
        <v>812</v>
      </c>
      <c r="B103" s="11" t="s">
        <v>41</v>
      </c>
      <c r="C103" s="12">
        <v>2010</v>
      </c>
      <c r="D103" s="12">
        <v>2011</v>
      </c>
      <c r="E103" s="12"/>
      <c r="F103" s="2"/>
      <c r="G103" s="2"/>
      <c r="H103" s="11" t="s">
        <v>24</v>
      </c>
      <c r="I103" s="11">
        <v>2</v>
      </c>
      <c r="J103" s="11" t="s">
        <v>25</v>
      </c>
      <c r="K103" s="11" t="s">
        <v>241</v>
      </c>
      <c r="L103" s="8" t="s">
        <v>148</v>
      </c>
      <c r="M103" s="14">
        <v>6499.48</v>
      </c>
      <c r="N103" s="14">
        <v>21.928070175438595</v>
      </c>
      <c r="O103" s="14">
        <v>20.06755588489564</v>
      </c>
      <c r="P103" s="14">
        <v>1624.87</v>
      </c>
      <c r="Q103" s="20"/>
      <c r="R103" s="13" t="s">
        <v>135</v>
      </c>
    </row>
    <row r="104" spans="1:18" x14ac:dyDescent="0.25">
      <c r="A104" s="11">
        <v>814</v>
      </c>
      <c r="B104" s="11" t="s">
        <v>42</v>
      </c>
      <c r="C104" s="12">
        <v>2009</v>
      </c>
      <c r="D104" s="12">
        <v>2011</v>
      </c>
      <c r="E104" s="12">
        <v>20</v>
      </c>
      <c r="F104" s="2">
        <v>1588.17</v>
      </c>
      <c r="G104" s="2">
        <v>1664</v>
      </c>
      <c r="H104" s="11" t="s">
        <v>24</v>
      </c>
      <c r="I104" s="11">
        <v>4</v>
      </c>
      <c r="J104" s="11" t="s">
        <v>43</v>
      </c>
      <c r="K104" s="11" t="s">
        <v>242</v>
      </c>
      <c r="L104" s="8" t="s">
        <v>193</v>
      </c>
      <c r="M104" s="14">
        <v>107369.91</v>
      </c>
      <c r="N104" s="14">
        <v>67.606056026747765</v>
      </c>
      <c r="O104" s="14">
        <v>64.525186298076932</v>
      </c>
      <c r="P104" s="14">
        <v>5368.4955</v>
      </c>
      <c r="Q104" s="20"/>
      <c r="R104" s="13" t="s">
        <v>135</v>
      </c>
    </row>
    <row r="105" spans="1:18" x14ac:dyDescent="0.25">
      <c r="A105" s="11">
        <v>814</v>
      </c>
      <c r="B105" s="11" t="s">
        <v>42</v>
      </c>
      <c r="C105" s="12">
        <v>2009</v>
      </c>
      <c r="D105" s="12">
        <v>2011</v>
      </c>
      <c r="E105" s="12"/>
      <c r="F105" s="2"/>
      <c r="G105" s="2"/>
      <c r="H105" s="11" t="s">
        <v>24</v>
      </c>
      <c r="I105" s="11">
        <v>4</v>
      </c>
      <c r="J105" s="11" t="s">
        <v>43</v>
      </c>
      <c r="K105" s="11" t="s">
        <v>243</v>
      </c>
      <c r="L105" s="8" t="s">
        <v>134</v>
      </c>
      <c r="M105" s="14">
        <v>521946.35</v>
      </c>
      <c r="N105" s="14">
        <v>328.64639805562376</v>
      </c>
      <c r="O105" s="14">
        <v>313.66968149038462</v>
      </c>
      <c r="P105" s="14">
        <v>26097.317499999997</v>
      </c>
      <c r="Q105" s="19">
        <v>5.5E-2</v>
      </c>
      <c r="R105" s="13" t="s">
        <v>135</v>
      </c>
    </row>
    <row r="106" spans="1:18" x14ac:dyDescent="0.25">
      <c r="A106" s="11">
        <v>814</v>
      </c>
      <c r="B106" s="11" t="s">
        <v>42</v>
      </c>
      <c r="C106" s="12">
        <v>2009</v>
      </c>
      <c r="D106" s="12">
        <v>2011</v>
      </c>
      <c r="E106" s="12"/>
      <c r="F106" s="2"/>
      <c r="G106" s="2"/>
      <c r="H106" s="11" t="s">
        <v>24</v>
      </c>
      <c r="I106" s="11">
        <v>4</v>
      </c>
      <c r="J106" s="11" t="s">
        <v>43</v>
      </c>
      <c r="K106" s="11" t="s">
        <v>244</v>
      </c>
      <c r="L106" s="8" t="s">
        <v>134</v>
      </c>
      <c r="M106" s="14">
        <v>52624.03</v>
      </c>
      <c r="N106" s="14">
        <v>33.135010735626537</v>
      </c>
      <c r="O106" s="14">
        <v>31.625018028846153</v>
      </c>
      <c r="P106" s="14">
        <v>2631.2015000000001</v>
      </c>
      <c r="Q106" s="20"/>
      <c r="R106" s="13" t="s">
        <v>135</v>
      </c>
    </row>
    <row r="107" spans="1:18" x14ac:dyDescent="0.25">
      <c r="A107" s="11">
        <v>814</v>
      </c>
      <c r="B107" s="11" t="s">
        <v>42</v>
      </c>
      <c r="C107" s="12">
        <v>2009</v>
      </c>
      <c r="D107" s="12">
        <v>2011</v>
      </c>
      <c r="E107" s="12"/>
      <c r="F107" s="2"/>
      <c r="G107" s="2"/>
      <c r="H107" s="11" t="s">
        <v>24</v>
      </c>
      <c r="I107" s="11">
        <v>4</v>
      </c>
      <c r="J107" s="11" t="s">
        <v>43</v>
      </c>
      <c r="K107" s="11" t="s">
        <v>245</v>
      </c>
      <c r="L107" s="8" t="s">
        <v>137</v>
      </c>
      <c r="M107" s="14">
        <v>47304.959999999999</v>
      </c>
      <c r="N107" s="14">
        <v>29.785828972968886</v>
      </c>
      <c r="O107" s="14">
        <v>28.428461538461537</v>
      </c>
      <c r="P107" s="14">
        <v>2365.248</v>
      </c>
      <c r="Q107" s="20"/>
      <c r="R107" s="13" t="s">
        <v>135</v>
      </c>
    </row>
    <row r="108" spans="1:18" x14ac:dyDescent="0.25">
      <c r="A108" s="11">
        <v>814</v>
      </c>
      <c r="B108" s="11" t="s">
        <v>42</v>
      </c>
      <c r="C108" s="12">
        <v>2009</v>
      </c>
      <c r="D108" s="12">
        <v>2011</v>
      </c>
      <c r="E108" s="12"/>
      <c r="F108" s="2"/>
      <c r="G108" s="2"/>
      <c r="H108" s="11" t="s">
        <v>24</v>
      </c>
      <c r="I108" s="11">
        <v>4</v>
      </c>
      <c r="J108" s="11" t="s">
        <v>43</v>
      </c>
      <c r="K108" s="11" t="s">
        <v>246</v>
      </c>
      <c r="L108" s="8" t="s">
        <v>139</v>
      </c>
      <c r="M108" s="14">
        <v>98529.74</v>
      </c>
      <c r="N108" s="14">
        <v>62.039794228577549</v>
      </c>
      <c r="O108" s="14">
        <v>59.21258413461539</v>
      </c>
      <c r="P108" s="14">
        <v>4926.4870000000001</v>
      </c>
      <c r="Q108" s="20"/>
      <c r="R108" s="13" t="s">
        <v>135</v>
      </c>
    </row>
    <row r="109" spans="1:18" x14ac:dyDescent="0.25">
      <c r="A109" s="11">
        <v>814</v>
      </c>
      <c r="B109" s="11" t="s">
        <v>42</v>
      </c>
      <c r="C109" s="12">
        <v>2009</v>
      </c>
      <c r="D109" s="12">
        <v>2011</v>
      </c>
      <c r="E109" s="12"/>
      <c r="F109" s="2"/>
      <c r="G109" s="2"/>
      <c r="H109" s="11" t="s">
        <v>24</v>
      </c>
      <c r="I109" s="11">
        <v>4</v>
      </c>
      <c r="J109" s="11" t="s">
        <v>43</v>
      </c>
      <c r="K109" s="11" t="s">
        <v>247</v>
      </c>
      <c r="L109" s="8" t="s">
        <v>139</v>
      </c>
      <c r="M109" s="14">
        <v>80957</v>
      </c>
      <c r="N109" s="14">
        <v>50.975021565701404</v>
      </c>
      <c r="O109" s="14">
        <v>48.652043269230766</v>
      </c>
      <c r="P109" s="14">
        <v>4047.85</v>
      </c>
      <c r="Q109" s="20"/>
      <c r="R109" s="13" t="s">
        <v>135</v>
      </c>
    </row>
    <row r="110" spans="1:18" x14ac:dyDescent="0.25">
      <c r="A110" s="11">
        <v>814</v>
      </c>
      <c r="B110" s="11" t="s">
        <v>42</v>
      </c>
      <c r="C110" s="12">
        <v>2009</v>
      </c>
      <c r="D110" s="12">
        <v>2011</v>
      </c>
      <c r="E110" s="12"/>
      <c r="F110" s="2"/>
      <c r="G110" s="2"/>
      <c r="H110" s="11" t="s">
        <v>24</v>
      </c>
      <c r="I110" s="11">
        <v>4</v>
      </c>
      <c r="J110" s="11" t="s">
        <v>43</v>
      </c>
      <c r="K110" s="11" t="s">
        <v>248</v>
      </c>
      <c r="L110" s="8" t="s">
        <v>143</v>
      </c>
      <c r="M110" s="14">
        <v>105388.18</v>
      </c>
      <c r="N110" s="14">
        <v>66.358248802080368</v>
      </c>
      <c r="O110" s="14">
        <v>63.334242788461538</v>
      </c>
      <c r="P110" s="14">
        <v>5269.4089999999997</v>
      </c>
      <c r="Q110" s="20"/>
      <c r="R110" s="13" t="s">
        <v>135</v>
      </c>
    </row>
    <row r="111" spans="1:18" x14ac:dyDescent="0.25">
      <c r="A111" s="11">
        <v>814</v>
      </c>
      <c r="B111" s="11" t="s">
        <v>42</v>
      </c>
      <c r="C111" s="12">
        <v>2009</v>
      </c>
      <c r="D111" s="12">
        <v>2011</v>
      </c>
      <c r="E111" s="12"/>
      <c r="F111" s="2"/>
      <c r="G111" s="2"/>
      <c r="H111" s="11" t="s">
        <v>24</v>
      </c>
      <c r="I111" s="11">
        <v>4</v>
      </c>
      <c r="J111" s="11" t="s">
        <v>43</v>
      </c>
      <c r="K111" s="11" t="s">
        <v>249</v>
      </c>
      <c r="L111" s="8" t="s">
        <v>143</v>
      </c>
      <c r="M111" s="14">
        <v>53766.58</v>
      </c>
      <c r="N111" s="14">
        <v>33.854423644823918</v>
      </c>
      <c r="O111" s="14">
        <v>32.311646634615386</v>
      </c>
      <c r="P111" s="14">
        <v>2688.3290000000002</v>
      </c>
      <c r="Q111" s="20"/>
      <c r="R111" s="13" t="s">
        <v>135</v>
      </c>
    </row>
    <row r="112" spans="1:18" x14ac:dyDescent="0.25">
      <c r="A112" s="11">
        <v>814</v>
      </c>
      <c r="B112" s="11" t="s">
        <v>42</v>
      </c>
      <c r="C112" s="12">
        <v>2009</v>
      </c>
      <c r="D112" s="12">
        <v>2011</v>
      </c>
      <c r="E112" s="12"/>
      <c r="F112" s="2"/>
      <c r="G112" s="2"/>
      <c r="H112" s="11" t="s">
        <v>24</v>
      </c>
      <c r="I112" s="11">
        <v>4</v>
      </c>
      <c r="J112" s="11" t="s">
        <v>43</v>
      </c>
      <c r="K112" s="11" t="s">
        <v>250</v>
      </c>
      <c r="L112" s="8" t="s">
        <v>143</v>
      </c>
      <c r="M112" s="14">
        <v>151644.63</v>
      </c>
      <c r="N112" s="14">
        <v>95.483877670526454</v>
      </c>
      <c r="O112" s="14">
        <v>91.132590144230775</v>
      </c>
      <c r="P112" s="14">
        <v>7582.2314999999999</v>
      </c>
      <c r="Q112" s="20"/>
      <c r="R112" s="13" t="s">
        <v>135</v>
      </c>
    </row>
    <row r="113" spans="1:18" x14ac:dyDescent="0.25">
      <c r="A113" s="11">
        <v>814</v>
      </c>
      <c r="B113" s="11" t="s">
        <v>42</v>
      </c>
      <c r="C113" s="12">
        <v>2009</v>
      </c>
      <c r="D113" s="12">
        <v>2011</v>
      </c>
      <c r="E113" s="12"/>
      <c r="F113" s="2"/>
      <c r="G113" s="2"/>
      <c r="H113" s="11" t="s">
        <v>24</v>
      </c>
      <c r="I113" s="11">
        <v>4</v>
      </c>
      <c r="J113" s="11" t="s">
        <v>43</v>
      </c>
      <c r="K113" s="11" t="s">
        <v>251</v>
      </c>
      <c r="L113" s="8" t="s">
        <v>139</v>
      </c>
      <c r="M113" s="14">
        <v>52010.2</v>
      </c>
      <c r="N113" s="14">
        <v>32.748509290567128</v>
      </c>
      <c r="O113" s="14">
        <v>31.256129807692307</v>
      </c>
      <c r="P113" s="14">
        <v>2600.5099999999998</v>
      </c>
      <c r="Q113" s="20"/>
      <c r="R113" s="13" t="s">
        <v>135</v>
      </c>
    </row>
    <row r="114" spans="1:18" x14ac:dyDescent="0.25">
      <c r="A114" s="11">
        <v>814</v>
      </c>
      <c r="B114" s="11" t="s">
        <v>42</v>
      </c>
      <c r="C114" s="12">
        <v>2009</v>
      </c>
      <c r="D114" s="12">
        <v>2011</v>
      </c>
      <c r="E114" s="12"/>
      <c r="F114" s="2"/>
      <c r="G114" s="2"/>
      <c r="H114" s="11" t="s">
        <v>24</v>
      </c>
      <c r="I114" s="11">
        <v>4</v>
      </c>
      <c r="J114" s="11" t="s">
        <v>43</v>
      </c>
      <c r="K114" s="11" t="s">
        <v>252</v>
      </c>
      <c r="L114" s="8" t="s">
        <v>139</v>
      </c>
      <c r="M114" s="14">
        <v>3048.14</v>
      </c>
      <c r="N114" s="14">
        <v>1.9192781629170679</v>
      </c>
      <c r="O114" s="14">
        <v>1.8318149038461538</v>
      </c>
      <c r="P114" s="14">
        <v>152.40699999999998</v>
      </c>
      <c r="Q114" s="20"/>
      <c r="R114" s="13" t="s">
        <v>135</v>
      </c>
    </row>
    <row r="115" spans="1:18" x14ac:dyDescent="0.25">
      <c r="A115" s="11">
        <v>814</v>
      </c>
      <c r="B115" s="11" t="s">
        <v>42</v>
      </c>
      <c r="C115" s="12">
        <v>2009</v>
      </c>
      <c r="D115" s="12">
        <v>2011</v>
      </c>
      <c r="E115" s="12"/>
      <c r="F115" s="2"/>
      <c r="G115" s="2"/>
      <c r="H115" s="11" t="s">
        <v>24</v>
      </c>
      <c r="I115" s="11">
        <v>4</v>
      </c>
      <c r="J115" s="11" t="s">
        <v>43</v>
      </c>
      <c r="K115" s="11" t="s">
        <v>253</v>
      </c>
      <c r="L115" s="8" t="s">
        <v>139</v>
      </c>
      <c r="M115" s="14">
        <v>69695.850000000006</v>
      </c>
      <c r="N115" s="14">
        <v>43.884376357694705</v>
      </c>
      <c r="O115" s="14">
        <v>41.884525240384619</v>
      </c>
      <c r="P115" s="14">
        <v>3484.7925000000005</v>
      </c>
      <c r="Q115" s="20"/>
      <c r="R115" s="13" t="s">
        <v>135</v>
      </c>
    </row>
    <row r="116" spans="1:18" x14ac:dyDescent="0.25">
      <c r="A116" s="11">
        <v>814</v>
      </c>
      <c r="B116" s="11" t="s">
        <v>42</v>
      </c>
      <c r="C116" s="12">
        <v>2009</v>
      </c>
      <c r="D116" s="12">
        <v>2011</v>
      </c>
      <c r="E116" s="12"/>
      <c r="F116" s="2"/>
      <c r="G116" s="2"/>
      <c r="H116" s="11" t="s">
        <v>24</v>
      </c>
      <c r="I116" s="11">
        <v>4</v>
      </c>
      <c r="J116" s="11" t="s">
        <v>43</v>
      </c>
      <c r="K116" s="11" t="s">
        <v>254</v>
      </c>
      <c r="L116" s="8" t="s">
        <v>148</v>
      </c>
      <c r="M116" s="14">
        <v>25123.22</v>
      </c>
      <c r="N116" s="14">
        <v>15.818974039303097</v>
      </c>
      <c r="O116" s="14">
        <v>15.098088942307694</v>
      </c>
      <c r="P116" s="14">
        <v>1256.1610000000001</v>
      </c>
      <c r="Q116" s="20"/>
      <c r="R116" s="13" t="s">
        <v>135</v>
      </c>
    </row>
    <row r="117" spans="1:18" x14ac:dyDescent="0.25">
      <c r="A117" s="11">
        <v>814</v>
      </c>
      <c r="B117" s="11" t="s">
        <v>42</v>
      </c>
      <c r="C117" s="12">
        <v>2009</v>
      </c>
      <c r="D117" s="12">
        <v>2011</v>
      </c>
      <c r="E117" s="12"/>
      <c r="F117" s="2"/>
      <c r="G117" s="2"/>
      <c r="H117" s="11" t="s">
        <v>24</v>
      </c>
      <c r="I117" s="11">
        <v>4</v>
      </c>
      <c r="J117" s="11" t="s">
        <v>43</v>
      </c>
      <c r="K117" s="11" t="s">
        <v>195</v>
      </c>
      <c r="L117" s="8" t="s">
        <v>137</v>
      </c>
      <c r="M117" s="14">
        <v>42777.13</v>
      </c>
      <c r="N117" s="14">
        <v>26.934855840369732</v>
      </c>
      <c r="O117" s="14">
        <v>25.707409855769228</v>
      </c>
      <c r="P117" s="14">
        <v>2138.8564999999999</v>
      </c>
      <c r="Q117" s="20"/>
      <c r="R117" s="13" t="s">
        <v>135</v>
      </c>
    </row>
    <row r="118" spans="1:18" x14ac:dyDescent="0.25">
      <c r="A118" s="11">
        <v>814</v>
      </c>
      <c r="B118" s="11" t="s">
        <v>42</v>
      </c>
      <c r="C118" s="12">
        <v>2009</v>
      </c>
      <c r="D118" s="12">
        <v>2011</v>
      </c>
      <c r="E118" s="12"/>
      <c r="F118" s="2"/>
      <c r="G118" s="2"/>
      <c r="H118" s="11" t="s">
        <v>24</v>
      </c>
      <c r="I118" s="11">
        <v>4</v>
      </c>
      <c r="J118" s="11" t="s">
        <v>43</v>
      </c>
      <c r="K118" s="11" t="s">
        <v>255</v>
      </c>
      <c r="L118" s="8" t="s">
        <v>137</v>
      </c>
      <c r="M118" s="14">
        <v>87530.46</v>
      </c>
      <c r="N118" s="14">
        <v>55.11403691040632</v>
      </c>
      <c r="O118" s="14">
        <v>52.602439903846161</v>
      </c>
      <c r="P118" s="14">
        <v>4376.5230000000001</v>
      </c>
      <c r="Q118" s="20"/>
      <c r="R118" s="13" t="s">
        <v>135</v>
      </c>
    </row>
    <row r="119" spans="1:18" x14ac:dyDescent="0.25">
      <c r="A119" s="11">
        <v>814</v>
      </c>
      <c r="B119" s="11" t="s">
        <v>42</v>
      </c>
      <c r="C119" s="12">
        <v>2009</v>
      </c>
      <c r="D119" s="12">
        <v>2011</v>
      </c>
      <c r="E119" s="12"/>
      <c r="F119" s="2"/>
      <c r="G119" s="2"/>
      <c r="H119" s="11" t="s">
        <v>24</v>
      </c>
      <c r="I119" s="11">
        <v>4</v>
      </c>
      <c r="J119" s="11" t="s">
        <v>43</v>
      </c>
      <c r="K119" s="11" t="s">
        <v>256</v>
      </c>
      <c r="L119" s="8" t="s">
        <v>139</v>
      </c>
      <c r="M119" s="14">
        <v>161341.57999999999</v>
      </c>
      <c r="N119" s="14">
        <v>101.5896157212389</v>
      </c>
      <c r="O119" s="14">
        <v>96.960084134615371</v>
      </c>
      <c r="P119" s="14">
        <v>8067.0789999999997</v>
      </c>
      <c r="Q119" s="20"/>
      <c r="R119" s="13" t="s">
        <v>135</v>
      </c>
    </row>
    <row r="120" spans="1:18" x14ac:dyDescent="0.25">
      <c r="A120" s="11">
        <v>819</v>
      </c>
      <c r="B120" s="11" t="s">
        <v>46</v>
      </c>
      <c r="C120" s="12">
        <v>2010</v>
      </c>
      <c r="D120" s="12">
        <v>2011</v>
      </c>
      <c r="E120" s="12">
        <v>12</v>
      </c>
      <c r="F120" s="2">
        <v>932.53</v>
      </c>
      <c r="G120" s="2">
        <v>957.48</v>
      </c>
      <c r="H120" s="11" t="s">
        <v>27</v>
      </c>
      <c r="I120" s="11">
        <v>3</v>
      </c>
      <c r="J120" s="11" t="s">
        <v>25</v>
      </c>
      <c r="K120" s="11" t="s">
        <v>209</v>
      </c>
      <c r="L120" s="8" t="s">
        <v>134</v>
      </c>
      <c r="M120" s="14">
        <v>340046.17</v>
      </c>
      <c r="N120" s="14">
        <v>364.64904078152983</v>
      </c>
      <c r="O120" s="14">
        <v>355.14702134770437</v>
      </c>
      <c r="P120" s="14">
        <v>28337.180833333332</v>
      </c>
      <c r="Q120" s="19">
        <v>5.5E-2</v>
      </c>
      <c r="R120" s="13" t="s">
        <v>135</v>
      </c>
    </row>
    <row r="121" spans="1:18" x14ac:dyDescent="0.25">
      <c r="A121" s="11">
        <v>819</v>
      </c>
      <c r="B121" s="11" t="s">
        <v>46</v>
      </c>
      <c r="C121" s="12">
        <v>2010</v>
      </c>
      <c r="D121" s="12">
        <v>2011</v>
      </c>
      <c r="E121" s="12"/>
      <c r="F121" s="2"/>
      <c r="G121" s="2"/>
      <c r="H121" s="11" t="s">
        <v>27</v>
      </c>
      <c r="I121" s="11">
        <v>3</v>
      </c>
      <c r="J121" s="11" t="s">
        <v>25</v>
      </c>
      <c r="K121" s="11" t="s">
        <v>257</v>
      </c>
      <c r="L121" s="8" t="s">
        <v>137</v>
      </c>
      <c r="M121" s="14">
        <v>119212.21</v>
      </c>
      <c r="N121" s="14">
        <v>127.83739933299734</v>
      </c>
      <c r="O121" s="14">
        <v>124.50621422901784</v>
      </c>
      <c r="P121" s="14">
        <v>9934.3508333333339</v>
      </c>
      <c r="Q121" s="20"/>
      <c r="R121" s="13" t="s">
        <v>135</v>
      </c>
    </row>
    <row r="122" spans="1:18" x14ac:dyDescent="0.25">
      <c r="A122" s="11">
        <v>819</v>
      </c>
      <c r="B122" s="11" t="s">
        <v>46</v>
      </c>
      <c r="C122" s="12">
        <v>2010</v>
      </c>
      <c r="D122" s="12">
        <v>2011</v>
      </c>
      <c r="E122" s="12"/>
      <c r="F122" s="2"/>
      <c r="G122" s="2"/>
      <c r="H122" s="11" t="s">
        <v>27</v>
      </c>
      <c r="I122" s="11">
        <v>3</v>
      </c>
      <c r="J122" s="11" t="s">
        <v>25</v>
      </c>
      <c r="K122" s="11" t="s">
        <v>258</v>
      </c>
      <c r="L122" s="8" t="s">
        <v>137</v>
      </c>
      <c r="M122" s="14">
        <v>127866.15</v>
      </c>
      <c r="N122" s="14">
        <v>137.11746538985341</v>
      </c>
      <c r="O122" s="14">
        <v>133.54446045870409</v>
      </c>
      <c r="P122" s="14">
        <v>10655.512499999999</v>
      </c>
      <c r="Q122" s="20"/>
      <c r="R122" s="13" t="s">
        <v>135</v>
      </c>
    </row>
    <row r="123" spans="1:18" x14ac:dyDescent="0.25">
      <c r="A123" s="11">
        <v>819</v>
      </c>
      <c r="B123" s="11" t="s">
        <v>46</v>
      </c>
      <c r="C123" s="12">
        <v>2010</v>
      </c>
      <c r="D123" s="12">
        <v>2011</v>
      </c>
      <c r="E123" s="12"/>
      <c r="F123" s="2"/>
      <c r="G123" s="2"/>
      <c r="H123" s="11" t="s">
        <v>27</v>
      </c>
      <c r="I123" s="11">
        <v>3</v>
      </c>
      <c r="J123" s="11" t="s">
        <v>25</v>
      </c>
      <c r="K123" s="11" t="s">
        <v>259</v>
      </c>
      <c r="L123" s="8" t="s">
        <v>139</v>
      </c>
      <c r="M123" s="14">
        <v>50818.66</v>
      </c>
      <c r="N123" s="14">
        <v>54.49546931466012</v>
      </c>
      <c r="O123" s="14">
        <v>53.075427162969461</v>
      </c>
      <c r="P123" s="14">
        <v>4234.8883333333333</v>
      </c>
      <c r="Q123" s="20"/>
      <c r="R123" s="13" t="s">
        <v>135</v>
      </c>
    </row>
    <row r="124" spans="1:18" x14ac:dyDescent="0.25">
      <c r="A124" s="11">
        <v>819</v>
      </c>
      <c r="B124" s="11" t="s">
        <v>46</v>
      </c>
      <c r="C124" s="12">
        <v>2010</v>
      </c>
      <c r="D124" s="12">
        <v>2011</v>
      </c>
      <c r="E124" s="12"/>
      <c r="F124" s="2"/>
      <c r="G124" s="2"/>
      <c r="H124" s="11" t="s">
        <v>27</v>
      </c>
      <c r="I124" s="11">
        <v>3</v>
      </c>
      <c r="J124" s="11" t="s">
        <v>25</v>
      </c>
      <c r="K124" s="11" t="s">
        <v>260</v>
      </c>
      <c r="L124" s="8" t="s">
        <v>139</v>
      </c>
      <c r="M124" s="14">
        <v>93773.46</v>
      </c>
      <c r="N124" s="14">
        <v>100.55811609277987</v>
      </c>
      <c r="O124" s="14">
        <v>97.937774157162551</v>
      </c>
      <c r="P124" s="14">
        <v>7814.4550000000008</v>
      </c>
      <c r="Q124" s="20"/>
      <c r="R124" s="13" t="s">
        <v>135</v>
      </c>
    </row>
    <row r="125" spans="1:18" x14ac:dyDescent="0.25">
      <c r="A125" s="11">
        <v>819</v>
      </c>
      <c r="B125" s="11" t="s">
        <v>46</v>
      </c>
      <c r="C125" s="12">
        <v>2010</v>
      </c>
      <c r="D125" s="12">
        <v>2011</v>
      </c>
      <c r="E125" s="12"/>
      <c r="F125" s="2"/>
      <c r="G125" s="2"/>
      <c r="H125" s="11" t="s">
        <v>27</v>
      </c>
      <c r="I125" s="11">
        <v>3</v>
      </c>
      <c r="J125" s="11" t="s">
        <v>25</v>
      </c>
      <c r="K125" s="11" t="s">
        <v>261</v>
      </c>
      <c r="L125" s="8" t="s">
        <v>139</v>
      </c>
      <c r="M125" s="14">
        <v>29122.35</v>
      </c>
      <c r="N125" s="14">
        <v>31.229397445658584</v>
      </c>
      <c r="O125" s="14">
        <v>30.415622258428371</v>
      </c>
      <c r="P125" s="14">
        <v>2426.8624999999997</v>
      </c>
      <c r="Q125" s="20"/>
      <c r="R125" s="13" t="s">
        <v>135</v>
      </c>
    </row>
    <row r="126" spans="1:18" x14ac:dyDescent="0.25">
      <c r="A126" s="11">
        <v>819</v>
      </c>
      <c r="B126" s="11" t="s">
        <v>46</v>
      </c>
      <c r="C126" s="12">
        <v>2010</v>
      </c>
      <c r="D126" s="12">
        <v>2011</v>
      </c>
      <c r="E126" s="12"/>
      <c r="F126" s="2"/>
      <c r="G126" s="2"/>
      <c r="H126" s="11" t="s">
        <v>27</v>
      </c>
      <c r="I126" s="11">
        <v>3</v>
      </c>
      <c r="J126" s="11" t="s">
        <v>25</v>
      </c>
      <c r="K126" s="11" t="s">
        <v>262</v>
      </c>
      <c r="L126" s="8" t="s">
        <v>143</v>
      </c>
      <c r="M126" s="14">
        <v>48833.49</v>
      </c>
      <c r="N126" s="14">
        <v>52.366669168820309</v>
      </c>
      <c r="O126" s="14">
        <v>51.002099260558964</v>
      </c>
      <c r="P126" s="14">
        <v>4069.4575</v>
      </c>
      <c r="Q126" s="20"/>
      <c r="R126" s="13" t="s">
        <v>135</v>
      </c>
    </row>
    <row r="127" spans="1:18" x14ac:dyDescent="0.25">
      <c r="A127" s="11">
        <v>819</v>
      </c>
      <c r="B127" s="11" t="s">
        <v>46</v>
      </c>
      <c r="C127" s="12">
        <v>2010</v>
      </c>
      <c r="D127" s="12">
        <v>2011</v>
      </c>
      <c r="E127" s="12"/>
      <c r="F127" s="2"/>
      <c r="G127" s="2"/>
      <c r="H127" s="11" t="s">
        <v>27</v>
      </c>
      <c r="I127" s="11">
        <v>3</v>
      </c>
      <c r="J127" s="11" t="s">
        <v>25</v>
      </c>
      <c r="K127" s="11" t="s">
        <v>263</v>
      </c>
      <c r="L127" s="8" t="s">
        <v>143</v>
      </c>
      <c r="M127" s="14">
        <v>33285.230000000003</v>
      </c>
      <c r="N127" s="14">
        <v>35.693468306649656</v>
      </c>
      <c r="O127" s="14">
        <v>34.763368425450146</v>
      </c>
      <c r="P127" s="14">
        <v>2773.7691666666669</v>
      </c>
      <c r="Q127" s="20"/>
      <c r="R127" s="13" t="s">
        <v>135</v>
      </c>
    </row>
    <row r="128" spans="1:18" x14ac:dyDescent="0.25">
      <c r="A128" s="11">
        <v>819</v>
      </c>
      <c r="B128" s="11" t="s">
        <v>46</v>
      </c>
      <c r="C128" s="12">
        <v>2010</v>
      </c>
      <c r="D128" s="12">
        <v>2011</v>
      </c>
      <c r="E128" s="12"/>
      <c r="F128" s="2"/>
      <c r="G128" s="2"/>
      <c r="H128" s="11" t="s">
        <v>27</v>
      </c>
      <c r="I128" s="11">
        <v>3</v>
      </c>
      <c r="J128" s="11" t="s">
        <v>25</v>
      </c>
      <c r="K128" s="11" t="s">
        <v>264</v>
      </c>
      <c r="L128" s="8" t="s">
        <v>143</v>
      </c>
      <c r="M128" s="14">
        <v>74691.429999999993</v>
      </c>
      <c r="N128" s="14">
        <v>80.095471459363239</v>
      </c>
      <c r="O128" s="14">
        <v>78.00834482182394</v>
      </c>
      <c r="P128" s="14">
        <v>6224.2858333333324</v>
      </c>
      <c r="Q128" s="20"/>
      <c r="R128" s="13" t="s">
        <v>135</v>
      </c>
    </row>
    <row r="129" spans="1:18" x14ac:dyDescent="0.25">
      <c r="A129" s="11">
        <v>819</v>
      </c>
      <c r="B129" s="11" t="s">
        <v>46</v>
      </c>
      <c r="C129" s="12">
        <v>2010</v>
      </c>
      <c r="D129" s="12">
        <v>2011</v>
      </c>
      <c r="E129" s="12"/>
      <c r="F129" s="2"/>
      <c r="G129" s="2"/>
      <c r="H129" s="11" t="s">
        <v>27</v>
      </c>
      <c r="I129" s="11">
        <v>3</v>
      </c>
      <c r="J129" s="11" t="s">
        <v>25</v>
      </c>
      <c r="K129" s="11" t="s">
        <v>265</v>
      </c>
      <c r="L129" s="8" t="s">
        <v>139</v>
      </c>
      <c r="M129" s="14">
        <v>36703.81</v>
      </c>
      <c r="N129" s="14">
        <v>39.359387901729704</v>
      </c>
      <c r="O129" s="14">
        <v>38.333761540711031</v>
      </c>
      <c r="P129" s="14">
        <v>3058.6508333333331</v>
      </c>
      <c r="Q129" s="20"/>
      <c r="R129" s="13" t="s">
        <v>135</v>
      </c>
    </row>
    <row r="130" spans="1:18" x14ac:dyDescent="0.25">
      <c r="A130" s="11">
        <v>819</v>
      </c>
      <c r="B130" s="11" t="s">
        <v>46</v>
      </c>
      <c r="C130" s="12">
        <v>2010</v>
      </c>
      <c r="D130" s="12">
        <v>2011</v>
      </c>
      <c r="E130" s="12"/>
      <c r="F130" s="2"/>
      <c r="G130" s="2"/>
      <c r="H130" s="11" t="s">
        <v>27</v>
      </c>
      <c r="I130" s="11">
        <v>3</v>
      </c>
      <c r="J130" s="11" t="s">
        <v>25</v>
      </c>
      <c r="K130" s="11" t="s">
        <v>266</v>
      </c>
      <c r="L130" s="8" t="s">
        <v>139</v>
      </c>
      <c r="M130" s="14">
        <v>11166.71</v>
      </c>
      <c r="N130" s="14">
        <v>11.974638885612258</v>
      </c>
      <c r="O130" s="14">
        <v>11.662603918619709</v>
      </c>
      <c r="P130" s="14">
        <v>930.55916666666656</v>
      </c>
      <c r="Q130" s="20"/>
      <c r="R130" s="13" t="s">
        <v>135</v>
      </c>
    </row>
    <row r="131" spans="1:18" x14ac:dyDescent="0.25">
      <c r="A131" s="11">
        <v>819</v>
      </c>
      <c r="B131" s="11" t="s">
        <v>46</v>
      </c>
      <c r="C131" s="12">
        <v>2010</v>
      </c>
      <c r="D131" s="12">
        <v>2011</v>
      </c>
      <c r="E131" s="12"/>
      <c r="F131" s="2"/>
      <c r="G131" s="2"/>
      <c r="H131" s="11" t="s">
        <v>27</v>
      </c>
      <c r="I131" s="11">
        <v>3</v>
      </c>
      <c r="J131" s="11" t="s">
        <v>25</v>
      </c>
      <c r="K131" s="11" t="s">
        <v>267</v>
      </c>
      <c r="L131" s="8" t="s">
        <v>139</v>
      </c>
      <c r="M131" s="14">
        <v>51341.08</v>
      </c>
      <c r="N131" s="14">
        <v>55.055687216497063</v>
      </c>
      <c r="O131" s="14">
        <v>53.621046914818066</v>
      </c>
      <c r="P131" s="14">
        <v>4278.4233333333332</v>
      </c>
      <c r="Q131" s="20"/>
      <c r="R131" s="13" t="s">
        <v>135</v>
      </c>
    </row>
    <row r="132" spans="1:18" x14ac:dyDescent="0.25">
      <c r="A132" s="11">
        <v>833</v>
      </c>
      <c r="B132" s="11" t="s">
        <v>47</v>
      </c>
      <c r="C132" s="12">
        <v>2010</v>
      </c>
      <c r="D132" s="12">
        <v>2011</v>
      </c>
      <c r="E132" s="12">
        <v>8</v>
      </c>
      <c r="F132" s="2">
        <v>575.82000000000005</v>
      </c>
      <c r="G132" s="2">
        <v>618.36</v>
      </c>
      <c r="H132" s="11" t="s">
        <v>24</v>
      </c>
      <c r="I132" s="11">
        <v>4</v>
      </c>
      <c r="J132" s="11" t="s">
        <v>25</v>
      </c>
      <c r="K132" s="11" t="s">
        <v>268</v>
      </c>
      <c r="L132" s="8" t="s">
        <v>134</v>
      </c>
      <c r="M132" s="14">
        <v>248952.81</v>
      </c>
      <c r="N132" s="14">
        <v>432.34484734812958</v>
      </c>
      <c r="O132" s="14">
        <v>402.60173685231905</v>
      </c>
      <c r="P132" s="14">
        <v>31119.10125</v>
      </c>
      <c r="Q132" s="19">
        <v>5.5E-2</v>
      </c>
      <c r="R132" s="13" t="s">
        <v>191</v>
      </c>
    </row>
    <row r="133" spans="1:18" x14ac:dyDescent="0.25">
      <c r="A133" s="11">
        <v>833</v>
      </c>
      <c r="B133" s="11" t="s">
        <v>47</v>
      </c>
      <c r="C133" s="12">
        <v>2010</v>
      </c>
      <c r="D133" s="12">
        <v>2011</v>
      </c>
      <c r="E133" s="12"/>
      <c r="F133" s="2"/>
      <c r="G133" s="2"/>
      <c r="H133" s="11" t="s">
        <v>24</v>
      </c>
      <c r="I133" s="11">
        <v>4</v>
      </c>
      <c r="J133" s="11" t="s">
        <v>25</v>
      </c>
      <c r="K133" s="11" t="s">
        <v>210</v>
      </c>
      <c r="L133" s="8" t="s">
        <v>134</v>
      </c>
      <c r="M133" s="14">
        <v>12949.47</v>
      </c>
      <c r="N133" s="14">
        <v>22.488746483276021</v>
      </c>
      <c r="O133" s="14">
        <v>20.941635940228991</v>
      </c>
      <c r="P133" s="14">
        <v>1618.6837499999999</v>
      </c>
      <c r="Q133" s="20"/>
      <c r="R133" s="13" t="s">
        <v>191</v>
      </c>
    </row>
    <row r="134" spans="1:18" x14ac:dyDescent="0.25">
      <c r="A134" s="11">
        <v>833</v>
      </c>
      <c r="B134" s="11" t="s">
        <v>47</v>
      </c>
      <c r="C134" s="12">
        <v>2010</v>
      </c>
      <c r="D134" s="12">
        <v>2011</v>
      </c>
      <c r="E134" s="12"/>
      <c r="F134" s="2"/>
      <c r="G134" s="2"/>
      <c r="H134" s="11" t="s">
        <v>24</v>
      </c>
      <c r="I134" s="11">
        <v>4</v>
      </c>
      <c r="J134" s="11" t="s">
        <v>25</v>
      </c>
      <c r="K134" s="11" t="s">
        <v>269</v>
      </c>
      <c r="L134" s="8" t="s">
        <v>137</v>
      </c>
      <c r="M134" s="14">
        <v>61267.15</v>
      </c>
      <c r="N134" s="14">
        <v>106.39982980792608</v>
      </c>
      <c r="O134" s="14">
        <v>99.080066627854322</v>
      </c>
      <c r="P134" s="14">
        <v>7658.3937500000002</v>
      </c>
      <c r="Q134" s="20"/>
      <c r="R134" s="13" t="s">
        <v>191</v>
      </c>
    </row>
    <row r="135" spans="1:18" x14ac:dyDescent="0.25">
      <c r="A135" s="11">
        <v>833</v>
      </c>
      <c r="B135" s="11" t="s">
        <v>47</v>
      </c>
      <c r="C135" s="12">
        <v>2010</v>
      </c>
      <c r="D135" s="12">
        <v>2011</v>
      </c>
      <c r="E135" s="12"/>
      <c r="F135" s="2"/>
      <c r="G135" s="2"/>
      <c r="H135" s="11" t="s">
        <v>24</v>
      </c>
      <c r="I135" s="11">
        <v>4</v>
      </c>
      <c r="J135" s="11" t="s">
        <v>25</v>
      </c>
      <c r="K135" s="11" t="s">
        <v>270</v>
      </c>
      <c r="L135" s="8" t="s">
        <v>137</v>
      </c>
      <c r="M135" s="14">
        <v>61453.84</v>
      </c>
      <c r="N135" s="14">
        <v>106.72404570872841</v>
      </c>
      <c r="O135" s="14">
        <v>99.381978135713823</v>
      </c>
      <c r="P135" s="14">
        <v>7681.73</v>
      </c>
      <c r="Q135" s="20"/>
      <c r="R135" s="13" t="s">
        <v>191</v>
      </c>
    </row>
    <row r="136" spans="1:18" x14ac:dyDescent="0.25">
      <c r="A136" s="11">
        <v>833</v>
      </c>
      <c r="B136" s="11" t="s">
        <v>47</v>
      </c>
      <c r="C136" s="12">
        <v>2010</v>
      </c>
      <c r="D136" s="12">
        <v>2011</v>
      </c>
      <c r="E136" s="12"/>
      <c r="F136" s="2"/>
      <c r="G136" s="2"/>
      <c r="H136" s="11" t="s">
        <v>24</v>
      </c>
      <c r="I136" s="11">
        <v>4</v>
      </c>
      <c r="J136" s="11" t="s">
        <v>25</v>
      </c>
      <c r="K136" s="11" t="s">
        <v>271</v>
      </c>
      <c r="L136" s="8" t="s">
        <v>139</v>
      </c>
      <c r="M136" s="14">
        <v>27296.47</v>
      </c>
      <c r="N136" s="14">
        <v>47.404518773227743</v>
      </c>
      <c r="O136" s="14">
        <v>44.143330745843848</v>
      </c>
      <c r="P136" s="14">
        <v>3412.0587500000001</v>
      </c>
      <c r="Q136" s="20"/>
      <c r="R136" s="13" t="s">
        <v>191</v>
      </c>
    </row>
    <row r="137" spans="1:18" x14ac:dyDescent="0.25">
      <c r="A137" s="11">
        <v>833</v>
      </c>
      <c r="B137" s="11" t="s">
        <v>47</v>
      </c>
      <c r="C137" s="12">
        <v>2010</v>
      </c>
      <c r="D137" s="12">
        <v>2011</v>
      </c>
      <c r="E137" s="12"/>
      <c r="F137" s="2"/>
      <c r="G137" s="2"/>
      <c r="H137" s="11" t="s">
        <v>24</v>
      </c>
      <c r="I137" s="11">
        <v>4</v>
      </c>
      <c r="J137" s="11" t="s">
        <v>25</v>
      </c>
      <c r="K137" s="11" t="s">
        <v>272</v>
      </c>
      <c r="L137" s="8" t="s">
        <v>139</v>
      </c>
      <c r="M137" s="14">
        <v>35520.050000000003</v>
      </c>
      <c r="N137" s="14">
        <v>61.686030356708692</v>
      </c>
      <c r="O137" s="14">
        <v>57.442347499838284</v>
      </c>
      <c r="P137" s="14">
        <v>4440.0062500000004</v>
      </c>
      <c r="Q137" s="20"/>
      <c r="R137" s="13" t="s">
        <v>191</v>
      </c>
    </row>
    <row r="138" spans="1:18" x14ac:dyDescent="0.25">
      <c r="A138" s="11">
        <v>833</v>
      </c>
      <c r="B138" s="11" t="s">
        <v>47</v>
      </c>
      <c r="C138" s="12">
        <v>2010</v>
      </c>
      <c r="D138" s="12">
        <v>2011</v>
      </c>
      <c r="E138" s="12"/>
      <c r="F138" s="2"/>
      <c r="G138" s="2"/>
      <c r="H138" s="11" t="s">
        <v>24</v>
      </c>
      <c r="I138" s="11">
        <v>4</v>
      </c>
      <c r="J138" s="11" t="s">
        <v>25</v>
      </c>
      <c r="K138" s="11" t="s">
        <v>273</v>
      </c>
      <c r="L138" s="8" t="s">
        <v>139</v>
      </c>
      <c r="M138" s="14">
        <v>64235.45</v>
      </c>
      <c r="N138" s="14">
        <v>111.55473932826229</v>
      </c>
      <c r="O138" s="14">
        <v>103.88034478297432</v>
      </c>
      <c r="P138" s="14">
        <v>8029.4312499999996</v>
      </c>
      <c r="Q138" s="20"/>
      <c r="R138" s="13" t="s">
        <v>191</v>
      </c>
    </row>
    <row r="139" spans="1:18" x14ac:dyDescent="0.25">
      <c r="A139" s="11">
        <v>833</v>
      </c>
      <c r="B139" s="11" t="s">
        <v>47</v>
      </c>
      <c r="C139" s="12">
        <v>2010</v>
      </c>
      <c r="D139" s="12">
        <v>2011</v>
      </c>
      <c r="E139" s="12"/>
      <c r="F139" s="2"/>
      <c r="G139" s="2"/>
      <c r="H139" s="11" t="s">
        <v>24</v>
      </c>
      <c r="I139" s="11">
        <v>4</v>
      </c>
      <c r="J139" s="11" t="s">
        <v>25</v>
      </c>
      <c r="K139" s="11" t="s">
        <v>216</v>
      </c>
      <c r="L139" s="8" t="s">
        <v>139</v>
      </c>
      <c r="M139" s="14">
        <v>28112</v>
      </c>
      <c r="N139" s="14">
        <v>48.820812059324091</v>
      </c>
      <c r="O139" s="14">
        <v>45.462190309851863</v>
      </c>
      <c r="P139" s="14">
        <v>3514</v>
      </c>
      <c r="Q139" s="20"/>
      <c r="R139" s="13" t="s">
        <v>191</v>
      </c>
    </row>
    <row r="140" spans="1:18" x14ac:dyDescent="0.25">
      <c r="A140" s="11">
        <v>833</v>
      </c>
      <c r="B140" s="11" t="s">
        <v>47</v>
      </c>
      <c r="C140" s="12">
        <v>2010</v>
      </c>
      <c r="D140" s="12">
        <v>2011</v>
      </c>
      <c r="E140" s="12"/>
      <c r="F140" s="2"/>
      <c r="G140" s="2"/>
      <c r="H140" s="11" t="s">
        <v>24</v>
      </c>
      <c r="I140" s="11">
        <v>4</v>
      </c>
      <c r="J140" s="11" t="s">
        <v>25</v>
      </c>
      <c r="K140" s="11" t="s">
        <v>274</v>
      </c>
      <c r="L140" s="8" t="s">
        <v>139</v>
      </c>
      <c r="M140" s="14">
        <v>32672.52</v>
      </c>
      <c r="N140" s="14">
        <v>56.740856517661769</v>
      </c>
      <c r="O140" s="14">
        <v>52.837376285658841</v>
      </c>
      <c r="P140" s="14">
        <v>4084.0650000000001</v>
      </c>
      <c r="Q140" s="20"/>
      <c r="R140" s="13" t="s">
        <v>191</v>
      </c>
    </row>
    <row r="141" spans="1:18" x14ac:dyDescent="0.25">
      <c r="A141" s="11">
        <v>833</v>
      </c>
      <c r="B141" s="11" t="s">
        <v>47</v>
      </c>
      <c r="C141" s="12">
        <v>2010</v>
      </c>
      <c r="D141" s="12">
        <v>2011</v>
      </c>
      <c r="E141" s="12"/>
      <c r="F141" s="2"/>
      <c r="G141" s="2"/>
      <c r="H141" s="11" t="s">
        <v>24</v>
      </c>
      <c r="I141" s="11">
        <v>4</v>
      </c>
      <c r="J141" s="11" t="s">
        <v>25</v>
      </c>
      <c r="K141" s="11" t="s">
        <v>275</v>
      </c>
      <c r="L141" s="8" t="s">
        <v>148</v>
      </c>
      <c r="M141" s="14">
        <v>13834.29</v>
      </c>
      <c r="N141" s="14">
        <v>24.025372512243408</v>
      </c>
      <c r="O141" s="14">
        <v>22.372549970890745</v>
      </c>
      <c r="P141" s="14">
        <v>1729.2862500000001</v>
      </c>
      <c r="Q141" s="20"/>
      <c r="R141" s="13" t="s">
        <v>191</v>
      </c>
    </row>
    <row r="142" spans="1:18" x14ac:dyDescent="0.25">
      <c r="A142" s="11">
        <v>833</v>
      </c>
      <c r="B142" s="11" t="s">
        <v>47</v>
      </c>
      <c r="C142" s="12">
        <v>2010</v>
      </c>
      <c r="D142" s="12">
        <v>2011</v>
      </c>
      <c r="E142" s="12"/>
      <c r="F142" s="2"/>
      <c r="G142" s="2"/>
      <c r="H142" s="11" t="s">
        <v>24</v>
      </c>
      <c r="I142" s="11">
        <v>4</v>
      </c>
      <c r="J142" s="11" t="s">
        <v>25</v>
      </c>
      <c r="K142" s="11" t="s">
        <v>276</v>
      </c>
      <c r="L142" s="8" t="s">
        <v>143</v>
      </c>
      <c r="M142" s="14">
        <v>56154.34</v>
      </c>
      <c r="N142" s="14">
        <v>97.520648813865435</v>
      </c>
      <c r="O142" s="14">
        <v>90.811727796105814</v>
      </c>
      <c r="P142" s="14">
        <v>7019.2924999999996</v>
      </c>
      <c r="Q142" s="20"/>
      <c r="R142" s="13" t="s">
        <v>191</v>
      </c>
    </row>
    <row r="143" spans="1:18" x14ac:dyDescent="0.25">
      <c r="A143" s="11">
        <v>833</v>
      </c>
      <c r="B143" s="11" t="s">
        <v>47</v>
      </c>
      <c r="C143" s="12">
        <v>2010</v>
      </c>
      <c r="D143" s="12">
        <v>2011</v>
      </c>
      <c r="E143" s="12"/>
      <c r="F143" s="2"/>
      <c r="G143" s="2"/>
      <c r="H143" s="11" t="s">
        <v>24</v>
      </c>
      <c r="I143" s="11">
        <v>4</v>
      </c>
      <c r="J143" s="11" t="s">
        <v>25</v>
      </c>
      <c r="K143" s="11" t="s">
        <v>277</v>
      </c>
      <c r="L143" s="8" t="s">
        <v>143</v>
      </c>
      <c r="M143" s="14">
        <v>39126.07</v>
      </c>
      <c r="N143" s="14">
        <v>67.948438748219928</v>
      </c>
      <c r="O143" s="14">
        <v>63.273934277766998</v>
      </c>
      <c r="P143" s="14">
        <v>4890.75875</v>
      </c>
      <c r="Q143" s="20"/>
      <c r="R143" s="13" t="s">
        <v>191</v>
      </c>
    </row>
    <row r="144" spans="1:18" x14ac:dyDescent="0.25">
      <c r="A144" s="11">
        <v>4109</v>
      </c>
      <c r="B144" s="11" t="s">
        <v>49</v>
      </c>
      <c r="C144" s="12">
        <v>2009</v>
      </c>
      <c r="D144" s="12">
        <v>2011</v>
      </c>
      <c r="E144" s="12">
        <v>6</v>
      </c>
      <c r="F144" s="2">
        <v>474.32</v>
      </c>
      <c r="G144" s="2">
        <v>523.52</v>
      </c>
      <c r="H144" s="11" t="s">
        <v>24</v>
      </c>
      <c r="I144" s="11">
        <v>6</v>
      </c>
      <c r="J144" s="11" t="s">
        <v>25</v>
      </c>
      <c r="K144" s="11" t="s">
        <v>161</v>
      </c>
      <c r="L144" s="8" t="s">
        <v>134</v>
      </c>
      <c r="M144" s="14">
        <v>199615.38</v>
      </c>
      <c r="N144" s="14">
        <v>420.8453786473267</v>
      </c>
      <c r="O144" s="14">
        <v>381.29465922982888</v>
      </c>
      <c r="P144" s="14">
        <v>33269.230000000003</v>
      </c>
      <c r="Q144" s="19">
        <v>5.5E-2</v>
      </c>
      <c r="R144" s="13" t="s">
        <v>135</v>
      </c>
    </row>
    <row r="145" spans="1:18" x14ac:dyDescent="0.25">
      <c r="A145" s="11">
        <v>4109</v>
      </c>
      <c r="B145" s="11" t="s">
        <v>49</v>
      </c>
      <c r="C145" s="12">
        <v>2009</v>
      </c>
      <c r="D145" s="12">
        <v>2011</v>
      </c>
      <c r="E145" s="12"/>
      <c r="F145" s="2"/>
      <c r="G145" s="2"/>
      <c r="H145" s="11" t="s">
        <v>24</v>
      </c>
      <c r="I145" s="11">
        <v>6</v>
      </c>
      <c r="J145" s="11" t="s">
        <v>25</v>
      </c>
      <c r="K145" s="11" t="s">
        <v>278</v>
      </c>
      <c r="L145" s="8" t="s">
        <v>134</v>
      </c>
      <c r="M145" s="14">
        <v>15392</v>
      </c>
      <c r="N145" s="14">
        <v>32.450666216899982</v>
      </c>
      <c r="O145" s="14">
        <v>29.400977995110026</v>
      </c>
      <c r="P145" s="14">
        <v>2565.3333333333335</v>
      </c>
      <c r="Q145" s="20"/>
      <c r="R145" s="13" t="s">
        <v>135</v>
      </c>
    </row>
    <row r="146" spans="1:18" x14ac:dyDescent="0.25">
      <c r="A146" s="11">
        <v>4109</v>
      </c>
      <c r="B146" s="11" t="s">
        <v>49</v>
      </c>
      <c r="C146" s="12">
        <v>2009</v>
      </c>
      <c r="D146" s="12">
        <v>2011</v>
      </c>
      <c r="E146" s="12"/>
      <c r="F146" s="2"/>
      <c r="G146" s="2"/>
      <c r="H146" s="11" t="s">
        <v>24</v>
      </c>
      <c r="I146" s="11">
        <v>6</v>
      </c>
      <c r="J146" s="11" t="s">
        <v>25</v>
      </c>
      <c r="K146" s="11" t="s">
        <v>279</v>
      </c>
      <c r="L146" s="8" t="s">
        <v>137</v>
      </c>
      <c r="M146" s="14">
        <v>24335.98</v>
      </c>
      <c r="N146" s="14">
        <v>51.307092258390959</v>
      </c>
      <c r="O146" s="14">
        <v>46.485291870415651</v>
      </c>
      <c r="P146" s="14">
        <v>4055.9966666666664</v>
      </c>
      <c r="Q146" s="20"/>
      <c r="R146" s="13" t="s">
        <v>135</v>
      </c>
    </row>
    <row r="147" spans="1:18" x14ac:dyDescent="0.25">
      <c r="A147" s="11">
        <v>4109</v>
      </c>
      <c r="B147" s="11" t="s">
        <v>49</v>
      </c>
      <c r="C147" s="12">
        <v>2009</v>
      </c>
      <c r="D147" s="12">
        <v>2011</v>
      </c>
      <c r="E147" s="12"/>
      <c r="F147" s="2"/>
      <c r="G147" s="2"/>
      <c r="H147" s="11" t="s">
        <v>24</v>
      </c>
      <c r="I147" s="11">
        <v>6</v>
      </c>
      <c r="J147" s="11" t="s">
        <v>25</v>
      </c>
      <c r="K147" s="11" t="s">
        <v>280</v>
      </c>
      <c r="L147" s="8" t="s">
        <v>137</v>
      </c>
      <c r="M147" s="14">
        <v>73454.78</v>
      </c>
      <c r="N147" s="14">
        <v>154.8633412042503</v>
      </c>
      <c r="O147" s="14">
        <v>140.30940556234719</v>
      </c>
      <c r="P147" s="14">
        <v>12242.463333333333</v>
      </c>
      <c r="Q147" s="20"/>
      <c r="R147" s="13" t="s">
        <v>135</v>
      </c>
    </row>
    <row r="148" spans="1:18" x14ac:dyDescent="0.25">
      <c r="A148" s="11">
        <v>4109</v>
      </c>
      <c r="B148" s="11" t="s">
        <v>49</v>
      </c>
      <c r="C148" s="12">
        <v>2009</v>
      </c>
      <c r="D148" s="12">
        <v>2011</v>
      </c>
      <c r="E148" s="12"/>
      <c r="F148" s="2"/>
      <c r="G148" s="2"/>
      <c r="H148" s="11" t="s">
        <v>24</v>
      </c>
      <c r="I148" s="11">
        <v>6</v>
      </c>
      <c r="J148" s="11" t="s">
        <v>25</v>
      </c>
      <c r="K148" s="11" t="s">
        <v>281</v>
      </c>
      <c r="L148" s="8" t="s">
        <v>139</v>
      </c>
      <c r="M148" s="14">
        <v>7782.69</v>
      </c>
      <c r="N148" s="14">
        <v>16.40810001686625</v>
      </c>
      <c r="O148" s="14">
        <v>14.866079614914424</v>
      </c>
      <c r="P148" s="14">
        <v>1297.115</v>
      </c>
      <c r="Q148" s="20"/>
      <c r="R148" s="13" t="s">
        <v>135</v>
      </c>
    </row>
    <row r="149" spans="1:18" x14ac:dyDescent="0.25">
      <c r="A149" s="11">
        <v>4109</v>
      </c>
      <c r="B149" s="11" t="s">
        <v>49</v>
      </c>
      <c r="C149" s="12">
        <v>2009</v>
      </c>
      <c r="D149" s="12">
        <v>2011</v>
      </c>
      <c r="E149" s="12"/>
      <c r="F149" s="2"/>
      <c r="G149" s="2"/>
      <c r="H149" s="11" t="s">
        <v>24</v>
      </c>
      <c r="I149" s="11">
        <v>6</v>
      </c>
      <c r="J149" s="11" t="s">
        <v>25</v>
      </c>
      <c r="K149" s="11" t="s">
        <v>282</v>
      </c>
      <c r="L149" s="8" t="s">
        <v>139</v>
      </c>
      <c r="M149" s="14">
        <v>13463.97</v>
      </c>
      <c r="N149" s="14">
        <v>28.385836566031369</v>
      </c>
      <c r="O149" s="14">
        <v>25.718157854523227</v>
      </c>
      <c r="P149" s="14">
        <v>2243.9949999999999</v>
      </c>
      <c r="Q149" s="20"/>
      <c r="R149" s="13" t="s">
        <v>135</v>
      </c>
    </row>
    <row r="150" spans="1:18" x14ac:dyDescent="0.25">
      <c r="A150" s="11">
        <v>4109</v>
      </c>
      <c r="B150" s="11" t="s">
        <v>49</v>
      </c>
      <c r="C150" s="12">
        <v>2009</v>
      </c>
      <c r="D150" s="12">
        <v>2011</v>
      </c>
      <c r="E150" s="12"/>
      <c r="F150" s="2"/>
      <c r="G150" s="2"/>
      <c r="H150" s="11" t="s">
        <v>24</v>
      </c>
      <c r="I150" s="11">
        <v>6</v>
      </c>
      <c r="J150" s="11" t="s">
        <v>25</v>
      </c>
      <c r="K150" s="11" t="s">
        <v>283</v>
      </c>
      <c r="L150" s="8" t="s">
        <v>139</v>
      </c>
      <c r="M150" s="14">
        <v>20752.78</v>
      </c>
      <c r="N150" s="14">
        <v>43.752698600101198</v>
      </c>
      <c r="O150" s="14">
        <v>39.640854217603909</v>
      </c>
      <c r="P150" s="14">
        <v>3458.7966666666666</v>
      </c>
      <c r="Q150" s="20"/>
      <c r="R150" s="13" t="s">
        <v>135</v>
      </c>
    </row>
    <row r="151" spans="1:18" x14ac:dyDescent="0.25">
      <c r="A151" s="11">
        <v>4109</v>
      </c>
      <c r="B151" s="11" t="s">
        <v>49</v>
      </c>
      <c r="C151" s="12">
        <v>2009</v>
      </c>
      <c r="D151" s="12">
        <v>2011</v>
      </c>
      <c r="E151" s="12"/>
      <c r="F151" s="2"/>
      <c r="G151" s="2"/>
      <c r="H151" s="11" t="s">
        <v>24</v>
      </c>
      <c r="I151" s="11">
        <v>6</v>
      </c>
      <c r="J151" s="11" t="s">
        <v>25</v>
      </c>
      <c r="K151" s="11" t="s">
        <v>284</v>
      </c>
      <c r="L151" s="8" t="s">
        <v>139</v>
      </c>
      <c r="M151" s="14">
        <v>56142.79</v>
      </c>
      <c r="N151" s="14">
        <v>118.36479591836735</v>
      </c>
      <c r="O151" s="14">
        <v>107.24096500611248</v>
      </c>
      <c r="P151" s="14">
        <v>9357.1316666666662</v>
      </c>
      <c r="Q151" s="20"/>
      <c r="R151" s="13" t="s">
        <v>135</v>
      </c>
    </row>
    <row r="152" spans="1:18" x14ac:dyDescent="0.25">
      <c r="A152" s="11">
        <v>4109</v>
      </c>
      <c r="B152" s="11" t="s">
        <v>49</v>
      </c>
      <c r="C152" s="12">
        <v>2009</v>
      </c>
      <c r="D152" s="12">
        <v>2011</v>
      </c>
      <c r="E152" s="12"/>
      <c r="F152" s="2"/>
      <c r="G152" s="2"/>
      <c r="H152" s="11" t="s">
        <v>24</v>
      </c>
      <c r="I152" s="11">
        <v>6</v>
      </c>
      <c r="J152" s="11" t="s">
        <v>25</v>
      </c>
      <c r="K152" s="11" t="s">
        <v>285</v>
      </c>
      <c r="L152" s="8" t="s">
        <v>139</v>
      </c>
      <c r="M152" s="14">
        <v>17441.05</v>
      </c>
      <c r="N152" s="14">
        <v>36.770640074211499</v>
      </c>
      <c r="O152" s="14">
        <v>33.314964089242054</v>
      </c>
      <c r="P152" s="14">
        <v>2906.8416666666667</v>
      </c>
      <c r="Q152" s="20"/>
      <c r="R152" s="13" t="s">
        <v>135</v>
      </c>
    </row>
    <row r="153" spans="1:18" x14ac:dyDescent="0.25">
      <c r="A153" s="11">
        <v>4109</v>
      </c>
      <c r="B153" s="11" t="s">
        <v>49</v>
      </c>
      <c r="C153" s="12">
        <v>2009</v>
      </c>
      <c r="D153" s="12">
        <v>2011</v>
      </c>
      <c r="E153" s="12"/>
      <c r="F153" s="2"/>
      <c r="G153" s="2"/>
      <c r="H153" s="11" t="s">
        <v>24</v>
      </c>
      <c r="I153" s="11">
        <v>6</v>
      </c>
      <c r="J153" s="11" t="s">
        <v>25</v>
      </c>
      <c r="K153" s="11" t="s">
        <v>286</v>
      </c>
      <c r="L153" s="8" t="s">
        <v>139</v>
      </c>
      <c r="M153" s="14">
        <v>25657.119999999999</v>
      </c>
      <c r="N153" s="14">
        <v>54.092427053466011</v>
      </c>
      <c r="O153" s="14">
        <v>49.008863080684598</v>
      </c>
      <c r="P153" s="14">
        <v>4276.1866666666665</v>
      </c>
      <c r="Q153" s="20"/>
      <c r="R153" s="13" t="s">
        <v>135</v>
      </c>
    </row>
    <row r="154" spans="1:18" x14ac:dyDescent="0.25">
      <c r="A154" s="11">
        <v>4109</v>
      </c>
      <c r="B154" s="11" t="s">
        <v>49</v>
      </c>
      <c r="C154" s="12">
        <v>2009</v>
      </c>
      <c r="D154" s="12">
        <v>2011</v>
      </c>
      <c r="E154" s="12"/>
      <c r="F154" s="2"/>
      <c r="G154" s="2"/>
      <c r="H154" s="11" t="s">
        <v>24</v>
      </c>
      <c r="I154" s="11">
        <v>6</v>
      </c>
      <c r="J154" s="11" t="s">
        <v>25</v>
      </c>
      <c r="K154" s="11" t="s">
        <v>287</v>
      </c>
      <c r="L154" s="8" t="s">
        <v>139</v>
      </c>
      <c r="M154" s="14">
        <v>8144</v>
      </c>
      <c r="N154" s="14">
        <v>17.169843143869119</v>
      </c>
      <c r="O154" s="14">
        <v>15.556234718826406</v>
      </c>
      <c r="P154" s="14">
        <v>1357.3333333333333</v>
      </c>
      <c r="Q154" s="20"/>
      <c r="R154" s="13" t="s">
        <v>135</v>
      </c>
    </row>
    <row r="155" spans="1:18" x14ac:dyDescent="0.25">
      <c r="A155" s="11">
        <v>4109</v>
      </c>
      <c r="B155" s="11" t="s">
        <v>49</v>
      </c>
      <c r="C155" s="12">
        <v>2009</v>
      </c>
      <c r="D155" s="12">
        <v>2011</v>
      </c>
      <c r="E155" s="12"/>
      <c r="F155" s="2"/>
      <c r="G155" s="2"/>
      <c r="H155" s="11" t="s">
        <v>24</v>
      </c>
      <c r="I155" s="11">
        <v>6</v>
      </c>
      <c r="J155" s="11" t="s">
        <v>25</v>
      </c>
      <c r="K155" s="11" t="s">
        <v>288</v>
      </c>
      <c r="L155" s="8" t="s">
        <v>148</v>
      </c>
      <c r="M155" s="14">
        <v>6721.16</v>
      </c>
      <c r="N155" s="14">
        <v>14.170096137628605</v>
      </c>
      <c r="O155" s="14">
        <v>12.838401589242054</v>
      </c>
      <c r="P155" s="14">
        <v>1120.1933333333334</v>
      </c>
      <c r="Q155" s="20"/>
      <c r="R155" s="13" t="s">
        <v>135</v>
      </c>
    </row>
    <row r="156" spans="1:18" x14ac:dyDescent="0.25">
      <c r="A156" s="11">
        <v>4109</v>
      </c>
      <c r="B156" s="11" t="s">
        <v>49</v>
      </c>
      <c r="C156" s="12">
        <v>2009</v>
      </c>
      <c r="D156" s="12">
        <v>2011</v>
      </c>
      <c r="E156" s="12"/>
      <c r="F156" s="2"/>
      <c r="G156" s="2"/>
      <c r="H156" s="11" t="s">
        <v>24</v>
      </c>
      <c r="I156" s="11">
        <v>6</v>
      </c>
      <c r="J156" s="11" t="s">
        <v>25</v>
      </c>
      <c r="K156" s="11" t="s">
        <v>289</v>
      </c>
      <c r="L156" s="8" t="s">
        <v>143</v>
      </c>
      <c r="M156" s="14">
        <v>37169.99</v>
      </c>
      <c r="N156" s="14">
        <v>78.364795918367349</v>
      </c>
      <c r="O156" s="14">
        <v>71.00013371026894</v>
      </c>
      <c r="P156" s="14">
        <v>6194.998333333333</v>
      </c>
      <c r="Q156" s="20"/>
      <c r="R156" s="13" t="s">
        <v>135</v>
      </c>
    </row>
    <row r="157" spans="1:18" x14ac:dyDescent="0.25">
      <c r="A157" s="11">
        <v>4109</v>
      </c>
      <c r="B157" s="11" t="s">
        <v>49</v>
      </c>
      <c r="C157" s="12">
        <v>2009</v>
      </c>
      <c r="D157" s="12">
        <v>2011</v>
      </c>
      <c r="E157" s="12"/>
      <c r="F157" s="2"/>
      <c r="G157" s="2"/>
      <c r="H157" s="11" t="s">
        <v>24</v>
      </c>
      <c r="I157" s="11">
        <v>6</v>
      </c>
      <c r="J157" s="11" t="s">
        <v>25</v>
      </c>
      <c r="K157" s="11" t="s">
        <v>290</v>
      </c>
      <c r="L157" s="8" t="s">
        <v>143</v>
      </c>
      <c r="M157" s="14">
        <v>45090.62</v>
      </c>
      <c r="N157" s="14">
        <v>95.063712261764223</v>
      </c>
      <c r="O157" s="14">
        <v>86.129698960880205</v>
      </c>
      <c r="P157" s="14">
        <v>7515.1033333333335</v>
      </c>
      <c r="Q157" s="20"/>
      <c r="R157" s="13" t="s">
        <v>135</v>
      </c>
    </row>
    <row r="158" spans="1:18" x14ac:dyDescent="0.25">
      <c r="A158" s="11">
        <v>4111</v>
      </c>
      <c r="B158" s="11" t="s">
        <v>50</v>
      </c>
      <c r="C158" s="12">
        <v>2009</v>
      </c>
      <c r="D158" s="12">
        <v>2011</v>
      </c>
      <c r="E158" s="12">
        <v>4</v>
      </c>
      <c r="F158" s="2">
        <v>319.91000000000003</v>
      </c>
      <c r="G158" s="2">
        <v>332.23</v>
      </c>
      <c r="H158" s="11" t="s">
        <v>24</v>
      </c>
      <c r="I158" s="11">
        <v>3</v>
      </c>
      <c r="J158" s="11" t="s">
        <v>25</v>
      </c>
      <c r="K158" s="11" t="s">
        <v>291</v>
      </c>
      <c r="L158" s="8" t="s">
        <v>134</v>
      </c>
      <c r="M158" s="14">
        <v>109980.33</v>
      </c>
      <c r="N158" s="14">
        <v>343.7852208433622</v>
      </c>
      <c r="O158" s="14">
        <v>331.03672154832492</v>
      </c>
      <c r="P158" s="14">
        <v>27495.0825</v>
      </c>
      <c r="Q158" s="19">
        <v>5.5E-2</v>
      </c>
      <c r="R158" s="13" t="s">
        <v>135</v>
      </c>
    </row>
    <row r="159" spans="1:18" x14ac:dyDescent="0.25">
      <c r="A159" s="11">
        <v>4111</v>
      </c>
      <c r="B159" s="11" t="s">
        <v>50</v>
      </c>
      <c r="C159" s="12">
        <v>2009</v>
      </c>
      <c r="D159" s="12">
        <v>2011</v>
      </c>
      <c r="E159" s="12"/>
      <c r="F159" s="2"/>
      <c r="G159" s="2"/>
      <c r="H159" s="11" t="s">
        <v>24</v>
      </c>
      <c r="I159" s="11">
        <v>3</v>
      </c>
      <c r="J159" s="11" t="s">
        <v>25</v>
      </c>
      <c r="K159" s="11" t="s">
        <v>292</v>
      </c>
      <c r="L159" s="8" t="s">
        <v>134</v>
      </c>
      <c r="M159" s="14">
        <v>5140</v>
      </c>
      <c r="N159" s="14">
        <v>16.067018849051294</v>
      </c>
      <c r="O159" s="14">
        <v>15.471209704120639</v>
      </c>
      <c r="P159" s="14">
        <v>1285</v>
      </c>
      <c r="Q159" s="20"/>
      <c r="R159" s="13" t="s">
        <v>135</v>
      </c>
    </row>
    <row r="160" spans="1:18" x14ac:dyDescent="0.25">
      <c r="A160" s="11">
        <v>4111</v>
      </c>
      <c r="B160" s="11" t="s">
        <v>50</v>
      </c>
      <c r="C160" s="12">
        <v>2009</v>
      </c>
      <c r="D160" s="12">
        <v>2011</v>
      </c>
      <c r="E160" s="12"/>
      <c r="F160" s="2"/>
      <c r="G160" s="2"/>
      <c r="H160" s="11" t="s">
        <v>24</v>
      </c>
      <c r="I160" s="11">
        <v>3</v>
      </c>
      <c r="J160" s="11" t="s">
        <v>25</v>
      </c>
      <c r="K160" s="11" t="s">
        <v>293</v>
      </c>
      <c r="L160" s="8" t="s">
        <v>137</v>
      </c>
      <c r="M160" s="14">
        <v>41075.980000000003</v>
      </c>
      <c r="N160" s="14">
        <v>128.39854959207278</v>
      </c>
      <c r="O160" s="14">
        <v>123.63717906269753</v>
      </c>
      <c r="P160" s="14">
        <v>10268.995000000001</v>
      </c>
      <c r="Q160" s="20"/>
      <c r="R160" s="13" t="s">
        <v>135</v>
      </c>
    </row>
    <row r="161" spans="1:18" x14ac:dyDescent="0.25">
      <c r="A161" s="11">
        <v>4111</v>
      </c>
      <c r="B161" s="11" t="s">
        <v>50</v>
      </c>
      <c r="C161" s="12">
        <v>2009</v>
      </c>
      <c r="D161" s="12">
        <v>2011</v>
      </c>
      <c r="E161" s="12"/>
      <c r="F161" s="2"/>
      <c r="G161" s="2"/>
      <c r="H161" s="11" t="s">
        <v>24</v>
      </c>
      <c r="I161" s="11">
        <v>3</v>
      </c>
      <c r="J161" s="11" t="s">
        <v>25</v>
      </c>
      <c r="K161" s="11" t="s">
        <v>294</v>
      </c>
      <c r="L161" s="8" t="s">
        <v>137</v>
      </c>
      <c r="M161" s="14">
        <v>45910.51</v>
      </c>
      <c r="N161" s="14">
        <v>143.51070613610077</v>
      </c>
      <c r="O161" s="14">
        <v>138.18893537609486</v>
      </c>
      <c r="P161" s="14">
        <v>11477.627500000001</v>
      </c>
      <c r="Q161" s="20"/>
      <c r="R161" s="13" t="s">
        <v>135</v>
      </c>
    </row>
    <row r="162" spans="1:18" x14ac:dyDescent="0.25">
      <c r="A162" s="11">
        <v>4111</v>
      </c>
      <c r="B162" s="11" t="s">
        <v>50</v>
      </c>
      <c r="C162" s="12">
        <v>2009</v>
      </c>
      <c r="D162" s="12">
        <v>2011</v>
      </c>
      <c r="E162" s="12"/>
      <c r="F162" s="2"/>
      <c r="G162" s="2"/>
      <c r="H162" s="11" t="s">
        <v>24</v>
      </c>
      <c r="I162" s="11">
        <v>3</v>
      </c>
      <c r="J162" s="11" t="s">
        <v>25</v>
      </c>
      <c r="K162" s="11" t="s">
        <v>295</v>
      </c>
      <c r="L162" s="8" t="s">
        <v>139</v>
      </c>
      <c r="M162" s="14">
        <v>13724.28</v>
      </c>
      <c r="N162" s="14">
        <v>42.900440748960641</v>
      </c>
      <c r="O162" s="14">
        <v>41.309574692231287</v>
      </c>
      <c r="P162" s="14">
        <v>3431.07</v>
      </c>
      <c r="Q162" s="20"/>
      <c r="R162" s="13" t="s">
        <v>135</v>
      </c>
    </row>
    <row r="163" spans="1:18" x14ac:dyDescent="0.25">
      <c r="A163" s="11">
        <v>4111</v>
      </c>
      <c r="B163" s="11" t="s">
        <v>50</v>
      </c>
      <c r="C163" s="12">
        <v>2009</v>
      </c>
      <c r="D163" s="12">
        <v>2011</v>
      </c>
      <c r="E163" s="12"/>
      <c r="F163" s="2"/>
      <c r="G163" s="2"/>
      <c r="H163" s="11" t="s">
        <v>24</v>
      </c>
      <c r="I163" s="11">
        <v>3</v>
      </c>
      <c r="J163" s="11" t="s">
        <v>25</v>
      </c>
      <c r="K163" s="11" t="s">
        <v>296</v>
      </c>
      <c r="L163" s="8" t="s">
        <v>139</v>
      </c>
      <c r="M163" s="14">
        <v>17340</v>
      </c>
      <c r="N163" s="14">
        <v>54.202744521896783</v>
      </c>
      <c r="O163" s="14">
        <v>52.192758029076238</v>
      </c>
      <c r="P163" s="14">
        <v>4335</v>
      </c>
      <c r="Q163" s="20"/>
      <c r="R163" s="13" t="s">
        <v>135</v>
      </c>
    </row>
    <row r="164" spans="1:18" x14ac:dyDescent="0.25">
      <c r="A164" s="11">
        <v>4111</v>
      </c>
      <c r="B164" s="11" t="s">
        <v>50</v>
      </c>
      <c r="C164" s="12">
        <v>2009</v>
      </c>
      <c r="D164" s="12">
        <v>2011</v>
      </c>
      <c r="E164" s="12"/>
      <c r="F164" s="2"/>
      <c r="G164" s="2"/>
      <c r="H164" s="11" t="s">
        <v>24</v>
      </c>
      <c r="I164" s="11">
        <v>3</v>
      </c>
      <c r="J164" s="11" t="s">
        <v>25</v>
      </c>
      <c r="K164" s="11" t="s">
        <v>273</v>
      </c>
      <c r="L164" s="8" t="s">
        <v>139</v>
      </c>
      <c r="M164" s="14">
        <v>30374.17</v>
      </c>
      <c r="N164" s="14">
        <v>94.945984808227294</v>
      </c>
      <c r="O164" s="14">
        <v>91.425127170935781</v>
      </c>
      <c r="P164" s="14">
        <v>7593.5424999999996</v>
      </c>
      <c r="Q164" s="20"/>
      <c r="R164" s="13" t="s">
        <v>135</v>
      </c>
    </row>
    <row r="165" spans="1:18" x14ac:dyDescent="0.25">
      <c r="A165" s="11">
        <v>4111</v>
      </c>
      <c r="B165" s="11" t="s">
        <v>50</v>
      </c>
      <c r="C165" s="12">
        <v>2009</v>
      </c>
      <c r="D165" s="12">
        <v>2011</v>
      </c>
      <c r="E165" s="12"/>
      <c r="F165" s="2"/>
      <c r="G165" s="2"/>
      <c r="H165" s="11" t="s">
        <v>24</v>
      </c>
      <c r="I165" s="11">
        <v>3</v>
      </c>
      <c r="J165" s="11" t="s">
        <v>25</v>
      </c>
      <c r="K165" s="11" t="s">
        <v>297</v>
      </c>
      <c r="L165" s="8" t="s">
        <v>139</v>
      </c>
      <c r="M165" s="14">
        <v>10752</v>
      </c>
      <c r="N165" s="14">
        <v>33.609452658560215</v>
      </c>
      <c r="O165" s="14">
        <v>32.363121933600212</v>
      </c>
      <c r="P165" s="14">
        <v>2688</v>
      </c>
      <c r="Q165" s="20"/>
      <c r="R165" s="13" t="s">
        <v>135</v>
      </c>
    </row>
    <row r="166" spans="1:18" x14ac:dyDescent="0.25">
      <c r="A166" s="11">
        <v>4111</v>
      </c>
      <c r="B166" s="11" t="s">
        <v>50</v>
      </c>
      <c r="C166" s="12">
        <v>2009</v>
      </c>
      <c r="D166" s="12">
        <v>2011</v>
      </c>
      <c r="E166" s="12"/>
      <c r="F166" s="2"/>
      <c r="G166" s="2"/>
      <c r="H166" s="11" t="s">
        <v>24</v>
      </c>
      <c r="I166" s="11">
        <v>3</v>
      </c>
      <c r="J166" s="11" t="s">
        <v>25</v>
      </c>
      <c r="K166" s="11" t="s">
        <v>298</v>
      </c>
      <c r="L166" s="8" t="s">
        <v>139</v>
      </c>
      <c r="M166" s="14">
        <v>15023.4</v>
      </c>
      <c r="N166" s="14">
        <v>46.961332874871054</v>
      </c>
      <c r="O166" s="14">
        <v>45.219877795503109</v>
      </c>
      <c r="P166" s="14">
        <v>3755.85</v>
      </c>
      <c r="Q166" s="20"/>
      <c r="R166" s="13" t="s">
        <v>135</v>
      </c>
    </row>
    <row r="167" spans="1:18" x14ac:dyDescent="0.25">
      <c r="A167" s="11">
        <v>4111</v>
      </c>
      <c r="B167" s="11" t="s">
        <v>50</v>
      </c>
      <c r="C167" s="12">
        <v>2009</v>
      </c>
      <c r="D167" s="12">
        <v>2011</v>
      </c>
      <c r="E167" s="12"/>
      <c r="F167" s="2"/>
      <c r="G167" s="2"/>
      <c r="H167" s="11" t="s">
        <v>24</v>
      </c>
      <c r="I167" s="11">
        <v>3</v>
      </c>
      <c r="J167" s="11" t="s">
        <v>25</v>
      </c>
      <c r="K167" s="11" t="s">
        <v>299</v>
      </c>
      <c r="L167" s="8" t="s">
        <v>139</v>
      </c>
      <c r="M167" s="14">
        <v>3911.43</v>
      </c>
      <c r="N167" s="14">
        <v>12.226657497421149</v>
      </c>
      <c r="O167" s="14">
        <v>11.773259488908286</v>
      </c>
      <c r="P167" s="14">
        <v>977.85749999999996</v>
      </c>
      <c r="Q167" s="20"/>
      <c r="R167" s="13" t="s">
        <v>135</v>
      </c>
    </row>
    <row r="168" spans="1:18" x14ac:dyDescent="0.25">
      <c r="A168" s="11">
        <v>4111</v>
      </c>
      <c r="B168" s="11" t="s">
        <v>50</v>
      </c>
      <c r="C168" s="12">
        <v>2009</v>
      </c>
      <c r="D168" s="12">
        <v>2011</v>
      </c>
      <c r="E168" s="12"/>
      <c r="F168" s="2"/>
      <c r="G168" s="2"/>
      <c r="H168" s="11" t="s">
        <v>24</v>
      </c>
      <c r="I168" s="11">
        <v>3</v>
      </c>
      <c r="J168" s="11" t="s">
        <v>25</v>
      </c>
      <c r="K168" s="11" t="s">
        <v>300</v>
      </c>
      <c r="L168" s="8" t="s">
        <v>143</v>
      </c>
      <c r="M168" s="14">
        <v>32927.99</v>
      </c>
      <c r="N168" s="14">
        <v>102.92891750804912</v>
      </c>
      <c r="O168" s="14">
        <v>99.112030822020884</v>
      </c>
      <c r="P168" s="14">
        <v>8231.9974999999995</v>
      </c>
      <c r="Q168" s="20"/>
      <c r="R168" s="13" t="s">
        <v>135</v>
      </c>
    </row>
    <row r="169" spans="1:18" x14ac:dyDescent="0.25">
      <c r="A169" s="11">
        <v>4111</v>
      </c>
      <c r="B169" s="11" t="s">
        <v>50</v>
      </c>
      <c r="C169" s="12">
        <v>2009</v>
      </c>
      <c r="D169" s="12">
        <v>2011</v>
      </c>
      <c r="E169" s="12"/>
      <c r="F169" s="2"/>
      <c r="G169" s="2"/>
      <c r="H169" s="11" t="s">
        <v>24</v>
      </c>
      <c r="I169" s="11">
        <v>3</v>
      </c>
      <c r="J169" s="11" t="s">
        <v>25</v>
      </c>
      <c r="K169" s="11" t="s">
        <v>301</v>
      </c>
      <c r="L169" s="8" t="s">
        <v>143</v>
      </c>
      <c r="M169" s="14">
        <v>33597.339999999997</v>
      </c>
      <c r="N169" s="14">
        <v>105.02122471945232</v>
      </c>
      <c r="O169" s="14">
        <v>101.12674954098063</v>
      </c>
      <c r="P169" s="14">
        <v>8399.3349999999991</v>
      </c>
      <c r="Q169" s="20"/>
      <c r="R169" s="13" t="s">
        <v>135</v>
      </c>
    </row>
    <row r="170" spans="1:18" x14ac:dyDescent="0.25">
      <c r="A170" s="11">
        <v>4111</v>
      </c>
      <c r="B170" s="11" t="s">
        <v>50</v>
      </c>
      <c r="C170" s="12">
        <v>2009</v>
      </c>
      <c r="D170" s="12">
        <v>2011</v>
      </c>
      <c r="E170" s="12"/>
      <c r="F170" s="2"/>
      <c r="G170" s="2"/>
      <c r="H170" s="11" t="s">
        <v>24</v>
      </c>
      <c r="I170" s="11">
        <v>3</v>
      </c>
      <c r="J170" s="11" t="s">
        <v>25</v>
      </c>
      <c r="K170" s="11" t="s">
        <v>148</v>
      </c>
      <c r="L170" s="8" t="s">
        <v>148</v>
      </c>
      <c r="M170" s="14">
        <v>16007.73</v>
      </c>
      <c r="N170" s="14">
        <v>50.038229502047443</v>
      </c>
      <c r="O170" s="14">
        <v>48.182674653101763</v>
      </c>
      <c r="P170" s="14">
        <v>4001.9324999999999</v>
      </c>
      <c r="Q170" s="20"/>
      <c r="R170" s="13" t="s">
        <v>135</v>
      </c>
    </row>
    <row r="171" spans="1:18" x14ac:dyDescent="0.25">
      <c r="A171" s="11">
        <v>768</v>
      </c>
      <c r="B171" s="11" t="s">
        <v>51</v>
      </c>
      <c r="C171" s="9">
        <v>2011</v>
      </c>
      <c r="D171" s="12">
        <v>2012</v>
      </c>
      <c r="E171" s="12">
        <v>14</v>
      </c>
      <c r="F171" s="2">
        <v>1174.27</v>
      </c>
      <c r="G171" s="2">
        <v>1225.98</v>
      </c>
      <c r="H171" s="11" t="s">
        <v>24</v>
      </c>
      <c r="I171" s="11">
        <v>1</v>
      </c>
      <c r="J171" s="11" t="s">
        <v>25</v>
      </c>
      <c r="K171" s="11" t="s">
        <v>302</v>
      </c>
      <c r="L171" s="8" t="s">
        <v>134</v>
      </c>
      <c r="M171" s="14">
        <v>493493.92999999993</v>
      </c>
      <c r="N171" s="14">
        <v>420.25592921559797</v>
      </c>
      <c r="O171" s="14">
        <v>402.5301636242026</v>
      </c>
      <c r="P171" s="14">
        <v>35249.566428571423</v>
      </c>
      <c r="Q171" s="19">
        <v>5.5E-2</v>
      </c>
      <c r="R171" s="13" t="s">
        <v>135</v>
      </c>
    </row>
    <row r="172" spans="1:18" x14ac:dyDescent="0.25">
      <c r="A172" s="11">
        <v>768</v>
      </c>
      <c r="B172" s="11" t="s">
        <v>51</v>
      </c>
      <c r="C172" s="9">
        <v>2011</v>
      </c>
      <c r="D172" s="12">
        <v>2012</v>
      </c>
      <c r="E172" s="12"/>
      <c r="F172" s="2"/>
      <c r="G172" s="2"/>
      <c r="H172" s="11" t="s">
        <v>24</v>
      </c>
      <c r="I172" s="11">
        <v>1</v>
      </c>
      <c r="J172" s="11" t="s">
        <v>25</v>
      </c>
      <c r="K172" s="11" t="s">
        <v>303</v>
      </c>
      <c r="L172" s="8" t="s">
        <v>137</v>
      </c>
      <c r="M172" s="14">
        <v>167704.21000000002</v>
      </c>
      <c r="N172" s="14">
        <v>142.81571529546017</v>
      </c>
      <c r="O172" s="14">
        <v>136.79196234848857</v>
      </c>
      <c r="P172" s="14">
        <v>11978.872142857144</v>
      </c>
      <c r="Q172" s="20"/>
      <c r="R172" s="13" t="s">
        <v>135</v>
      </c>
    </row>
    <row r="173" spans="1:18" x14ac:dyDescent="0.25">
      <c r="A173" s="11">
        <v>768</v>
      </c>
      <c r="B173" s="11" t="s">
        <v>51</v>
      </c>
      <c r="C173" s="9">
        <v>2011</v>
      </c>
      <c r="D173" s="12">
        <v>2012</v>
      </c>
      <c r="E173" s="12"/>
      <c r="F173" s="2"/>
      <c r="G173" s="2"/>
      <c r="H173" s="11" t="s">
        <v>24</v>
      </c>
      <c r="I173" s="11">
        <v>1</v>
      </c>
      <c r="J173" s="11" t="s">
        <v>25</v>
      </c>
      <c r="K173" s="11" t="s">
        <v>138</v>
      </c>
      <c r="L173" s="8" t="s">
        <v>139</v>
      </c>
      <c r="M173" s="14">
        <v>58471.81</v>
      </c>
      <c r="N173" s="14">
        <v>49.794178510904644</v>
      </c>
      <c r="O173" s="14">
        <v>47.693934648199807</v>
      </c>
      <c r="P173" s="14">
        <v>4176.5578571428568</v>
      </c>
      <c r="Q173" s="20"/>
      <c r="R173" s="13" t="s">
        <v>135</v>
      </c>
    </row>
    <row r="174" spans="1:18" x14ac:dyDescent="0.25">
      <c r="A174" s="11">
        <v>768</v>
      </c>
      <c r="B174" s="11" t="s">
        <v>51</v>
      </c>
      <c r="C174" s="9">
        <v>2011</v>
      </c>
      <c r="D174" s="12">
        <v>2012</v>
      </c>
      <c r="E174" s="12"/>
      <c r="F174" s="2"/>
      <c r="G174" s="2"/>
      <c r="H174" s="11" t="s">
        <v>24</v>
      </c>
      <c r="I174" s="11">
        <v>1</v>
      </c>
      <c r="J174" s="11" t="s">
        <v>25</v>
      </c>
      <c r="K174" s="11" t="s">
        <v>304</v>
      </c>
      <c r="L174" s="8" t="s">
        <v>139</v>
      </c>
      <c r="M174" s="14">
        <v>58790.380000000005</v>
      </c>
      <c r="N174" s="14">
        <v>50.065470462500109</v>
      </c>
      <c r="O174" s="14">
        <v>47.953783911646198</v>
      </c>
      <c r="P174" s="14">
        <v>4199.3128571428579</v>
      </c>
      <c r="Q174" s="20"/>
      <c r="R174" s="13" t="s">
        <v>135</v>
      </c>
    </row>
    <row r="175" spans="1:18" x14ac:dyDescent="0.25">
      <c r="A175" s="11">
        <v>768</v>
      </c>
      <c r="B175" s="11" t="s">
        <v>51</v>
      </c>
      <c r="C175" s="9">
        <v>2011</v>
      </c>
      <c r="D175" s="12">
        <v>2012</v>
      </c>
      <c r="E175" s="12"/>
      <c r="F175" s="2"/>
      <c r="G175" s="2"/>
      <c r="H175" s="11" t="s">
        <v>24</v>
      </c>
      <c r="I175" s="11">
        <v>1</v>
      </c>
      <c r="J175" s="11" t="s">
        <v>25</v>
      </c>
      <c r="K175" s="11" t="s">
        <v>305</v>
      </c>
      <c r="L175" s="8" t="s">
        <v>139</v>
      </c>
      <c r="M175" s="14">
        <v>130686.7</v>
      </c>
      <c r="N175" s="14">
        <v>111.29186643616886</v>
      </c>
      <c r="O175" s="14">
        <v>106.59774221439174</v>
      </c>
      <c r="P175" s="14">
        <v>9334.7642857142855</v>
      </c>
      <c r="Q175" s="20"/>
      <c r="R175" s="13" t="s">
        <v>135</v>
      </c>
    </row>
    <row r="176" spans="1:18" x14ac:dyDescent="0.25">
      <c r="A176" s="11">
        <v>768</v>
      </c>
      <c r="B176" s="11" t="s">
        <v>51</v>
      </c>
      <c r="C176" s="9">
        <v>2011</v>
      </c>
      <c r="D176" s="12">
        <v>2012</v>
      </c>
      <c r="E176" s="12"/>
      <c r="F176" s="2"/>
      <c r="G176" s="2"/>
      <c r="H176" s="11" t="s">
        <v>24</v>
      </c>
      <c r="I176" s="11">
        <v>1</v>
      </c>
      <c r="J176" s="11" t="s">
        <v>25</v>
      </c>
      <c r="K176" s="11" t="s">
        <v>306</v>
      </c>
      <c r="L176" s="8" t="s">
        <v>143</v>
      </c>
      <c r="M176" s="14">
        <v>71144.649999999994</v>
      </c>
      <c r="N176" s="14">
        <v>60.58627913512224</v>
      </c>
      <c r="O176" s="14">
        <v>58.030840633615554</v>
      </c>
      <c r="P176" s="14">
        <v>5081.7607142857141</v>
      </c>
      <c r="Q176" s="20"/>
      <c r="R176" s="13" t="s">
        <v>135</v>
      </c>
    </row>
    <row r="177" spans="1:18" x14ac:dyDescent="0.25">
      <c r="A177" s="11">
        <v>768</v>
      </c>
      <c r="B177" s="11" t="s">
        <v>51</v>
      </c>
      <c r="C177" s="9">
        <v>2011</v>
      </c>
      <c r="D177" s="12">
        <v>2012</v>
      </c>
      <c r="E177" s="12"/>
      <c r="F177" s="2"/>
      <c r="G177" s="2"/>
      <c r="H177" s="11" t="s">
        <v>24</v>
      </c>
      <c r="I177" s="11">
        <v>1</v>
      </c>
      <c r="J177" s="11" t="s">
        <v>25</v>
      </c>
      <c r="K177" s="11" t="s">
        <v>307</v>
      </c>
      <c r="L177" s="8" t="s">
        <v>143</v>
      </c>
      <c r="M177" s="14">
        <v>83163.399999999994</v>
      </c>
      <c r="N177" s="14">
        <v>70.821361356417171</v>
      </c>
      <c r="O177" s="14">
        <v>67.83422241798398</v>
      </c>
      <c r="P177" s="14">
        <v>5940.2428571428563</v>
      </c>
      <c r="Q177" s="20"/>
      <c r="R177" s="13" t="s">
        <v>135</v>
      </c>
    </row>
    <row r="178" spans="1:18" x14ac:dyDescent="0.25">
      <c r="A178" s="11">
        <v>768</v>
      </c>
      <c r="B178" s="11" t="s">
        <v>51</v>
      </c>
      <c r="C178" s="9">
        <v>2011</v>
      </c>
      <c r="D178" s="12">
        <v>2012</v>
      </c>
      <c r="E178" s="12"/>
      <c r="F178" s="2"/>
      <c r="G178" s="2"/>
      <c r="H178" s="11" t="s">
        <v>24</v>
      </c>
      <c r="I178" s="11">
        <v>1</v>
      </c>
      <c r="J178" s="11" t="s">
        <v>25</v>
      </c>
      <c r="K178" s="11" t="s">
        <v>167</v>
      </c>
      <c r="L178" s="8" t="s">
        <v>143</v>
      </c>
      <c r="M178" s="14">
        <v>41409.770000000004</v>
      </c>
      <c r="N178" s="14">
        <v>35.26426631013311</v>
      </c>
      <c r="O178" s="14">
        <v>33.776872379647308</v>
      </c>
      <c r="P178" s="14">
        <v>2957.8407142857145</v>
      </c>
      <c r="Q178" s="20"/>
      <c r="R178" s="13" t="s">
        <v>135</v>
      </c>
    </row>
    <row r="179" spans="1:18" x14ac:dyDescent="0.25">
      <c r="A179" s="11">
        <v>768</v>
      </c>
      <c r="B179" s="11" t="s">
        <v>51</v>
      </c>
      <c r="C179" s="9">
        <v>2011</v>
      </c>
      <c r="D179" s="12">
        <v>2012</v>
      </c>
      <c r="E179" s="12"/>
      <c r="F179" s="2"/>
      <c r="G179" s="2"/>
      <c r="H179" s="11" t="s">
        <v>24</v>
      </c>
      <c r="I179" s="11">
        <v>1</v>
      </c>
      <c r="J179" s="11" t="s">
        <v>25</v>
      </c>
      <c r="K179" s="11" t="s">
        <v>308</v>
      </c>
      <c r="L179" s="8" t="s">
        <v>139</v>
      </c>
      <c r="M179" s="14">
        <v>39170.949999999997</v>
      </c>
      <c r="N179" s="14">
        <v>33.357703083617906</v>
      </c>
      <c r="O179" s="14">
        <v>31.95072513417837</v>
      </c>
      <c r="P179" s="14">
        <v>2797.9249999999997</v>
      </c>
      <c r="Q179" s="20"/>
      <c r="R179" s="13" t="s">
        <v>135</v>
      </c>
    </row>
    <row r="180" spans="1:18" x14ac:dyDescent="0.25">
      <c r="A180" s="11">
        <v>768</v>
      </c>
      <c r="B180" s="11" t="s">
        <v>51</v>
      </c>
      <c r="C180" s="9">
        <v>2011</v>
      </c>
      <c r="D180" s="12">
        <v>2012</v>
      </c>
      <c r="E180" s="12"/>
      <c r="F180" s="2"/>
      <c r="G180" s="2"/>
      <c r="H180" s="11" t="s">
        <v>24</v>
      </c>
      <c r="I180" s="11">
        <v>1</v>
      </c>
      <c r="J180" s="11" t="s">
        <v>25</v>
      </c>
      <c r="K180" s="11" t="s">
        <v>146</v>
      </c>
      <c r="L180" s="8" t="s">
        <v>139</v>
      </c>
      <c r="M180" s="14">
        <v>28438.48</v>
      </c>
      <c r="N180" s="14">
        <v>24.218007783559148</v>
      </c>
      <c r="O180" s="14">
        <v>23.196528491492518</v>
      </c>
      <c r="P180" s="14">
        <v>2031.32</v>
      </c>
      <c r="Q180" s="20"/>
      <c r="R180" s="13" t="s">
        <v>135</v>
      </c>
    </row>
    <row r="181" spans="1:18" x14ac:dyDescent="0.25">
      <c r="A181" s="11">
        <v>768</v>
      </c>
      <c r="B181" s="11" t="s">
        <v>51</v>
      </c>
      <c r="C181" s="9">
        <v>2011</v>
      </c>
      <c r="D181" s="12">
        <v>2012</v>
      </c>
      <c r="E181" s="12"/>
      <c r="F181" s="2"/>
      <c r="G181" s="2"/>
      <c r="H181" s="11" t="s">
        <v>24</v>
      </c>
      <c r="I181" s="11">
        <v>1</v>
      </c>
      <c r="J181" s="11" t="s">
        <v>25</v>
      </c>
      <c r="K181" s="11" t="s">
        <v>309</v>
      </c>
      <c r="L181" s="8" t="s">
        <v>139</v>
      </c>
      <c r="M181" s="14">
        <v>49337.89</v>
      </c>
      <c r="N181" s="14">
        <v>42.015797048378992</v>
      </c>
      <c r="O181" s="14">
        <v>40.243633664496976</v>
      </c>
      <c r="P181" s="14">
        <v>3524.1349999999998</v>
      </c>
      <c r="Q181" s="20"/>
      <c r="R181" s="13" t="s">
        <v>135</v>
      </c>
    </row>
    <row r="182" spans="1:18" x14ac:dyDescent="0.25">
      <c r="A182" s="11">
        <v>768</v>
      </c>
      <c r="B182" s="11" t="s">
        <v>51</v>
      </c>
      <c r="C182" s="9">
        <v>2011</v>
      </c>
      <c r="D182" s="12">
        <v>2012</v>
      </c>
      <c r="E182" s="12"/>
      <c r="F182" s="2"/>
      <c r="G182" s="2"/>
      <c r="H182" s="11" t="s">
        <v>24</v>
      </c>
      <c r="I182" s="11">
        <v>1</v>
      </c>
      <c r="J182" s="11" t="s">
        <v>25</v>
      </c>
      <c r="K182" s="11" t="s">
        <v>310</v>
      </c>
      <c r="L182" s="8" t="s">
        <v>148</v>
      </c>
      <c r="M182" s="14">
        <v>16985.39</v>
      </c>
      <c r="N182" s="14">
        <v>14.464637604639478</v>
      </c>
      <c r="O182" s="14">
        <v>13.85454085711023</v>
      </c>
      <c r="P182" s="14">
        <v>1213.2421428571429</v>
      </c>
      <c r="Q182" s="20"/>
      <c r="R182" s="13" t="s">
        <v>135</v>
      </c>
    </row>
    <row r="183" spans="1:18" x14ac:dyDescent="0.25">
      <c r="A183" s="11">
        <v>768</v>
      </c>
      <c r="B183" s="11" t="s">
        <v>51</v>
      </c>
      <c r="C183" s="9">
        <v>2011</v>
      </c>
      <c r="D183" s="12">
        <v>2012</v>
      </c>
      <c r="E183" s="12"/>
      <c r="F183" s="2"/>
      <c r="G183" s="2"/>
      <c r="H183" s="11" t="s">
        <v>24</v>
      </c>
      <c r="I183" s="11">
        <v>1</v>
      </c>
      <c r="J183" s="11" t="s">
        <v>25</v>
      </c>
      <c r="K183" s="11" t="s">
        <v>311</v>
      </c>
      <c r="L183" s="8" t="s">
        <v>134</v>
      </c>
      <c r="M183" s="14">
        <v>173969.75</v>
      </c>
      <c r="N183" s="14">
        <v>148.15140470249602</v>
      </c>
      <c r="O183" s="14">
        <v>141.90260036868463</v>
      </c>
      <c r="P183" s="14">
        <v>12426.410714285714</v>
      </c>
      <c r="Q183" s="20"/>
      <c r="R183" s="13" t="s">
        <v>135</v>
      </c>
    </row>
    <row r="184" spans="1:18" x14ac:dyDescent="0.25">
      <c r="A184" s="11">
        <v>768</v>
      </c>
      <c r="B184" s="11" t="s">
        <v>51</v>
      </c>
      <c r="C184" s="9">
        <v>2011</v>
      </c>
      <c r="D184" s="12">
        <v>2012</v>
      </c>
      <c r="E184" s="12"/>
      <c r="F184" s="2"/>
      <c r="G184" s="2"/>
      <c r="H184" s="11" t="s">
        <v>24</v>
      </c>
      <c r="I184" s="11">
        <v>1</v>
      </c>
      <c r="J184" s="11" t="s">
        <v>25</v>
      </c>
      <c r="K184" s="11" t="s">
        <v>312</v>
      </c>
      <c r="L184" s="8" t="s">
        <v>137</v>
      </c>
      <c r="M184" s="14">
        <v>59169.850000000006</v>
      </c>
      <c r="N184" s="14">
        <v>50.388624421981319</v>
      </c>
      <c r="O184" s="14">
        <v>48.263307721170008</v>
      </c>
      <c r="P184" s="14">
        <v>4226.4178571428574</v>
      </c>
      <c r="Q184" s="20"/>
      <c r="R184" s="13" t="s">
        <v>135</v>
      </c>
    </row>
    <row r="185" spans="1:18" x14ac:dyDescent="0.25">
      <c r="A185" s="11">
        <v>828</v>
      </c>
      <c r="B185" s="11" t="s">
        <v>53</v>
      </c>
      <c r="C185" s="12">
        <v>2010</v>
      </c>
      <c r="D185" s="12">
        <v>2012</v>
      </c>
      <c r="E185" s="12">
        <v>11</v>
      </c>
      <c r="F185" s="2">
        <v>864.07</v>
      </c>
      <c r="G185" s="2">
        <v>904.66</v>
      </c>
      <c r="H185" s="11" t="s">
        <v>24</v>
      </c>
      <c r="I185" s="11">
        <v>1</v>
      </c>
      <c r="J185" s="11" t="s">
        <v>25</v>
      </c>
      <c r="K185" s="11" t="s">
        <v>313</v>
      </c>
      <c r="L185" s="8" t="s">
        <v>134</v>
      </c>
      <c r="M185" s="14">
        <v>390323.78</v>
      </c>
      <c r="N185" s="14">
        <v>451.72703600402747</v>
      </c>
      <c r="O185" s="14">
        <v>431.45908960272374</v>
      </c>
      <c r="P185" s="14">
        <v>35483.980000000003</v>
      </c>
      <c r="Q185" s="19">
        <v>5.5E-2</v>
      </c>
      <c r="R185" s="13" t="s">
        <v>191</v>
      </c>
    </row>
    <row r="186" spans="1:18" x14ac:dyDescent="0.25">
      <c r="A186" s="11">
        <v>828</v>
      </c>
      <c r="B186" s="11" t="s">
        <v>53</v>
      </c>
      <c r="C186" s="12">
        <v>2010</v>
      </c>
      <c r="D186" s="12">
        <v>2012</v>
      </c>
      <c r="E186" s="12"/>
      <c r="F186" s="2"/>
      <c r="G186" s="2"/>
      <c r="H186" s="11" t="s">
        <v>24</v>
      </c>
      <c r="I186" s="11">
        <v>1</v>
      </c>
      <c r="J186" s="11" t="s">
        <v>25</v>
      </c>
      <c r="K186" s="11" t="s">
        <v>314</v>
      </c>
      <c r="L186" s="8" t="s">
        <v>193</v>
      </c>
      <c r="M186" s="14">
        <v>47999.44</v>
      </c>
      <c r="N186" s="14">
        <v>55.550406795745715</v>
      </c>
      <c r="O186" s="14">
        <v>53.057988636614866</v>
      </c>
      <c r="P186" s="14">
        <v>4363.5854545454549</v>
      </c>
      <c r="Q186" s="20"/>
      <c r="R186" s="13" t="s">
        <v>191</v>
      </c>
    </row>
    <row r="187" spans="1:18" x14ac:dyDescent="0.25">
      <c r="A187" s="11">
        <v>828</v>
      </c>
      <c r="B187" s="11" t="s">
        <v>53</v>
      </c>
      <c r="C187" s="12">
        <v>2010</v>
      </c>
      <c r="D187" s="12">
        <v>2012</v>
      </c>
      <c r="E187" s="12"/>
      <c r="F187" s="2"/>
      <c r="G187" s="2"/>
      <c r="H187" s="11" t="s">
        <v>24</v>
      </c>
      <c r="I187" s="11">
        <v>1</v>
      </c>
      <c r="J187" s="11" t="s">
        <v>25</v>
      </c>
      <c r="K187" s="11" t="s">
        <v>244</v>
      </c>
      <c r="L187" s="8" t="s">
        <v>134</v>
      </c>
      <c r="M187" s="14">
        <v>46400</v>
      </c>
      <c r="N187" s="14">
        <v>53.699353061673243</v>
      </c>
      <c r="O187" s="14">
        <v>51.289987398580685</v>
      </c>
      <c r="P187" s="14">
        <v>4218.181818181818</v>
      </c>
      <c r="Q187" s="20"/>
      <c r="R187" s="13" t="s">
        <v>191</v>
      </c>
    </row>
    <row r="188" spans="1:18" x14ac:dyDescent="0.25">
      <c r="A188" s="11">
        <v>828</v>
      </c>
      <c r="B188" s="11" t="s">
        <v>53</v>
      </c>
      <c r="C188" s="12">
        <v>2010</v>
      </c>
      <c r="D188" s="12">
        <v>2012</v>
      </c>
      <c r="E188" s="12"/>
      <c r="F188" s="2"/>
      <c r="G188" s="2"/>
      <c r="H188" s="11" t="s">
        <v>24</v>
      </c>
      <c r="I188" s="11">
        <v>1</v>
      </c>
      <c r="J188" s="11" t="s">
        <v>25</v>
      </c>
      <c r="K188" s="11" t="s">
        <v>195</v>
      </c>
      <c r="L188" s="8" t="s">
        <v>137</v>
      </c>
      <c r="M188" s="14">
        <v>17806.3</v>
      </c>
      <c r="N188" s="14">
        <v>20.607473931510178</v>
      </c>
      <c r="O188" s="14">
        <v>19.682864280503171</v>
      </c>
      <c r="P188" s="14">
        <v>1618.7545454545455</v>
      </c>
      <c r="Q188" s="20"/>
      <c r="R188" s="13" t="s">
        <v>191</v>
      </c>
    </row>
    <row r="189" spans="1:18" x14ac:dyDescent="0.25">
      <c r="A189" s="11">
        <v>828</v>
      </c>
      <c r="B189" s="11" t="s">
        <v>53</v>
      </c>
      <c r="C189" s="12">
        <v>2010</v>
      </c>
      <c r="D189" s="12">
        <v>2012</v>
      </c>
      <c r="E189" s="12"/>
      <c r="F189" s="2"/>
      <c r="G189" s="2"/>
      <c r="H189" s="11" t="s">
        <v>24</v>
      </c>
      <c r="I189" s="11">
        <v>1</v>
      </c>
      <c r="J189" s="11" t="s">
        <v>25</v>
      </c>
      <c r="K189" s="11" t="s">
        <v>315</v>
      </c>
      <c r="L189" s="8" t="s">
        <v>137</v>
      </c>
      <c r="M189" s="14">
        <v>61966.77</v>
      </c>
      <c r="N189" s="14">
        <v>71.714988368997879</v>
      </c>
      <c r="O189" s="14">
        <v>68.497302854110941</v>
      </c>
      <c r="P189" s="14">
        <v>5633.3427272727267</v>
      </c>
      <c r="Q189" s="20"/>
      <c r="R189" s="13" t="s">
        <v>191</v>
      </c>
    </row>
    <row r="190" spans="1:18" x14ac:dyDescent="0.25">
      <c r="A190" s="11">
        <v>828</v>
      </c>
      <c r="B190" s="11" t="s">
        <v>53</v>
      </c>
      <c r="C190" s="12">
        <v>2010</v>
      </c>
      <c r="D190" s="12">
        <v>2012</v>
      </c>
      <c r="E190" s="12"/>
      <c r="F190" s="2"/>
      <c r="G190" s="2"/>
      <c r="H190" s="11" t="s">
        <v>24</v>
      </c>
      <c r="I190" s="11">
        <v>1</v>
      </c>
      <c r="J190" s="11" t="s">
        <v>25</v>
      </c>
      <c r="K190" s="11" t="s">
        <v>316</v>
      </c>
      <c r="L190" s="8" t="s">
        <v>137</v>
      </c>
      <c r="M190" s="14">
        <v>25677.4</v>
      </c>
      <c r="N190" s="14">
        <v>29.716805351418287</v>
      </c>
      <c r="O190" s="14">
        <v>28.383481086817149</v>
      </c>
      <c r="P190" s="14">
        <v>2334.3090909090911</v>
      </c>
      <c r="Q190" s="20"/>
      <c r="R190" s="13" t="s">
        <v>191</v>
      </c>
    </row>
    <row r="191" spans="1:18" x14ac:dyDescent="0.25">
      <c r="A191" s="11">
        <v>828</v>
      </c>
      <c r="B191" s="11" t="s">
        <v>53</v>
      </c>
      <c r="C191" s="12">
        <v>2010</v>
      </c>
      <c r="D191" s="12">
        <v>2012</v>
      </c>
      <c r="E191" s="12"/>
      <c r="F191" s="2"/>
      <c r="G191" s="2"/>
      <c r="H191" s="11" t="s">
        <v>24</v>
      </c>
      <c r="I191" s="11">
        <v>1</v>
      </c>
      <c r="J191" s="11" t="s">
        <v>25</v>
      </c>
      <c r="K191" s="11" t="s">
        <v>198</v>
      </c>
      <c r="L191" s="8" t="s">
        <v>139</v>
      </c>
      <c r="M191" s="14">
        <v>55567.97</v>
      </c>
      <c r="N191" s="14">
        <v>64.309569826518683</v>
      </c>
      <c r="O191" s="14">
        <v>61.424148298808397</v>
      </c>
      <c r="P191" s="14">
        <v>5051.6336363636365</v>
      </c>
      <c r="Q191" s="20"/>
      <c r="R191" s="13" t="s">
        <v>191</v>
      </c>
    </row>
    <row r="192" spans="1:18" x14ac:dyDescent="0.25">
      <c r="A192" s="11">
        <v>828</v>
      </c>
      <c r="B192" s="11" t="s">
        <v>53</v>
      </c>
      <c r="C192" s="12">
        <v>2010</v>
      </c>
      <c r="D192" s="12">
        <v>2012</v>
      </c>
      <c r="E192" s="12"/>
      <c r="F192" s="2"/>
      <c r="G192" s="2"/>
      <c r="H192" s="11" t="s">
        <v>24</v>
      </c>
      <c r="I192" s="11">
        <v>1</v>
      </c>
      <c r="J192" s="11" t="s">
        <v>25</v>
      </c>
      <c r="K192" s="11" t="s">
        <v>247</v>
      </c>
      <c r="L192" s="8" t="s">
        <v>139</v>
      </c>
      <c r="M192" s="14">
        <v>48028.42</v>
      </c>
      <c r="N192" s="14">
        <v>55.583945745136383</v>
      </c>
      <c r="O192" s="14">
        <v>53.090022770985783</v>
      </c>
      <c r="P192" s="14">
        <v>4366.22</v>
      </c>
      <c r="Q192" s="20"/>
      <c r="R192" s="13" t="s">
        <v>191</v>
      </c>
    </row>
    <row r="193" spans="1:18" x14ac:dyDescent="0.25">
      <c r="A193" s="11">
        <v>828</v>
      </c>
      <c r="B193" s="11" t="s">
        <v>53</v>
      </c>
      <c r="C193" s="12">
        <v>2010</v>
      </c>
      <c r="D193" s="12">
        <v>2012</v>
      </c>
      <c r="E193" s="12"/>
      <c r="F193" s="2"/>
      <c r="G193" s="2"/>
      <c r="H193" s="11" t="s">
        <v>24</v>
      </c>
      <c r="I193" s="11">
        <v>1</v>
      </c>
      <c r="J193" s="11" t="s">
        <v>25</v>
      </c>
      <c r="K193" s="11" t="s">
        <v>256</v>
      </c>
      <c r="L193" s="8" t="s">
        <v>139</v>
      </c>
      <c r="M193" s="14">
        <v>134297</v>
      </c>
      <c r="N193" s="14">
        <v>155.42375039059334</v>
      </c>
      <c r="O193" s="14">
        <v>148.45024650144805</v>
      </c>
      <c r="P193" s="14">
        <v>12208.818181818182</v>
      </c>
      <c r="Q193" s="20"/>
      <c r="R193" s="13" t="s">
        <v>191</v>
      </c>
    </row>
    <row r="194" spans="1:18" x14ac:dyDescent="0.25">
      <c r="A194" s="11">
        <v>828</v>
      </c>
      <c r="B194" s="11" t="s">
        <v>53</v>
      </c>
      <c r="C194" s="12">
        <v>2010</v>
      </c>
      <c r="D194" s="12">
        <v>2012</v>
      </c>
      <c r="E194" s="12"/>
      <c r="F194" s="2"/>
      <c r="G194" s="2"/>
      <c r="H194" s="11" t="s">
        <v>24</v>
      </c>
      <c r="I194" s="11">
        <v>1</v>
      </c>
      <c r="J194" s="11" t="s">
        <v>25</v>
      </c>
      <c r="K194" s="11" t="s">
        <v>248</v>
      </c>
      <c r="L194" s="8" t="s">
        <v>143</v>
      </c>
      <c r="M194" s="14">
        <v>56900</v>
      </c>
      <c r="N194" s="14">
        <v>65.851146319163959</v>
      </c>
      <c r="O194" s="14">
        <v>62.89655782282847</v>
      </c>
      <c r="P194" s="14">
        <v>5172.727272727273</v>
      </c>
      <c r="Q194" s="20"/>
      <c r="R194" s="13" t="s">
        <v>191</v>
      </c>
    </row>
    <row r="195" spans="1:18" x14ac:dyDescent="0.25">
      <c r="A195" s="11">
        <v>828</v>
      </c>
      <c r="B195" s="11" t="s">
        <v>53</v>
      </c>
      <c r="C195" s="12">
        <v>2010</v>
      </c>
      <c r="D195" s="12">
        <v>2012</v>
      </c>
      <c r="E195" s="12"/>
      <c r="F195" s="2"/>
      <c r="G195" s="2"/>
      <c r="H195" s="11" t="s">
        <v>24</v>
      </c>
      <c r="I195" s="11">
        <v>1</v>
      </c>
      <c r="J195" s="11" t="s">
        <v>25</v>
      </c>
      <c r="K195" s="11" t="s">
        <v>249</v>
      </c>
      <c r="L195" s="8" t="s">
        <v>143</v>
      </c>
      <c r="M195" s="14">
        <v>29000</v>
      </c>
      <c r="N195" s="14">
        <v>33.562095663545776</v>
      </c>
      <c r="O195" s="14">
        <v>32.056242124112927</v>
      </c>
      <c r="P195" s="14">
        <v>2636.3636363636365</v>
      </c>
      <c r="Q195" s="20"/>
      <c r="R195" s="13" t="s">
        <v>191</v>
      </c>
    </row>
    <row r="196" spans="1:18" x14ac:dyDescent="0.25">
      <c r="A196" s="11">
        <v>828</v>
      </c>
      <c r="B196" s="11" t="s">
        <v>53</v>
      </c>
      <c r="C196" s="12">
        <v>2010</v>
      </c>
      <c r="D196" s="12">
        <v>2012</v>
      </c>
      <c r="E196" s="12"/>
      <c r="F196" s="2"/>
      <c r="G196" s="2"/>
      <c r="H196" s="11" t="s">
        <v>24</v>
      </c>
      <c r="I196" s="11">
        <v>1</v>
      </c>
      <c r="J196" s="11" t="s">
        <v>25</v>
      </c>
      <c r="K196" s="11" t="s">
        <v>250</v>
      </c>
      <c r="L196" s="8" t="s">
        <v>143</v>
      </c>
      <c r="M196" s="14">
        <v>78000</v>
      </c>
      <c r="N196" s="14">
        <v>90.270464198502424</v>
      </c>
      <c r="O196" s="14">
        <v>86.220237437269247</v>
      </c>
      <c r="P196" s="14">
        <v>7090.909090909091</v>
      </c>
      <c r="Q196" s="20"/>
      <c r="R196" s="13" t="s">
        <v>191</v>
      </c>
    </row>
    <row r="197" spans="1:18" x14ac:dyDescent="0.25">
      <c r="A197" s="11">
        <v>828</v>
      </c>
      <c r="B197" s="11" t="s">
        <v>53</v>
      </c>
      <c r="C197" s="12">
        <v>2010</v>
      </c>
      <c r="D197" s="12">
        <v>2012</v>
      </c>
      <c r="E197" s="12"/>
      <c r="F197" s="2"/>
      <c r="G197" s="2"/>
      <c r="H197" s="11" t="s">
        <v>24</v>
      </c>
      <c r="I197" s="11">
        <v>1</v>
      </c>
      <c r="J197" s="11" t="s">
        <v>25</v>
      </c>
      <c r="K197" s="11" t="s">
        <v>317</v>
      </c>
      <c r="L197" s="8" t="s">
        <v>139</v>
      </c>
      <c r="M197" s="14">
        <v>24950.02</v>
      </c>
      <c r="N197" s="14">
        <v>28.874998553357944</v>
      </c>
      <c r="O197" s="14">
        <v>27.57944421108483</v>
      </c>
      <c r="P197" s="14">
        <v>2268.1836363636362</v>
      </c>
      <c r="Q197" s="20"/>
      <c r="R197" s="13" t="s">
        <v>191</v>
      </c>
    </row>
    <row r="198" spans="1:18" x14ac:dyDescent="0.25">
      <c r="A198" s="11">
        <v>828</v>
      </c>
      <c r="B198" s="11" t="s">
        <v>53</v>
      </c>
      <c r="C198" s="12">
        <v>2010</v>
      </c>
      <c r="D198" s="12">
        <v>2012</v>
      </c>
      <c r="E198" s="12"/>
      <c r="F198" s="2"/>
      <c r="G198" s="2"/>
      <c r="H198" s="11" t="s">
        <v>24</v>
      </c>
      <c r="I198" s="11">
        <v>1</v>
      </c>
      <c r="J198" s="11" t="s">
        <v>25</v>
      </c>
      <c r="K198" s="11" t="s">
        <v>318</v>
      </c>
      <c r="L198" s="8" t="s">
        <v>139</v>
      </c>
      <c r="M198" s="14">
        <v>11912.92</v>
      </c>
      <c r="N198" s="14">
        <v>13.786984850764405</v>
      </c>
      <c r="O198" s="14">
        <v>13.168394756040945</v>
      </c>
      <c r="P198" s="14">
        <v>1082.9927272727273</v>
      </c>
      <c r="Q198" s="20"/>
      <c r="R198" s="13" t="s">
        <v>191</v>
      </c>
    </row>
    <row r="199" spans="1:18" x14ac:dyDescent="0.25">
      <c r="A199" s="11">
        <v>828</v>
      </c>
      <c r="B199" s="11" t="s">
        <v>53</v>
      </c>
      <c r="C199" s="12">
        <v>2010</v>
      </c>
      <c r="D199" s="12">
        <v>2012</v>
      </c>
      <c r="E199" s="12"/>
      <c r="F199" s="2"/>
      <c r="G199" s="2"/>
      <c r="H199" s="11" t="s">
        <v>24</v>
      </c>
      <c r="I199" s="11">
        <v>1</v>
      </c>
      <c r="J199" s="11" t="s">
        <v>25</v>
      </c>
      <c r="K199" s="11" t="s">
        <v>253</v>
      </c>
      <c r="L199" s="8" t="s">
        <v>139</v>
      </c>
      <c r="M199" s="14">
        <v>47311.9</v>
      </c>
      <c r="N199" s="14">
        <v>54.754707373245225</v>
      </c>
      <c r="O199" s="14">
        <v>52.297990405235119</v>
      </c>
      <c r="P199" s="14">
        <v>4301.0818181818186</v>
      </c>
      <c r="Q199" s="20"/>
      <c r="R199" s="13" t="s">
        <v>191</v>
      </c>
    </row>
    <row r="200" spans="1:18" x14ac:dyDescent="0.25">
      <c r="A200" s="11">
        <v>828</v>
      </c>
      <c r="B200" s="11" t="s">
        <v>53</v>
      </c>
      <c r="C200" s="12">
        <v>2010</v>
      </c>
      <c r="D200" s="12">
        <v>2012</v>
      </c>
      <c r="E200" s="12"/>
      <c r="F200" s="2"/>
      <c r="G200" s="2"/>
      <c r="H200" s="11" t="s">
        <v>24</v>
      </c>
      <c r="I200" s="11">
        <v>1</v>
      </c>
      <c r="J200" s="11" t="s">
        <v>25</v>
      </c>
      <c r="K200" s="11" t="s">
        <v>254</v>
      </c>
      <c r="L200" s="8" t="s">
        <v>148</v>
      </c>
      <c r="M200" s="14">
        <v>15792.9</v>
      </c>
      <c r="N200" s="14">
        <v>18.277338641545242</v>
      </c>
      <c r="O200" s="14">
        <v>17.457276766962174</v>
      </c>
      <c r="P200" s="14">
        <v>1435.7181818181818</v>
      </c>
      <c r="Q200" s="20"/>
      <c r="R200" s="13" t="s">
        <v>191</v>
      </c>
    </row>
    <row r="201" spans="1:18" x14ac:dyDescent="0.25">
      <c r="A201" s="11">
        <v>831</v>
      </c>
      <c r="B201" s="11" t="s">
        <v>54</v>
      </c>
      <c r="C201" s="12">
        <v>2011</v>
      </c>
      <c r="D201" s="12">
        <v>2012</v>
      </c>
      <c r="E201" s="12">
        <v>7</v>
      </c>
      <c r="F201" s="2">
        <v>556.13</v>
      </c>
      <c r="G201" s="2">
        <v>600.79</v>
      </c>
      <c r="H201" s="11" t="s">
        <v>24</v>
      </c>
      <c r="I201" s="11">
        <v>1</v>
      </c>
      <c r="J201" s="11" t="s">
        <v>25</v>
      </c>
      <c r="K201" s="11" t="s">
        <v>319</v>
      </c>
      <c r="L201" s="8" t="s">
        <v>134</v>
      </c>
      <c r="M201" s="14">
        <v>260669.36</v>
      </c>
      <c r="N201" s="14">
        <v>468.72019132217287</v>
      </c>
      <c r="O201" s="14">
        <v>433.87766107957856</v>
      </c>
      <c r="P201" s="14">
        <v>37238.479999999996</v>
      </c>
      <c r="Q201" s="19">
        <v>5.5E-2</v>
      </c>
      <c r="R201" s="13" t="s">
        <v>191</v>
      </c>
    </row>
    <row r="202" spans="1:18" x14ac:dyDescent="0.25">
      <c r="A202" s="11">
        <v>831</v>
      </c>
      <c r="B202" s="11" t="s">
        <v>54</v>
      </c>
      <c r="C202" s="12">
        <v>2011</v>
      </c>
      <c r="D202" s="12">
        <v>2012</v>
      </c>
      <c r="E202" s="12"/>
      <c r="F202" s="2"/>
      <c r="G202" s="2"/>
      <c r="H202" s="11" t="s">
        <v>24</v>
      </c>
      <c r="I202" s="11">
        <v>1</v>
      </c>
      <c r="J202" s="11" t="s">
        <v>25</v>
      </c>
      <c r="K202" s="11" t="s">
        <v>210</v>
      </c>
      <c r="L202" s="8" t="s">
        <v>134</v>
      </c>
      <c r="M202" s="14">
        <v>15286.39</v>
      </c>
      <c r="N202" s="14">
        <v>27.487080358908887</v>
      </c>
      <c r="O202" s="14">
        <v>25.443815642737064</v>
      </c>
      <c r="P202" s="14">
        <v>2183.77</v>
      </c>
      <c r="Q202" s="20"/>
      <c r="R202" s="13" t="s">
        <v>191</v>
      </c>
    </row>
    <row r="203" spans="1:18" x14ac:dyDescent="0.25">
      <c r="A203" s="11">
        <v>831</v>
      </c>
      <c r="B203" s="11" t="s">
        <v>54</v>
      </c>
      <c r="C203" s="12">
        <v>2011</v>
      </c>
      <c r="D203" s="12">
        <v>2012</v>
      </c>
      <c r="E203" s="12"/>
      <c r="F203" s="2"/>
      <c r="G203" s="2"/>
      <c r="H203" s="11" t="s">
        <v>24</v>
      </c>
      <c r="I203" s="11">
        <v>1</v>
      </c>
      <c r="J203" s="11" t="s">
        <v>25</v>
      </c>
      <c r="K203" s="11" t="s">
        <v>320</v>
      </c>
      <c r="L203" s="8" t="s">
        <v>137</v>
      </c>
      <c r="M203" s="14">
        <v>44865.73</v>
      </c>
      <c r="N203" s="14">
        <v>80.674896157373283</v>
      </c>
      <c r="O203" s="14">
        <v>74.677890777143432</v>
      </c>
      <c r="P203" s="14">
        <v>6409.39</v>
      </c>
      <c r="Q203" s="20"/>
      <c r="R203" s="13" t="s">
        <v>191</v>
      </c>
    </row>
    <row r="204" spans="1:18" x14ac:dyDescent="0.25">
      <c r="A204" s="11">
        <v>831</v>
      </c>
      <c r="B204" s="11" t="s">
        <v>54</v>
      </c>
      <c r="C204" s="12">
        <v>2011</v>
      </c>
      <c r="D204" s="12">
        <v>2012</v>
      </c>
      <c r="E204" s="12"/>
      <c r="F204" s="2"/>
      <c r="G204" s="2"/>
      <c r="H204" s="11" t="s">
        <v>24</v>
      </c>
      <c r="I204" s="11">
        <v>1</v>
      </c>
      <c r="J204" s="11" t="s">
        <v>25</v>
      </c>
      <c r="K204" s="11" t="s">
        <v>321</v>
      </c>
      <c r="L204" s="8" t="s">
        <v>137</v>
      </c>
      <c r="M204" s="14">
        <v>65910.39</v>
      </c>
      <c r="N204" s="14">
        <v>118.51615629439159</v>
      </c>
      <c r="O204" s="14">
        <v>109.70620349872668</v>
      </c>
      <c r="P204" s="14">
        <v>9415.77</v>
      </c>
      <c r="Q204" s="20"/>
      <c r="R204" s="13" t="s">
        <v>191</v>
      </c>
    </row>
    <row r="205" spans="1:18" x14ac:dyDescent="0.25">
      <c r="A205" s="11">
        <v>831</v>
      </c>
      <c r="B205" s="11" t="s">
        <v>54</v>
      </c>
      <c r="C205" s="12">
        <v>2011</v>
      </c>
      <c r="D205" s="12">
        <v>2012</v>
      </c>
      <c r="E205" s="12"/>
      <c r="F205" s="2"/>
      <c r="G205" s="2"/>
      <c r="H205" s="11" t="s">
        <v>24</v>
      </c>
      <c r="I205" s="11">
        <v>1</v>
      </c>
      <c r="J205" s="11" t="s">
        <v>25</v>
      </c>
      <c r="K205" s="11" t="s">
        <v>322</v>
      </c>
      <c r="L205" s="8" t="s">
        <v>139</v>
      </c>
      <c r="M205" s="14">
        <v>28738.78</v>
      </c>
      <c r="N205" s="14">
        <v>51.676370632765718</v>
      </c>
      <c r="O205" s="14">
        <v>47.83498393781521</v>
      </c>
      <c r="P205" s="14">
        <v>4105.54</v>
      </c>
      <c r="Q205" s="20"/>
      <c r="R205" s="13" t="s">
        <v>191</v>
      </c>
    </row>
    <row r="206" spans="1:18" x14ac:dyDescent="0.25">
      <c r="A206" s="11">
        <v>831</v>
      </c>
      <c r="B206" s="11" t="s">
        <v>54</v>
      </c>
      <c r="C206" s="12">
        <v>2011</v>
      </c>
      <c r="D206" s="12">
        <v>2012</v>
      </c>
      <c r="E206" s="12"/>
      <c r="F206" s="2"/>
      <c r="G206" s="2"/>
      <c r="H206" s="11" t="s">
        <v>24</v>
      </c>
      <c r="I206" s="11">
        <v>1</v>
      </c>
      <c r="J206" s="11" t="s">
        <v>25</v>
      </c>
      <c r="K206" s="11" t="s">
        <v>323</v>
      </c>
      <c r="L206" s="8" t="s">
        <v>139</v>
      </c>
      <c r="M206" s="14">
        <v>36276.11</v>
      </c>
      <c r="N206" s="14">
        <v>65.229550644633449</v>
      </c>
      <c r="O206" s="14">
        <v>60.380682101899168</v>
      </c>
      <c r="P206" s="14">
        <v>5182.3014285714289</v>
      </c>
      <c r="Q206" s="20"/>
      <c r="R206" s="13" t="s">
        <v>191</v>
      </c>
    </row>
    <row r="207" spans="1:18" x14ac:dyDescent="0.25">
      <c r="A207" s="11">
        <v>831</v>
      </c>
      <c r="B207" s="11" t="s">
        <v>54</v>
      </c>
      <c r="C207" s="12">
        <v>2011</v>
      </c>
      <c r="D207" s="12">
        <v>2012</v>
      </c>
      <c r="E207" s="12"/>
      <c r="F207" s="2"/>
      <c r="G207" s="2"/>
      <c r="H207" s="11" t="s">
        <v>24</v>
      </c>
      <c r="I207" s="11">
        <v>1</v>
      </c>
      <c r="J207" s="11" t="s">
        <v>25</v>
      </c>
      <c r="K207" s="11" t="s">
        <v>273</v>
      </c>
      <c r="L207" s="8" t="s">
        <v>139</v>
      </c>
      <c r="M207" s="14">
        <v>61106.51</v>
      </c>
      <c r="N207" s="14">
        <v>109.8781040404222</v>
      </c>
      <c r="O207" s="14">
        <v>101.71026481798965</v>
      </c>
      <c r="P207" s="14">
        <v>8729.5014285714296</v>
      </c>
      <c r="Q207" s="20"/>
      <c r="R207" s="13" t="s">
        <v>191</v>
      </c>
    </row>
    <row r="208" spans="1:18" x14ac:dyDescent="0.25">
      <c r="A208" s="11">
        <v>831</v>
      </c>
      <c r="B208" s="11" t="s">
        <v>54</v>
      </c>
      <c r="C208" s="12">
        <v>2011</v>
      </c>
      <c r="D208" s="12">
        <v>2012</v>
      </c>
      <c r="E208" s="12"/>
      <c r="F208" s="2"/>
      <c r="G208" s="2"/>
      <c r="H208" s="11" t="s">
        <v>24</v>
      </c>
      <c r="I208" s="11">
        <v>1</v>
      </c>
      <c r="J208" s="11" t="s">
        <v>25</v>
      </c>
      <c r="K208" s="11" t="s">
        <v>324</v>
      </c>
      <c r="L208" s="8" t="s">
        <v>139</v>
      </c>
      <c r="M208" s="14">
        <v>20402.009999999998</v>
      </c>
      <c r="N208" s="14">
        <v>36.685685001708229</v>
      </c>
      <c r="O208" s="14">
        <v>33.958637793571796</v>
      </c>
      <c r="P208" s="14">
        <v>2914.5728571428567</v>
      </c>
      <c r="Q208" s="20"/>
      <c r="R208" s="13" t="s">
        <v>191</v>
      </c>
    </row>
    <row r="209" spans="1:18" x14ac:dyDescent="0.25">
      <c r="A209" s="11">
        <v>831</v>
      </c>
      <c r="B209" s="11" t="s">
        <v>54</v>
      </c>
      <c r="C209" s="12">
        <v>2011</v>
      </c>
      <c r="D209" s="12">
        <v>2012</v>
      </c>
      <c r="E209" s="12"/>
      <c r="F209" s="2"/>
      <c r="G209" s="2"/>
      <c r="H209" s="11" t="s">
        <v>24</v>
      </c>
      <c r="I209" s="11">
        <v>1</v>
      </c>
      <c r="J209" s="11" t="s">
        <v>25</v>
      </c>
      <c r="K209" s="11" t="s">
        <v>325</v>
      </c>
      <c r="L209" s="8" t="s">
        <v>139</v>
      </c>
      <c r="M209" s="14">
        <v>35829.33</v>
      </c>
      <c r="N209" s="14">
        <v>64.426177332638062</v>
      </c>
      <c r="O209" s="14">
        <v>59.637027913247564</v>
      </c>
      <c r="P209" s="14">
        <v>5118.4757142857143</v>
      </c>
      <c r="Q209" s="20"/>
      <c r="R209" s="13" t="s">
        <v>191</v>
      </c>
    </row>
    <row r="210" spans="1:18" x14ac:dyDescent="0.25">
      <c r="A210" s="11">
        <v>831</v>
      </c>
      <c r="B210" s="11" t="s">
        <v>54</v>
      </c>
      <c r="C210" s="12">
        <v>2011</v>
      </c>
      <c r="D210" s="12">
        <v>2012</v>
      </c>
      <c r="E210" s="12"/>
      <c r="F210" s="2"/>
      <c r="G210" s="2"/>
      <c r="H210" s="11" t="s">
        <v>24</v>
      </c>
      <c r="I210" s="11">
        <v>1</v>
      </c>
      <c r="J210" s="11" t="s">
        <v>25</v>
      </c>
      <c r="K210" s="11" t="s">
        <v>326</v>
      </c>
      <c r="L210" s="8" t="s">
        <v>148</v>
      </c>
      <c r="M210" s="14">
        <v>11885.61</v>
      </c>
      <c r="N210" s="14">
        <v>21.371999352669341</v>
      </c>
      <c r="O210" s="14">
        <v>19.783301985718804</v>
      </c>
      <c r="P210" s="14">
        <v>1697.9442857142858</v>
      </c>
      <c r="Q210" s="20"/>
      <c r="R210" s="13" t="s">
        <v>191</v>
      </c>
    </row>
    <row r="211" spans="1:18" x14ac:dyDescent="0.25">
      <c r="A211" s="11">
        <v>831</v>
      </c>
      <c r="B211" s="11" t="s">
        <v>54</v>
      </c>
      <c r="C211" s="12">
        <v>2011</v>
      </c>
      <c r="D211" s="12">
        <v>2012</v>
      </c>
      <c r="E211" s="12"/>
      <c r="F211" s="2"/>
      <c r="G211" s="2"/>
      <c r="H211" s="11" t="s">
        <v>24</v>
      </c>
      <c r="I211" s="11">
        <v>1</v>
      </c>
      <c r="J211" s="11" t="s">
        <v>25</v>
      </c>
      <c r="K211" s="11" t="s">
        <v>327</v>
      </c>
      <c r="L211" s="8" t="s">
        <v>143</v>
      </c>
      <c r="M211" s="14">
        <v>62708</v>
      </c>
      <c r="N211" s="14">
        <v>112.75780842608742</v>
      </c>
      <c r="O211" s="14">
        <v>104.37590505833985</v>
      </c>
      <c r="P211" s="14">
        <v>8958.2857142857138</v>
      </c>
      <c r="Q211" s="20"/>
      <c r="R211" s="13" t="s">
        <v>191</v>
      </c>
    </row>
    <row r="212" spans="1:18" x14ac:dyDescent="0.25">
      <c r="A212" s="11">
        <v>831</v>
      </c>
      <c r="B212" s="11" t="s">
        <v>54</v>
      </c>
      <c r="C212" s="12">
        <v>2011</v>
      </c>
      <c r="D212" s="12">
        <v>2012</v>
      </c>
      <c r="E212" s="12"/>
      <c r="F212" s="2"/>
      <c r="G212" s="2"/>
      <c r="H212" s="11" t="s">
        <v>24</v>
      </c>
      <c r="I212" s="11">
        <v>1</v>
      </c>
      <c r="J212" s="11" t="s">
        <v>25</v>
      </c>
      <c r="K212" s="11" t="s">
        <v>277</v>
      </c>
      <c r="L212" s="8" t="s">
        <v>143</v>
      </c>
      <c r="M212" s="14">
        <v>32019.94</v>
      </c>
      <c r="N212" s="14">
        <v>57.576358045780658</v>
      </c>
      <c r="O212" s="14">
        <v>53.296393082441455</v>
      </c>
      <c r="P212" s="14">
        <v>4574.2771428571423</v>
      </c>
      <c r="Q212" s="20"/>
      <c r="R212" s="13" t="s">
        <v>191</v>
      </c>
    </row>
    <row r="213" spans="1:18" x14ac:dyDescent="0.25">
      <c r="A213" s="11">
        <v>832</v>
      </c>
      <c r="B213" s="11" t="s">
        <v>55</v>
      </c>
      <c r="C213" s="12">
        <v>2011</v>
      </c>
      <c r="D213" s="12">
        <v>2012</v>
      </c>
      <c r="E213" s="12">
        <v>6</v>
      </c>
      <c r="F213" s="2">
        <v>499.87</v>
      </c>
      <c r="G213" s="2">
        <v>538.15</v>
      </c>
      <c r="H213" s="11" t="s">
        <v>24</v>
      </c>
      <c r="I213" s="11">
        <v>1</v>
      </c>
      <c r="J213" s="11" t="s">
        <v>25</v>
      </c>
      <c r="K213" s="11" t="s">
        <v>209</v>
      </c>
      <c r="L213" s="8" t="s">
        <v>134</v>
      </c>
      <c r="M213" s="14">
        <v>259508.89</v>
      </c>
      <c r="N213" s="14">
        <v>519.15275971752658</v>
      </c>
      <c r="O213" s="14">
        <v>482.22408250487786</v>
      </c>
      <c r="P213" s="14">
        <v>43251.481666666667</v>
      </c>
      <c r="Q213" s="19">
        <v>5.5E-2</v>
      </c>
      <c r="R213" s="13" t="s">
        <v>191</v>
      </c>
    </row>
    <row r="214" spans="1:18" x14ac:dyDescent="0.25">
      <c r="A214" s="11">
        <v>832</v>
      </c>
      <c r="B214" s="11" t="s">
        <v>55</v>
      </c>
      <c r="C214" s="12">
        <v>2011</v>
      </c>
      <c r="D214" s="12">
        <v>2012</v>
      </c>
      <c r="E214" s="12"/>
      <c r="F214" s="2"/>
      <c r="G214" s="2"/>
      <c r="H214" s="11" t="s">
        <v>24</v>
      </c>
      <c r="I214" s="11">
        <v>1</v>
      </c>
      <c r="J214" s="11" t="s">
        <v>25</v>
      </c>
      <c r="K214" s="11" t="s">
        <v>210</v>
      </c>
      <c r="L214" s="8" t="s">
        <v>134</v>
      </c>
      <c r="M214" s="14">
        <v>10507.74</v>
      </c>
      <c r="N214" s="14">
        <v>21.020945445815912</v>
      </c>
      <c r="O214" s="14">
        <v>19.525671281241291</v>
      </c>
      <c r="P214" s="14">
        <v>1751.29</v>
      </c>
      <c r="Q214" s="20"/>
      <c r="R214" s="13" t="s">
        <v>191</v>
      </c>
    </row>
    <row r="215" spans="1:18" x14ac:dyDescent="0.25">
      <c r="A215" s="11">
        <v>832</v>
      </c>
      <c r="B215" s="11" t="s">
        <v>55</v>
      </c>
      <c r="C215" s="12">
        <v>2011</v>
      </c>
      <c r="D215" s="12">
        <v>2012</v>
      </c>
      <c r="E215" s="12"/>
      <c r="F215" s="2"/>
      <c r="G215" s="2"/>
      <c r="H215" s="11" t="s">
        <v>24</v>
      </c>
      <c r="I215" s="11">
        <v>1</v>
      </c>
      <c r="J215" s="11" t="s">
        <v>25</v>
      </c>
      <c r="K215" s="11" t="s">
        <v>328</v>
      </c>
      <c r="L215" s="8" t="s">
        <v>137</v>
      </c>
      <c r="M215" s="14">
        <v>42947.81</v>
      </c>
      <c r="N215" s="14">
        <v>85.917958669254006</v>
      </c>
      <c r="O215" s="14">
        <v>79.806392269813244</v>
      </c>
      <c r="P215" s="14">
        <v>7157.9683333333332</v>
      </c>
      <c r="Q215" s="20"/>
      <c r="R215" s="13" t="s">
        <v>191</v>
      </c>
    </row>
    <row r="216" spans="1:18" x14ac:dyDescent="0.25">
      <c r="A216" s="11">
        <v>832</v>
      </c>
      <c r="B216" s="11" t="s">
        <v>55</v>
      </c>
      <c r="C216" s="12">
        <v>2011</v>
      </c>
      <c r="D216" s="12">
        <v>2012</v>
      </c>
      <c r="E216" s="12"/>
      <c r="F216" s="2"/>
      <c r="G216" s="2"/>
      <c r="H216" s="11" t="s">
        <v>24</v>
      </c>
      <c r="I216" s="11">
        <v>1</v>
      </c>
      <c r="J216" s="11" t="s">
        <v>25</v>
      </c>
      <c r="K216" s="11" t="s">
        <v>321</v>
      </c>
      <c r="L216" s="8" t="s">
        <v>137</v>
      </c>
      <c r="M216" s="14">
        <v>58378.03</v>
      </c>
      <c r="N216" s="14">
        <v>116.78642447036229</v>
      </c>
      <c r="O216" s="14">
        <v>108.47910433893895</v>
      </c>
      <c r="P216" s="14">
        <v>9729.6716666666671</v>
      </c>
      <c r="Q216" s="20"/>
      <c r="R216" s="13" t="s">
        <v>191</v>
      </c>
    </row>
    <row r="217" spans="1:18" x14ac:dyDescent="0.25">
      <c r="A217" s="11">
        <v>832</v>
      </c>
      <c r="B217" s="11" t="s">
        <v>55</v>
      </c>
      <c r="C217" s="12">
        <v>2011</v>
      </c>
      <c r="D217" s="12">
        <v>2012</v>
      </c>
      <c r="E217" s="12"/>
      <c r="F217" s="2"/>
      <c r="G217" s="2"/>
      <c r="H217" s="11" t="s">
        <v>24</v>
      </c>
      <c r="I217" s="11">
        <v>1</v>
      </c>
      <c r="J217" s="11" t="s">
        <v>25</v>
      </c>
      <c r="K217" s="11" t="s">
        <v>329</v>
      </c>
      <c r="L217" s="8" t="s">
        <v>139</v>
      </c>
      <c r="M217" s="14">
        <v>21482.35</v>
      </c>
      <c r="N217" s="14">
        <v>42.975873727169059</v>
      </c>
      <c r="O217" s="14">
        <v>39.918888785654559</v>
      </c>
      <c r="P217" s="14">
        <v>3580.3916666666664</v>
      </c>
      <c r="Q217" s="20"/>
      <c r="R217" s="13" t="s">
        <v>191</v>
      </c>
    </row>
    <row r="218" spans="1:18" x14ac:dyDescent="0.25">
      <c r="A218" s="11">
        <v>832</v>
      </c>
      <c r="B218" s="11" t="s">
        <v>55</v>
      </c>
      <c r="C218" s="12">
        <v>2011</v>
      </c>
      <c r="D218" s="12">
        <v>2012</v>
      </c>
      <c r="E218" s="12"/>
      <c r="F218" s="2"/>
      <c r="G218" s="2"/>
      <c r="H218" s="11" t="s">
        <v>24</v>
      </c>
      <c r="I218" s="11">
        <v>1</v>
      </c>
      <c r="J218" s="11" t="s">
        <v>25</v>
      </c>
      <c r="K218" s="11" t="s">
        <v>330</v>
      </c>
      <c r="L218" s="8" t="s">
        <v>139</v>
      </c>
      <c r="M218" s="14">
        <v>30129.37</v>
      </c>
      <c r="N218" s="14">
        <v>60.274411346950203</v>
      </c>
      <c r="O218" s="14">
        <v>55.986936727678156</v>
      </c>
      <c r="P218" s="14">
        <v>5021.5616666666665</v>
      </c>
      <c r="Q218" s="20"/>
      <c r="R218" s="13" t="s">
        <v>191</v>
      </c>
    </row>
    <row r="219" spans="1:18" x14ac:dyDescent="0.25">
      <c r="A219" s="11">
        <v>832</v>
      </c>
      <c r="B219" s="11" t="s">
        <v>55</v>
      </c>
      <c r="C219" s="12">
        <v>2011</v>
      </c>
      <c r="D219" s="12">
        <v>2012</v>
      </c>
      <c r="E219" s="12"/>
      <c r="F219" s="2"/>
      <c r="G219" s="2"/>
      <c r="H219" s="11" t="s">
        <v>24</v>
      </c>
      <c r="I219" s="11">
        <v>1</v>
      </c>
      <c r="J219" s="11" t="s">
        <v>25</v>
      </c>
      <c r="K219" s="11" t="s">
        <v>273</v>
      </c>
      <c r="L219" s="8" t="s">
        <v>139</v>
      </c>
      <c r="M219" s="14">
        <v>54944.5</v>
      </c>
      <c r="N219" s="14">
        <v>109.9175785704283</v>
      </c>
      <c r="O219" s="14">
        <v>102.09885719594909</v>
      </c>
      <c r="P219" s="14">
        <v>9157.4166666666661</v>
      </c>
      <c r="Q219" s="20"/>
      <c r="R219" s="13" t="s">
        <v>191</v>
      </c>
    </row>
    <row r="220" spans="1:18" x14ac:dyDescent="0.25">
      <c r="A220" s="11">
        <v>832</v>
      </c>
      <c r="B220" s="11" t="s">
        <v>55</v>
      </c>
      <c r="C220" s="12">
        <v>2011</v>
      </c>
      <c r="D220" s="12">
        <v>2012</v>
      </c>
      <c r="E220" s="12"/>
      <c r="F220" s="2"/>
      <c r="G220" s="2"/>
      <c r="H220" s="11" t="s">
        <v>24</v>
      </c>
      <c r="I220" s="11">
        <v>1</v>
      </c>
      <c r="J220" s="11" t="s">
        <v>25</v>
      </c>
      <c r="K220" s="11" t="s">
        <v>324</v>
      </c>
      <c r="L220" s="8" t="s">
        <v>139</v>
      </c>
      <c r="M220" s="14">
        <v>17783.400000000001</v>
      </c>
      <c r="N220" s="14">
        <v>35.576049772940969</v>
      </c>
      <c r="O220" s="14">
        <v>33.045433429341266</v>
      </c>
      <c r="P220" s="14">
        <v>2963.9</v>
      </c>
      <c r="Q220" s="20"/>
      <c r="R220" s="13" t="s">
        <v>191</v>
      </c>
    </row>
    <row r="221" spans="1:18" x14ac:dyDescent="0.25">
      <c r="A221" s="11">
        <v>832</v>
      </c>
      <c r="B221" s="11" t="s">
        <v>55</v>
      </c>
      <c r="C221" s="12">
        <v>2011</v>
      </c>
      <c r="D221" s="12">
        <v>2012</v>
      </c>
      <c r="E221" s="12"/>
      <c r="F221" s="2"/>
      <c r="G221" s="2"/>
      <c r="H221" s="11" t="s">
        <v>24</v>
      </c>
      <c r="I221" s="11">
        <v>1</v>
      </c>
      <c r="J221" s="11" t="s">
        <v>25</v>
      </c>
      <c r="K221" s="11" t="s">
        <v>331</v>
      </c>
      <c r="L221" s="8" t="s">
        <v>139</v>
      </c>
      <c r="M221" s="14">
        <v>31556.69</v>
      </c>
      <c r="N221" s="14">
        <v>63.129793746374055</v>
      </c>
      <c r="O221" s="14">
        <v>58.639208399145218</v>
      </c>
      <c r="P221" s="14">
        <v>5259.4483333333328</v>
      </c>
      <c r="Q221" s="20"/>
      <c r="R221" s="13" t="s">
        <v>191</v>
      </c>
    </row>
    <row r="222" spans="1:18" x14ac:dyDescent="0.25">
      <c r="A222" s="11">
        <v>832</v>
      </c>
      <c r="B222" s="11" t="s">
        <v>55</v>
      </c>
      <c r="C222" s="12">
        <v>2011</v>
      </c>
      <c r="D222" s="12">
        <v>2012</v>
      </c>
      <c r="E222" s="12"/>
      <c r="F222" s="2"/>
      <c r="G222" s="2"/>
      <c r="H222" s="11" t="s">
        <v>24</v>
      </c>
      <c r="I222" s="11">
        <v>1</v>
      </c>
      <c r="J222" s="11" t="s">
        <v>25</v>
      </c>
      <c r="K222" s="11" t="s">
        <v>326</v>
      </c>
      <c r="L222" s="8" t="s">
        <v>148</v>
      </c>
      <c r="M222" s="14">
        <v>8317.32</v>
      </c>
      <c r="N222" s="14">
        <v>16.63896613119411</v>
      </c>
      <c r="O222" s="14">
        <v>15.45539347765493</v>
      </c>
      <c r="P222" s="14">
        <v>1386.22</v>
      </c>
      <c r="Q222" s="20"/>
      <c r="R222" s="13" t="s">
        <v>191</v>
      </c>
    </row>
    <row r="223" spans="1:18" x14ac:dyDescent="0.25">
      <c r="A223" s="11">
        <v>832</v>
      </c>
      <c r="B223" s="11" t="s">
        <v>55</v>
      </c>
      <c r="C223" s="12">
        <v>2011</v>
      </c>
      <c r="D223" s="12">
        <v>2012</v>
      </c>
      <c r="E223" s="12"/>
      <c r="F223" s="2"/>
      <c r="G223" s="2"/>
      <c r="H223" s="11" t="s">
        <v>24</v>
      </c>
      <c r="I223" s="11">
        <v>1</v>
      </c>
      <c r="J223" s="11" t="s">
        <v>25</v>
      </c>
      <c r="K223" s="11" t="s">
        <v>332</v>
      </c>
      <c r="L223" s="8" t="s">
        <v>143</v>
      </c>
      <c r="M223" s="14">
        <v>54484.03</v>
      </c>
      <c r="N223" s="14">
        <v>108.99639906375657</v>
      </c>
      <c r="O223" s="14">
        <v>101.24320356777851</v>
      </c>
      <c r="P223" s="14">
        <v>9080.6716666666671</v>
      </c>
      <c r="Q223" s="20"/>
      <c r="R223" s="13" t="s">
        <v>191</v>
      </c>
    </row>
    <row r="224" spans="1:18" x14ac:dyDescent="0.25">
      <c r="A224" s="11">
        <v>832</v>
      </c>
      <c r="B224" s="11" t="s">
        <v>55</v>
      </c>
      <c r="C224" s="12">
        <v>2011</v>
      </c>
      <c r="D224" s="12">
        <v>2012</v>
      </c>
      <c r="E224" s="12"/>
      <c r="F224" s="2"/>
      <c r="G224" s="2"/>
      <c r="H224" s="11" t="s">
        <v>24</v>
      </c>
      <c r="I224" s="11">
        <v>1</v>
      </c>
      <c r="J224" s="11" t="s">
        <v>25</v>
      </c>
      <c r="K224" s="11" t="s">
        <v>277</v>
      </c>
      <c r="L224" s="8" t="s">
        <v>143</v>
      </c>
      <c r="M224" s="14">
        <v>27554.69</v>
      </c>
      <c r="N224" s="14">
        <v>55.123712165162942</v>
      </c>
      <c r="O224" s="14">
        <v>51.202620087336243</v>
      </c>
      <c r="P224" s="14">
        <v>4592.4483333333328</v>
      </c>
      <c r="Q224" s="20"/>
      <c r="R224" s="13" t="s">
        <v>191</v>
      </c>
    </row>
    <row r="225" spans="1:18" x14ac:dyDescent="0.25">
      <c r="A225" s="11">
        <v>834</v>
      </c>
      <c r="B225" s="11" t="s">
        <v>56</v>
      </c>
      <c r="C225" s="12">
        <v>2010</v>
      </c>
      <c r="D225" s="12">
        <v>2012</v>
      </c>
      <c r="E225" s="12">
        <v>2</v>
      </c>
      <c r="F225" s="2">
        <v>120.57</v>
      </c>
      <c r="G225" s="2">
        <v>132.27000000000001</v>
      </c>
      <c r="H225" s="11" t="s">
        <v>24</v>
      </c>
      <c r="I225" s="11">
        <v>3</v>
      </c>
      <c r="J225" s="11" t="s">
        <v>25</v>
      </c>
      <c r="K225" s="11" t="s">
        <v>333</v>
      </c>
      <c r="L225" s="8" t="s">
        <v>134</v>
      </c>
      <c r="M225" s="14">
        <v>31759.51</v>
      </c>
      <c r="N225" s="14">
        <v>263.41137928174504</v>
      </c>
      <c r="O225" s="14">
        <v>240.11121191502227</v>
      </c>
      <c r="P225" s="14">
        <v>15879.754999999999</v>
      </c>
      <c r="Q225" s="19">
        <v>5.5E-2</v>
      </c>
      <c r="R225" s="13" t="s">
        <v>135</v>
      </c>
    </row>
    <row r="226" spans="1:18" x14ac:dyDescent="0.25">
      <c r="A226" s="11">
        <v>834</v>
      </c>
      <c r="B226" s="11" t="s">
        <v>56</v>
      </c>
      <c r="C226" s="12">
        <v>2010</v>
      </c>
      <c r="D226" s="12">
        <v>2012</v>
      </c>
      <c r="E226" s="12"/>
      <c r="F226" s="2"/>
      <c r="G226" s="2"/>
      <c r="H226" s="11" t="s">
        <v>24</v>
      </c>
      <c r="I226" s="11">
        <v>3</v>
      </c>
      <c r="J226" s="11" t="s">
        <v>25</v>
      </c>
      <c r="K226" s="11" t="s">
        <v>334</v>
      </c>
      <c r="L226" s="8" t="s">
        <v>134</v>
      </c>
      <c r="M226" s="14">
        <v>13420.52</v>
      </c>
      <c r="N226" s="14">
        <v>111.30894915816539</v>
      </c>
      <c r="O226" s="14">
        <v>101.46306796703712</v>
      </c>
      <c r="P226" s="14">
        <v>6710.26</v>
      </c>
      <c r="Q226" s="20"/>
      <c r="R226" s="13" t="s">
        <v>135</v>
      </c>
    </row>
    <row r="227" spans="1:18" x14ac:dyDescent="0.25">
      <c r="A227" s="11">
        <v>834</v>
      </c>
      <c r="B227" s="11" t="s">
        <v>56</v>
      </c>
      <c r="C227" s="12">
        <v>2010</v>
      </c>
      <c r="D227" s="12">
        <v>2012</v>
      </c>
      <c r="E227" s="12"/>
      <c r="F227" s="2"/>
      <c r="G227" s="2"/>
      <c r="H227" s="11" t="s">
        <v>24</v>
      </c>
      <c r="I227" s="11">
        <v>3</v>
      </c>
      <c r="J227" s="11" t="s">
        <v>25</v>
      </c>
      <c r="K227" s="11" t="s">
        <v>211</v>
      </c>
      <c r="L227" s="8" t="s">
        <v>137</v>
      </c>
      <c r="M227" s="14">
        <v>12867.86</v>
      </c>
      <c r="N227" s="14">
        <v>106.72522186281829</v>
      </c>
      <c r="O227" s="14">
        <v>97.284796250094502</v>
      </c>
      <c r="P227" s="14">
        <v>6433.93</v>
      </c>
      <c r="Q227" s="20"/>
      <c r="R227" s="13" t="s">
        <v>135</v>
      </c>
    </row>
    <row r="228" spans="1:18" x14ac:dyDescent="0.25">
      <c r="A228" s="11">
        <v>834</v>
      </c>
      <c r="B228" s="11" t="s">
        <v>56</v>
      </c>
      <c r="C228" s="12">
        <v>2010</v>
      </c>
      <c r="D228" s="12">
        <v>2012</v>
      </c>
      <c r="E228" s="12"/>
      <c r="F228" s="2"/>
      <c r="G228" s="2"/>
      <c r="H228" s="11" t="s">
        <v>24</v>
      </c>
      <c r="I228" s="11">
        <v>3</v>
      </c>
      <c r="J228" s="11" t="s">
        <v>25</v>
      </c>
      <c r="K228" s="11" t="s">
        <v>294</v>
      </c>
      <c r="L228" s="8" t="s">
        <v>137</v>
      </c>
      <c r="M228" s="14">
        <v>12908.87</v>
      </c>
      <c r="N228" s="14">
        <v>107.06535622459982</v>
      </c>
      <c r="O228" s="14">
        <v>97.594843879942545</v>
      </c>
      <c r="P228" s="14">
        <v>6454.4350000000004</v>
      </c>
      <c r="Q228" s="20"/>
      <c r="R228" s="13" t="s">
        <v>135</v>
      </c>
    </row>
    <row r="229" spans="1:18" x14ac:dyDescent="0.25">
      <c r="A229" s="11">
        <v>834</v>
      </c>
      <c r="B229" s="11" t="s">
        <v>56</v>
      </c>
      <c r="C229" s="12">
        <v>2010</v>
      </c>
      <c r="D229" s="12">
        <v>2012</v>
      </c>
      <c r="E229" s="12"/>
      <c r="F229" s="2"/>
      <c r="G229" s="2"/>
      <c r="H229" s="11" t="s">
        <v>24</v>
      </c>
      <c r="I229" s="11">
        <v>3</v>
      </c>
      <c r="J229" s="11" t="s">
        <v>25</v>
      </c>
      <c r="K229" s="11" t="s">
        <v>335</v>
      </c>
      <c r="L229" s="8" t="s">
        <v>139</v>
      </c>
      <c r="M229" s="14">
        <v>7389.37</v>
      </c>
      <c r="N229" s="14">
        <v>61.286970224765696</v>
      </c>
      <c r="O229" s="14">
        <v>55.865804793225969</v>
      </c>
      <c r="P229" s="14">
        <v>3694.6849999999999</v>
      </c>
      <c r="Q229" s="20"/>
      <c r="R229" s="13" t="s">
        <v>135</v>
      </c>
    </row>
    <row r="230" spans="1:18" x14ac:dyDescent="0.25">
      <c r="A230" s="11">
        <v>834</v>
      </c>
      <c r="B230" s="11" t="s">
        <v>56</v>
      </c>
      <c r="C230" s="12">
        <v>2010</v>
      </c>
      <c r="D230" s="12">
        <v>2012</v>
      </c>
      <c r="E230" s="12"/>
      <c r="F230" s="2"/>
      <c r="G230" s="2"/>
      <c r="H230" s="11" t="s">
        <v>24</v>
      </c>
      <c r="I230" s="11">
        <v>3</v>
      </c>
      <c r="J230" s="11" t="s">
        <v>25</v>
      </c>
      <c r="K230" s="11" t="s">
        <v>336</v>
      </c>
      <c r="L230" s="8" t="s">
        <v>139</v>
      </c>
      <c r="M230" s="14">
        <v>18125.73</v>
      </c>
      <c r="N230" s="14">
        <v>150.33366509081861</v>
      </c>
      <c r="O230" s="14">
        <v>137.03583579042865</v>
      </c>
      <c r="P230" s="14">
        <v>9062.8649999999998</v>
      </c>
      <c r="Q230" s="20"/>
      <c r="R230" s="13" t="s">
        <v>135</v>
      </c>
    </row>
    <row r="231" spans="1:18" x14ac:dyDescent="0.25">
      <c r="A231" s="11">
        <v>834</v>
      </c>
      <c r="B231" s="11" t="s">
        <v>56</v>
      </c>
      <c r="C231" s="12">
        <v>2010</v>
      </c>
      <c r="D231" s="12">
        <v>2012</v>
      </c>
      <c r="E231" s="12"/>
      <c r="F231" s="2"/>
      <c r="G231" s="2"/>
      <c r="H231" s="11" t="s">
        <v>24</v>
      </c>
      <c r="I231" s="11">
        <v>3</v>
      </c>
      <c r="J231" s="11" t="s">
        <v>25</v>
      </c>
      <c r="K231" s="11" t="s">
        <v>337</v>
      </c>
      <c r="L231" s="8" t="s">
        <v>139</v>
      </c>
      <c r="M231" s="14">
        <v>14936.02</v>
      </c>
      <c r="N231" s="14">
        <v>123.87841088164552</v>
      </c>
      <c r="O231" s="14">
        <v>112.92069252286989</v>
      </c>
      <c r="P231" s="14">
        <v>7468.01</v>
      </c>
      <c r="Q231" s="20"/>
      <c r="R231" s="13" t="s">
        <v>135</v>
      </c>
    </row>
    <row r="232" spans="1:18" x14ac:dyDescent="0.25">
      <c r="A232" s="11">
        <v>834</v>
      </c>
      <c r="B232" s="11" t="s">
        <v>56</v>
      </c>
      <c r="C232" s="12">
        <v>2010</v>
      </c>
      <c r="D232" s="12">
        <v>2012</v>
      </c>
      <c r="E232" s="12"/>
      <c r="F232" s="2"/>
      <c r="G232" s="2"/>
      <c r="H232" s="11" t="s">
        <v>24</v>
      </c>
      <c r="I232" s="11">
        <v>3</v>
      </c>
      <c r="J232" s="11" t="s">
        <v>25</v>
      </c>
      <c r="K232" s="11" t="s">
        <v>338</v>
      </c>
      <c r="L232" s="8" t="s">
        <v>143</v>
      </c>
      <c r="M232" s="14">
        <v>7556.72</v>
      </c>
      <c r="N232" s="14">
        <v>62.674960603798631</v>
      </c>
      <c r="O232" s="14">
        <v>57.131019883571483</v>
      </c>
      <c r="P232" s="14">
        <v>3778.36</v>
      </c>
      <c r="Q232" s="20"/>
      <c r="R232" s="13" t="s">
        <v>135</v>
      </c>
    </row>
    <row r="233" spans="1:18" x14ac:dyDescent="0.25">
      <c r="A233" s="11">
        <v>834</v>
      </c>
      <c r="B233" s="11" t="s">
        <v>56</v>
      </c>
      <c r="C233" s="12">
        <v>2010</v>
      </c>
      <c r="D233" s="12">
        <v>2012</v>
      </c>
      <c r="E233" s="12"/>
      <c r="F233" s="2"/>
      <c r="G233" s="2"/>
      <c r="H233" s="11" t="s">
        <v>24</v>
      </c>
      <c r="I233" s="11">
        <v>3</v>
      </c>
      <c r="J233" s="11" t="s">
        <v>25</v>
      </c>
      <c r="K233" s="11" t="s">
        <v>339</v>
      </c>
      <c r="L233" s="8" t="s">
        <v>143</v>
      </c>
      <c r="M233" s="14">
        <v>6346.21</v>
      </c>
      <c r="N233" s="14">
        <v>52.635066766193916</v>
      </c>
      <c r="O233" s="14">
        <v>47.979209193316699</v>
      </c>
      <c r="P233" s="14">
        <v>3173.105</v>
      </c>
      <c r="Q233" s="20"/>
      <c r="R233" s="13" t="s">
        <v>135</v>
      </c>
    </row>
    <row r="234" spans="1:18" x14ac:dyDescent="0.25">
      <c r="A234" s="11">
        <v>834</v>
      </c>
      <c r="B234" s="11" t="s">
        <v>56</v>
      </c>
      <c r="C234" s="12">
        <v>2010</v>
      </c>
      <c r="D234" s="12">
        <v>2012</v>
      </c>
      <c r="E234" s="12"/>
      <c r="F234" s="2"/>
      <c r="G234" s="2"/>
      <c r="H234" s="11" t="s">
        <v>24</v>
      </c>
      <c r="I234" s="11">
        <v>3</v>
      </c>
      <c r="J234" s="11" t="s">
        <v>25</v>
      </c>
      <c r="K234" s="11" t="s">
        <v>340</v>
      </c>
      <c r="L234" s="8" t="s">
        <v>139</v>
      </c>
      <c r="M234" s="14">
        <v>4387.8900000000003</v>
      </c>
      <c r="N234" s="14">
        <v>36.392883801940783</v>
      </c>
      <c r="O234" s="14">
        <v>33.173735540938985</v>
      </c>
      <c r="P234" s="14">
        <v>2193.9450000000002</v>
      </c>
      <c r="Q234" s="20"/>
      <c r="R234" s="13" t="s">
        <v>135</v>
      </c>
    </row>
    <row r="235" spans="1:18" x14ac:dyDescent="0.25">
      <c r="A235" s="11">
        <v>834</v>
      </c>
      <c r="B235" s="11" t="s">
        <v>56</v>
      </c>
      <c r="C235" s="12">
        <v>2010</v>
      </c>
      <c r="D235" s="12">
        <v>2012</v>
      </c>
      <c r="E235" s="12"/>
      <c r="F235" s="2"/>
      <c r="G235" s="2"/>
      <c r="H235" s="11" t="s">
        <v>24</v>
      </c>
      <c r="I235" s="11">
        <v>3</v>
      </c>
      <c r="J235" s="11" t="s">
        <v>25</v>
      </c>
      <c r="K235" s="11" t="s">
        <v>341</v>
      </c>
      <c r="L235" s="8" t="s">
        <v>139</v>
      </c>
      <c r="M235" s="14">
        <v>10778.57</v>
      </c>
      <c r="N235" s="14">
        <v>89.3967819523928</v>
      </c>
      <c r="O235" s="14">
        <v>81.489150979057982</v>
      </c>
      <c r="P235" s="14">
        <v>5389.2849999999999</v>
      </c>
      <c r="Q235" s="20"/>
      <c r="R235" s="13" t="s">
        <v>135</v>
      </c>
    </row>
    <row r="236" spans="1:18" x14ac:dyDescent="0.25">
      <c r="A236" s="11">
        <v>834</v>
      </c>
      <c r="B236" s="11" t="s">
        <v>56</v>
      </c>
      <c r="C236" s="12">
        <v>2010</v>
      </c>
      <c r="D236" s="12">
        <v>2012</v>
      </c>
      <c r="E236" s="12"/>
      <c r="F236" s="2"/>
      <c r="G236" s="2"/>
      <c r="H236" s="11" t="s">
        <v>24</v>
      </c>
      <c r="I236" s="11">
        <v>3</v>
      </c>
      <c r="J236" s="11" t="s">
        <v>25</v>
      </c>
      <c r="K236" s="11" t="s">
        <v>342</v>
      </c>
      <c r="L236" s="8" t="s">
        <v>148</v>
      </c>
      <c r="M236" s="14">
        <v>1869.27</v>
      </c>
      <c r="N236" s="14">
        <v>15.503607862652402</v>
      </c>
      <c r="O236" s="14">
        <v>14.132229530505782</v>
      </c>
      <c r="P236" s="14">
        <v>934.63499999999999</v>
      </c>
      <c r="Q236" s="20"/>
      <c r="R236" s="13" t="s">
        <v>135</v>
      </c>
    </row>
    <row r="237" spans="1:18" x14ac:dyDescent="0.25">
      <c r="A237" s="11">
        <v>835</v>
      </c>
      <c r="B237" s="11" t="s">
        <v>58</v>
      </c>
      <c r="C237" s="12">
        <v>2010</v>
      </c>
      <c r="D237" s="12">
        <v>2012</v>
      </c>
      <c r="E237" s="12">
        <v>5</v>
      </c>
      <c r="F237" s="2">
        <v>359.46</v>
      </c>
      <c r="G237" s="2">
        <v>377.08</v>
      </c>
      <c r="H237" s="11" t="s">
        <v>24</v>
      </c>
      <c r="I237" s="11">
        <v>3</v>
      </c>
      <c r="J237" s="11" t="s">
        <v>25</v>
      </c>
      <c r="K237" s="11" t="s">
        <v>333</v>
      </c>
      <c r="L237" s="8" t="s">
        <v>134</v>
      </c>
      <c r="M237" s="14">
        <v>175459.56</v>
      </c>
      <c r="N237" s="14">
        <v>488.11984643632115</v>
      </c>
      <c r="O237" s="14">
        <v>465.31123369046355</v>
      </c>
      <c r="P237" s="14">
        <v>35091.911999999997</v>
      </c>
      <c r="Q237" s="19">
        <v>5.5E-2</v>
      </c>
      <c r="R237" s="13" t="s">
        <v>135</v>
      </c>
    </row>
    <row r="238" spans="1:18" x14ac:dyDescent="0.25">
      <c r="A238" s="11">
        <v>835</v>
      </c>
      <c r="B238" s="11" t="s">
        <v>58</v>
      </c>
      <c r="C238" s="12">
        <v>2010</v>
      </c>
      <c r="D238" s="12">
        <v>2012</v>
      </c>
      <c r="E238" s="12"/>
      <c r="F238" s="2"/>
      <c r="G238" s="2"/>
      <c r="H238" s="11" t="s">
        <v>24</v>
      </c>
      <c r="I238" s="11">
        <v>3</v>
      </c>
      <c r="J238" s="11" t="s">
        <v>25</v>
      </c>
      <c r="K238" s="11" t="s">
        <v>343</v>
      </c>
      <c r="L238" s="8" t="s">
        <v>139</v>
      </c>
      <c r="M238" s="14">
        <v>19221.330000000002</v>
      </c>
      <c r="N238" s="14">
        <v>53.472792522116514</v>
      </c>
      <c r="O238" s="14">
        <v>50.974143417842377</v>
      </c>
      <c r="P238" s="14">
        <v>3844.2660000000005</v>
      </c>
      <c r="Q238" s="20"/>
      <c r="R238" s="13" t="s">
        <v>135</v>
      </c>
    </row>
    <row r="239" spans="1:18" x14ac:dyDescent="0.25">
      <c r="A239" s="11">
        <v>835</v>
      </c>
      <c r="B239" s="11" t="s">
        <v>58</v>
      </c>
      <c r="C239" s="12">
        <v>2010</v>
      </c>
      <c r="D239" s="12">
        <v>2012</v>
      </c>
      <c r="E239" s="12"/>
      <c r="F239" s="2"/>
      <c r="G239" s="2"/>
      <c r="H239" s="11" t="s">
        <v>24</v>
      </c>
      <c r="I239" s="11">
        <v>3</v>
      </c>
      <c r="J239" s="11" t="s">
        <v>25</v>
      </c>
      <c r="K239" s="11" t="s">
        <v>211</v>
      </c>
      <c r="L239" s="8" t="s">
        <v>137</v>
      </c>
      <c r="M239" s="14">
        <v>25739.38</v>
      </c>
      <c r="N239" s="14">
        <v>71.605686307238642</v>
      </c>
      <c r="O239" s="14">
        <v>68.259732682719857</v>
      </c>
      <c r="P239" s="14">
        <v>5147.8760000000002</v>
      </c>
      <c r="Q239" s="20"/>
      <c r="R239" s="13" t="s">
        <v>135</v>
      </c>
    </row>
    <row r="240" spans="1:18" x14ac:dyDescent="0.25">
      <c r="A240" s="11">
        <v>835</v>
      </c>
      <c r="B240" s="11" t="s">
        <v>58</v>
      </c>
      <c r="C240" s="12">
        <v>2010</v>
      </c>
      <c r="D240" s="12">
        <v>2012</v>
      </c>
      <c r="E240" s="12"/>
      <c r="F240" s="2"/>
      <c r="G240" s="2"/>
      <c r="H240" s="11" t="s">
        <v>24</v>
      </c>
      <c r="I240" s="11">
        <v>3</v>
      </c>
      <c r="J240" s="11" t="s">
        <v>25</v>
      </c>
      <c r="K240" s="11" t="s">
        <v>294</v>
      </c>
      <c r="L240" s="8" t="s">
        <v>137</v>
      </c>
      <c r="M240" s="14">
        <v>51269.84</v>
      </c>
      <c r="N240" s="14">
        <v>142.63016747343238</v>
      </c>
      <c r="O240" s="14">
        <v>135.96541847883739</v>
      </c>
      <c r="P240" s="14">
        <v>10253.967999999999</v>
      </c>
      <c r="Q240" s="20"/>
      <c r="R240" s="13" t="s">
        <v>135</v>
      </c>
    </row>
    <row r="241" spans="1:18" x14ac:dyDescent="0.25">
      <c r="A241" s="11">
        <v>835</v>
      </c>
      <c r="B241" s="11" t="s">
        <v>58</v>
      </c>
      <c r="C241" s="12">
        <v>2010</v>
      </c>
      <c r="D241" s="12">
        <v>2012</v>
      </c>
      <c r="E241" s="12"/>
      <c r="F241" s="2"/>
      <c r="G241" s="2"/>
      <c r="H241" s="11" t="s">
        <v>24</v>
      </c>
      <c r="I241" s="11">
        <v>3</v>
      </c>
      <c r="J241" s="11" t="s">
        <v>25</v>
      </c>
      <c r="K241" s="11" t="s">
        <v>335</v>
      </c>
      <c r="L241" s="8" t="s">
        <v>139</v>
      </c>
      <c r="M241" s="14">
        <v>22775.32</v>
      </c>
      <c r="N241" s="14">
        <v>63.359817504033835</v>
      </c>
      <c r="O241" s="14">
        <v>60.399172589370956</v>
      </c>
      <c r="P241" s="14">
        <v>4555.0640000000003</v>
      </c>
      <c r="Q241" s="20"/>
      <c r="R241" s="13" t="s">
        <v>135</v>
      </c>
    </row>
    <row r="242" spans="1:18" x14ac:dyDescent="0.25">
      <c r="A242" s="11">
        <v>835</v>
      </c>
      <c r="B242" s="11" t="s">
        <v>58</v>
      </c>
      <c r="C242" s="12">
        <v>2010</v>
      </c>
      <c r="D242" s="12">
        <v>2012</v>
      </c>
      <c r="E242" s="12"/>
      <c r="F242" s="2"/>
      <c r="G242" s="2"/>
      <c r="H242" s="11" t="s">
        <v>24</v>
      </c>
      <c r="I242" s="11">
        <v>3</v>
      </c>
      <c r="J242" s="11" t="s">
        <v>25</v>
      </c>
      <c r="K242" s="11" t="s">
        <v>344</v>
      </c>
      <c r="L242" s="8" t="s">
        <v>139</v>
      </c>
      <c r="M242" s="14">
        <v>37200.410000000003</v>
      </c>
      <c r="N242" s="14">
        <v>103.48970678239583</v>
      </c>
      <c r="O242" s="14">
        <v>98.653893073087957</v>
      </c>
      <c r="P242" s="14">
        <v>7440.0820000000003</v>
      </c>
      <c r="Q242" s="20"/>
      <c r="R242" s="13" t="s">
        <v>135</v>
      </c>
    </row>
    <row r="243" spans="1:18" x14ac:dyDescent="0.25">
      <c r="A243" s="11">
        <v>835</v>
      </c>
      <c r="B243" s="11" t="s">
        <v>58</v>
      </c>
      <c r="C243" s="12">
        <v>2010</v>
      </c>
      <c r="D243" s="12">
        <v>2012</v>
      </c>
      <c r="E243" s="12"/>
      <c r="F243" s="2"/>
      <c r="G243" s="2"/>
      <c r="H243" s="11" t="s">
        <v>24</v>
      </c>
      <c r="I243" s="11">
        <v>3</v>
      </c>
      <c r="J243" s="11" t="s">
        <v>25</v>
      </c>
      <c r="K243" s="11" t="s">
        <v>337</v>
      </c>
      <c r="L243" s="8" t="s">
        <v>139</v>
      </c>
      <c r="M243" s="14">
        <v>14634.82</v>
      </c>
      <c r="N243" s="14">
        <v>40.713347799476992</v>
      </c>
      <c r="O243" s="14">
        <v>38.810915455606235</v>
      </c>
      <c r="P243" s="14">
        <v>2926.9639999999999</v>
      </c>
      <c r="Q243" s="20"/>
      <c r="R243" s="13" t="s">
        <v>135</v>
      </c>
    </row>
    <row r="244" spans="1:18" x14ac:dyDescent="0.25">
      <c r="A244" s="11">
        <v>835</v>
      </c>
      <c r="B244" s="11" t="s">
        <v>58</v>
      </c>
      <c r="C244" s="12">
        <v>2010</v>
      </c>
      <c r="D244" s="12">
        <v>2012</v>
      </c>
      <c r="E244" s="12"/>
      <c r="F244" s="2"/>
      <c r="G244" s="2"/>
      <c r="H244" s="11" t="s">
        <v>24</v>
      </c>
      <c r="I244" s="11">
        <v>3</v>
      </c>
      <c r="J244" s="11" t="s">
        <v>25</v>
      </c>
      <c r="K244" s="11" t="s">
        <v>345</v>
      </c>
      <c r="L244" s="8" t="s">
        <v>143</v>
      </c>
      <c r="M244" s="14">
        <v>21354.240000000002</v>
      </c>
      <c r="N244" s="14">
        <v>59.406442997830084</v>
      </c>
      <c r="O244" s="14">
        <v>56.63052933064602</v>
      </c>
      <c r="P244" s="14">
        <v>4270.848</v>
      </c>
      <c r="Q244" s="20"/>
      <c r="R244" s="13" t="s">
        <v>135</v>
      </c>
    </row>
    <row r="245" spans="1:18" x14ac:dyDescent="0.25">
      <c r="A245" s="11">
        <v>835</v>
      </c>
      <c r="B245" s="11" t="s">
        <v>58</v>
      </c>
      <c r="C245" s="12">
        <v>2010</v>
      </c>
      <c r="D245" s="12">
        <v>2012</v>
      </c>
      <c r="E245" s="12"/>
      <c r="F245" s="2"/>
      <c r="G245" s="2"/>
      <c r="H245" s="11" t="s">
        <v>24</v>
      </c>
      <c r="I245" s="11">
        <v>3</v>
      </c>
      <c r="J245" s="11" t="s">
        <v>25</v>
      </c>
      <c r="K245" s="11" t="s">
        <v>339</v>
      </c>
      <c r="L245" s="8" t="s">
        <v>143</v>
      </c>
      <c r="M245" s="14">
        <v>15965.56</v>
      </c>
      <c r="N245" s="14">
        <v>44.415400879096424</v>
      </c>
      <c r="O245" s="14">
        <v>42.339980905908561</v>
      </c>
      <c r="P245" s="14">
        <v>3193.1120000000001</v>
      </c>
      <c r="Q245" s="20"/>
      <c r="R245" s="13" t="s">
        <v>135</v>
      </c>
    </row>
    <row r="246" spans="1:18" x14ac:dyDescent="0.25">
      <c r="A246" s="11">
        <v>835</v>
      </c>
      <c r="B246" s="11" t="s">
        <v>58</v>
      </c>
      <c r="C246" s="12">
        <v>2010</v>
      </c>
      <c r="D246" s="12">
        <v>2012</v>
      </c>
      <c r="E246" s="12"/>
      <c r="F246" s="2"/>
      <c r="G246" s="2"/>
      <c r="H246" s="11" t="s">
        <v>24</v>
      </c>
      <c r="I246" s="11">
        <v>3</v>
      </c>
      <c r="J246" s="11" t="s">
        <v>25</v>
      </c>
      <c r="K246" s="11" t="s">
        <v>346</v>
      </c>
      <c r="L246" s="8" t="s">
        <v>139</v>
      </c>
      <c r="M246" s="14">
        <v>19202.09</v>
      </c>
      <c r="N246" s="14">
        <v>53.419267790574757</v>
      </c>
      <c r="O246" s="14">
        <v>50.923119762384644</v>
      </c>
      <c r="P246" s="14">
        <v>3840.4180000000001</v>
      </c>
      <c r="Q246" s="20"/>
      <c r="R246" s="13" t="s">
        <v>135</v>
      </c>
    </row>
    <row r="247" spans="1:18" x14ac:dyDescent="0.25">
      <c r="A247" s="11">
        <v>835</v>
      </c>
      <c r="B247" s="11" t="s">
        <v>58</v>
      </c>
      <c r="C247" s="12">
        <v>2010</v>
      </c>
      <c r="D247" s="12">
        <v>2012</v>
      </c>
      <c r="E247" s="12"/>
      <c r="F247" s="2"/>
      <c r="G247" s="2"/>
      <c r="H247" s="11" t="s">
        <v>24</v>
      </c>
      <c r="I247" s="11">
        <v>3</v>
      </c>
      <c r="J247" s="11" t="s">
        <v>25</v>
      </c>
      <c r="K247" s="11" t="s">
        <v>347</v>
      </c>
      <c r="L247" s="8" t="s">
        <v>139</v>
      </c>
      <c r="M247" s="14">
        <v>19668.59</v>
      </c>
      <c r="N247" s="14">
        <v>54.717047793913096</v>
      </c>
      <c r="O247" s="14">
        <v>52.160257770234438</v>
      </c>
      <c r="P247" s="14">
        <v>3933.7179999999998</v>
      </c>
      <c r="Q247" s="20"/>
      <c r="R247" s="13" t="s">
        <v>135</v>
      </c>
    </row>
    <row r="248" spans="1:18" x14ac:dyDescent="0.25">
      <c r="A248" s="11">
        <v>835</v>
      </c>
      <c r="B248" s="11" t="s">
        <v>58</v>
      </c>
      <c r="C248" s="12">
        <v>2010</v>
      </c>
      <c r="D248" s="12">
        <v>2012</v>
      </c>
      <c r="E248" s="12"/>
      <c r="F248" s="2"/>
      <c r="G248" s="2"/>
      <c r="H248" s="11" t="s">
        <v>24</v>
      </c>
      <c r="I248" s="11">
        <v>3</v>
      </c>
      <c r="J248" s="11" t="s">
        <v>25</v>
      </c>
      <c r="K248" s="11" t="s">
        <v>342</v>
      </c>
      <c r="L248" s="8" t="s">
        <v>148</v>
      </c>
      <c r="M248" s="14">
        <v>3533.68</v>
      </c>
      <c r="N248" s="14">
        <v>9.8305235631224619</v>
      </c>
      <c r="O248" s="14">
        <v>9.3711679219263821</v>
      </c>
      <c r="P248" s="14">
        <v>706.73599999999999</v>
      </c>
      <c r="Q248" s="20"/>
      <c r="R248" s="13" t="s">
        <v>135</v>
      </c>
    </row>
    <row r="249" spans="1:18" x14ac:dyDescent="0.25">
      <c r="A249" s="11">
        <v>839</v>
      </c>
      <c r="B249" s="11" t="s">
        <v>59</v>
      </c>
      <c r="C249" s="12">
        <v>2011</v>
      </c>
      <c r="D249" s="12">
        <v>2012</v>
      </c>
      <c r="E249" s="12">
        <v>14</v>
      </c>
      <c r="F249" s="2">
        <v>1103.8399999999999</v>
      </c>
      <c r="G249" s="2">
        <v>1164.08</v>
      </c>
      <c r="H249" s="11" t="s">
        <v>24</v>
      </c>
      <c r="I249" s="11">
        <v>2</v>
      </c>
      <c r="J249" s="11" t="s">
        <v>25</v>
      </c>
      <c r="K249" s="11" t="s">
        <v>348</v>
      </c>
      <c r="L249" s="8" t="s">
        <v>193</v>
      </c>
      <c r="M249" s="14">
        <v>54625.72</v>
      </c>
      <c r="N249" s="14">
        <v>49.486990868241776</v>
      </c>
      <c r="O249" s="14">
        <v>46.926087554119995</v>
      </c>
      <c r="P249" s="14">
        <v>3901.8371428571431</v>
      </c>
      <c r="Q249" s="19">
        <v>5.5E-2</v>
      </c>
      <c r="R249" s="13" t="s">
        <v>191</v>
      </c>
    </row>
    <row r="250" spans="1:18" x14ac:dyDescent="0.25">
      <c r="A250" s="11">
        <v>839</v>
      </c>
      <c r="B250" s="11" t="s">
        <v>59</v>
      </c>
      <c r="C250" s="12">
        <v>2011</v>
      </c>
      <c r="D250" s="12">
        <v>2012</v>
      </c>
      <c r="E250" s="12"/>
      <c r="F250" s="2"/>
      <c r="G250" s="2"/>
      <c r="H250" s="11" t="s">
        <v>24</v>
      </c>
      <c r="I250" s="11">
        <v>2</v>
      </c>
      <c r="J250" s="11" t="s">
        <v>25</v>
      </c>
      <c r="K250" s="11" t="s">
        <v>313</v>
      </c>
      <c r="L250" s="8" t="s">
        <v>134</v>
      </c>
      <c r="M250" s="14">
        <v>409554.22</v>
      </c>
      <c r="N250" s="14">
        <v>371.02679736193653</v>
      </c>
      <c r="O250" s="14">
        <v>351.826523950244</v>
      </c>
      <c r="P250" s="14">
        <v>29253.872857142855</v>
      </c>
      <c r="Q250" s="20"/>
      <c r="R250" s="13" t="s">
        <v>191</v>
      </c>
    </row>
    <row r="251" spans="1:18" x14ac:dyDescent="0.25">
      <c r="A251" s="11">
        <v>839</v>
      </c>
      <c r="B251" s="11" t="s">
        <v>59</v>
      </c>
      <c r="C251" s="12">
        <v>2011</v>
      </c>
      <c r="D251" s="12">
        <v>2012</v>
      </c>
      <c r="E251" s="12"/>
      <c r="F251" s="2"/>
      <c r="G251" s="2"/>
      <c r="H251" s="11" t="s">
        <v>24</v>
      </c>
      <c r="I251" s="11">
        <v>2</v>
      </c>
      <c r="J251" s="11" t="s">
        <v>25</v>
      </c>
      <c r="K251" s="11" t="s">
        <v>211</v>
      </c>
      <c r="L251" s="8" t="s">
        <v>137</v>
      </c>
      <c r="M251" s="14">
        <v>85644.84</v>
      </c>
      <c r="N251" s="14">
        <v>77.588092477170605</v>
      </c>
      <c r="O251" s="14">
        <v>73.572984674592817</v>
      </c>
      <c r="P251" s="14">
        <v>6117.488571428571</v>
      </c>
      <c r="Q251" s="20"/>
      <c r="R251" s="13" t="s">
        <v>191</v>
      </c>
    </row>
    <row r="252" spans="1:18" x14ac:dyDescent="0.25">
      <c r="A252" s="11">
        <v>839</v>
      </c>
      <c r="B252" s="11" t="s">
        <v>59</v>
      </c>
      <c r="C252" s="12">
        <v>2011</v>
      </c>
      <c r="D252" s="12">
        <v>2012</v>
      </c>
      <c r="E252" s="12"/>
      <c r="F252" s="2"/>
      <c r="G252" s="2"/>
      <c r="H252" s="11" t="s">
        <v>24</v>
      </c>
      <c r="I252" s="11">
        <v>2</v>
      </c>
      <c r="J252" s="11" t="s">
        <v>25</v>
      </c>
      <c r="K252" s="11" t="s">
        <v>294</v>
      </c>
      <c r="L252" s="8" t="s">
        <v>137</v>
      </c>
      <c r="M252" s="14">
        <v>113255.62</v>
      </c>
      <c r="N252" s="14">
        <v>102.60148209885492</v>
      </c>
      <c r="O252" s="14">
        <v>97.291955879321009</v>
      </c>
      <c r="P252" s="14">
        <v>8089.6871428571421</v>
      </c>
      <c r="Q252" s="20"/>
      <c r="R252" s="13" t="s">
        <v>191</v>
      </c>
    </row>
    <row r="253" spans="1:18" x14ac:dyDescent="0.25">
      <c r="A253" s="11">
        <v>839</v>
      </c>
      <c r="B253" s="11" t="s">
        <v>59</v>
      </c>
      <c r="C253" s="12">
        <v>2011</v>
      </c>
      <c r="D253" s="12">
        <v>2012</v>
      </c>
      <c r="E253" s="12"/>
      <c r="F253" s="2"/>
      <c r="G253" s="2"/>
      <c r="H253" s="11" t="s">
        <v>24</v>
      </c>
      <c r="I253" s="11">
        <v>2</v>
      </c>
      <c r="J253" s="11" t="s">
        <v>25</v>
      </c>
      <c r="K253" s="11" t="s">
        <v>329</v>
      </c>
      <c r="L253" s="8" t="s">
        <v>139</v>
      </c>
      <c r="M253" s="14">
        <v>46370.53</v>
      </c>
      <c r="N253" s="14">
        <v>42.008379837657635</v>
      </c>
      <c r="O253" s="14">
        <v>39.834487320459075</v>
      </c>
      <c r="P253" s="14">
        <v>3312.1807142857142</v>
      </c>
      <c r="Q253" s="20"/>
      <c r="R253" s="13" t="s">
        <v>191</v>
      </c>
    </row>
    <row r="254" spans="1:18" x14ac:dyDescent="0.25">
      <c r="A254" s="11">
        <v>839</v>
      </c>
      <c r="B254" s="11" t="s">
        <v>59</v>
      </c>
      <c r="C254" s="12">
        <v>2011</v>
      </c>
      <c r="D254" s="12">
        <v>2012</v>
      </c>
      <c r="E254" s="12"/>
      <c r="F254" s="2"/>
      <c r="G254" s="2"/>
      <c r="H254" s="11" t="s">
        <v>24</v>
      </c>
      <c r="I254" s="11">
        <v>2</v>
      </c>
      <c r="J254" s="11" t="s">
        <v>25</v>
      </c>
      <c r="K254" s="11" t="s">
        <v>349</v>
      </c>
      <c r="L254" s="8" t="s">
        <v>139</v>
      </c>
      <c r="M254" s="14">
        <v>16595.13</v>
      </c>
      <c r="N254" s="14">
        <v>15.033999492680101</v>
      </c>
      <c r="O254" s="14">
        <v>14.256004741942137</v>
      </c>
      <c r="P254" s="14">
        <v>1185.3664285714287</v>
      </c>
      <c r="Q254" s="20"/>
      <c r="R254" s="13" t="s">
        <v>191</v>
      </c>
    </row>
    <row r="255" spans="1:18" x14ac:dyDescent="0.25">
      <c r="A255" s="11">
        <v>839</v>
      </c>
      <c r="B255" s="11" t="s">
        <v>59</v>
      </c>
      <c r="C255" s="12">
        <v>2011</v>
      </c>
      <c r="D255" s="12">
        <v>2012</v>
      </c>
      <c r="E255" s="12"/>
      <c r="F255" s="2"/>
      <c r="G255" s="2"/>
      <c r="H255" s="11" t="s">
        <v>24</v>
      </c>
      <c r="I255" s="11">
        <v>2</v>
      </c>
      <c r="J255" s="11" t="s">
        <v>25</v>
      </c>
      <c r="K255" s="11" t="s">
        <v>350</v>
      </c>
      <c r="L255" s="8" t="s">
        <v>139</v>
      </c>
      <c r="M255" s="14">
        <v>71520.87</v>
      </c>
      <c r="N255" s="14">
        <v>64.792786998115673</v>
      </c>
      <c r="O255" s="14">
        <v>61.439823723455433</v>
      </c>
      <c r="P255" s="14">
        <v>5108.6335714285715</v>
      </c>
      <c r="Q255" s="20"/>
      <c r="R255" s="13" t="s">
        <v>191</v>
      </c>
    </row>
    <row r="256" spans="1:18" x14ac:dyDescent="0.25">
      <c r="A256" s="11">
        <v>839</v>
      </c>
      <c r="B256" s="11" t="s">
        <v>59</v>
      </c>
      <c r="C256" s="12">
        <v>2011</v>
      </c>
      <c r="D256" s="12">
        <v>2012</v>
      </c>
      <c r="E256" s="12"/>
      <c r="F256" s="2"/>
      <c r="G256" s="2"/>
      <c r="H256" s="11" t="s">
        <v>24</v>
      </c>
      <c r="I256" s="11">
        <v>2</v>
      </c>
      <c r="J256" s="11" t="s">
        <v>25</v>
      </c>
      <c r="K256" s="11" t="s">
        <v>351</v>
      </c>
      <c r="L256" s="8" t="s">
        <v>139</v>
      </c>
      <c r="M256" s="14">
        <v>117069.14</v>
      </c>
      <c r="N256" s="14">
        <v>106.05625815335557</v>
      </c>
      <c r="O256" s="14">
        <v>100.56795065631229</v>
      </c>
      <c r="P256" s="14">
        <v>8362.0814285714278</v>
      </c>
      <c r="Q256" s="20"/>
      <c r="R256" s="13" t="s">
        <v>191</v>
      </c>
    </row>
    <row r="257" spans="1:18" x14ac:dyDescent="0.25">
      <c r="A257" s="11">
        <v>839</v>
      </c>
      <c r="B257" s="11" t="s">
        <v>59</v>
      </c>
      <c r="C257" s="12">
        <v>2011</v>
      </c>
      <c r="D257" s="12">
        <v>2012</v>
      </c>
      <c r="E257" s="12"/>
      <c r="F257" s="2"/>
      <c r="G257" s="2"/>
      <c r="H257" s="11" t="s">
        <v>24</v>
      </c>
      <c r="I257" s="11">
        <v>2</v>
      </c>
      <c r="J257" s="11" t="s">
        <v>25</v>
      </c>
      <c r="K257" s="11" t="s">
        <v>352</v>
      </c>
      <c r="L257" s="8" t="s">
        <v>139</v>
      </c>
      <c r="M257" s="14">
        <v>35238.51</v>
      </c>
      <c r="N257" s="14">
        <v>31.923566821278449</v>
      </c>
      <c r="O257" s="14">
        <v>30.271553501477566</v>
      </c>
      <c r="P257" s="14">
        <v>2517.0364285714286</v>
      </c>
      <c r="Q257" s="20"/>
      <c r="R257" s="13" t="s">
        <v>191</v>
      </c>
    </row>
    <row r="258" spans="1:18" x14ac:dyDescent="0.25">
      <c r="A258" s="11">
        <v>839</v>
      </c>
      <c r="B258" s="11" t="s">
        <v>59</v>
      </c>
      <c r="C258" s="12">
        <v>2011</v>
      </c>
      <c r="D258" s="12">
        <v>2012</v>
      </c>
      <c r="E258" s="12"/>
      <c r="F258" s="2"/>
      <c r="G258" s="2"/>
      <c r="H258" s="11" t="s">
        <v>24</v>
      </c>
      <c r="I258" s="11">
        <v>2</v>
      </c>
      <c r="J258" s="11" t="s">
        <v>25</v>
      </c>
      <c r="K258" s="11" t="s">
        <v>353</v>
      </c>
      <c r="L258" s="8" t="s">
        <v>139</v>
      </c>
      <c r="M258" s="14">
        <v>28373.84</v>
      </c>
      <c r="N258" s="14">
        <v>25.704667343093202</v>
      </c>
      <c r="O258" s="14">
        <v>24.374475981032234</v>
      </c>
      <c r="P258" s="14">
        <v>2026.7028571428571</v>
      </c>
      <c r="Q258" s="20"/>
      <c r="R258" s="13" t="s">
        <v>191</v>
      </c>
    </row>
    <row r="259" spans="1:18" x14ac:dyDescent="0.25">
      <c r="A259" s="11">
        <v>839</v>
      </c>
      <c r="B259" s="11" t="s">
        <v>59</v>
      </c>
      <c r="C259" s="12">
        <v>2011</v>
      </c>
      <c r="D259" s="12">
        <v>2012</v>
      </c>
      <c r="E259" s="12"/>
      <c r="F259" s="2"/>
      <c r="G259" s="2"/>
      <c r="H259" s="11" t="s">
        <v>24</v>
      </c>
      <c r="I259" s="11">
        <v>2</v>
      </c>
      <c r="J259" s="11" t="s">
        <v>25</v>
      </c>
      <c r="K259" s="11" t="s">
        <v>354</v>
      </c>
      <c r="L259" s="8" t="s">
        <v>139</v>
      </c>
      <c r="M259" s="14">
        <v>59158.66</v>
      </c>
      <c r="N259" s="14">
        <v>53.593509928975223</v>
      </c>
      <c r="O259" s="14">
        <v>50.820098275032649</v>
      </c>
      <c r="P259" s="14">
        <v>4225.6185714285721</v>
      </c>
      <c r="Q259" s="20"/>
      <c r="R259" s="13" t="s">
        <v>191</v>
      </c>
    </row>
    <row r="260" spans="1:18" x14ac:dyDescent="0.25">
      <c r="A260" s="11">
        <v>839</v>
      </c>
      <c r="B260" s="11" t="s">
        <v>59</v>
      </c>
      <c r="C260" s="12">
        <v>2011</v>
      </c>
      <c r="D260" s="12">
        <v>2012</v>
      </c>
      <c r="E260" s="12"/>
      <c r="F260" s="2"/>
      <c r="G260" s="2"/>
      <c r="H260" s="11" t="s">
        <v>24</v>
      </c>
      <c r="I260" s="11">
        <v>2</v>
      </c>
      <c r="J260" s="11" t="s">
        <v>25</v>
      </c>
      <c r="K260" s="11" t="s">
        <v>277</v>
      </c>
      <c r="L260" s="8" t="s">
        <v>143</v>
      </c>
      <c r="M260" s="14">
        <v>74241.81</v>
      </c>
      <c r="N260" s="14">
        <v>67.257763806348748</v>
      </c>
      <c r="O260" s="14">
        <v>63.777240395849084</v>
      </c>
      <c r="P260" s="14">
        <v>5302.9864285714284</v>
      </c>
      <c r="Q260" s="20"/>
      <c r="R260" s="13" t="s">
        <v>191</v>
      </c>
    </row>
    <row r="261" spans="1:18" x14ac:dyDescent="0.25">
      <c r="A261" s="11">
        <v>839</v>
      </c>
      <c r="B261" s="11" t="s">
        <v>59</v>
      </c>
      <c r="C261" s="12">
        <v>2011</v>
      </c>
      <c r="D261" s="12">
        <v>2012</v>
      </c>
      <c r="E261" s="12"/>
      <c r="F261" s="2"/>
      <c r="G261" s="2"/>
      <c r="H261" s="11" t="s">
        <v>24</v>
      </c>
      <c r="I261" s="11">
        <v>2</v>
      </c>
      <c r="J261" s="11" t="s">
        <v>25</v>
      </c>
      <c r="K261" s="11" t="s">
        <v>355</v>
      </c>
      <c r="L261" s="8" t="s">
        <v>143</v>
      </c>
      <c r="M261" s="14">
        <v>64233.37</v>
      </c>
      <c r="N261" s="14">
        <v>58.19083381649515</v>
      </c>
      <c r="O261" s="14">
        <v>55.179515153597698</v>
      </c>
      <c r="P261" s="14">
        <v>4588.0978571428577</v>
      </c>
      <c r="Q261" s="20"/>
      <c r="R261" s="13" t="s">
        <v>191</v>
      </c>
    </row>
    <row r="262" spans="1:18" x14ac:dyDescent="0.25">
      <c r="A262" s="11">
        <v>839</v>
      </c>
      <c r="B262" s="11" t="s">
        <v>59</v>
      </c>
      <c r="C262" s="12">
        <v>2011</v>
      </c>
      <c r="D262" s="12">
        <v>2012</v>
      </c>
      <c r="E262" s="12"/>
      <c r="F262" s="2"/>
      <c r="G262" s="2"/>
      <c r="H262" s="11" t="s">
        <v>24</v>
      </c>
      <c r="I262" s="11">
        <v>2</v>
      </c>
      <c r="J262" s="11" t="s">
        <v>25</v>
      </c>
      <c r="K262" s="11" t="s">
        <v>356</v>
      </c>
      <c r="L262" s="8" t="s">
        <v>143</v>
      </c>
      <c r="M262" s="14">
        <v>49419.39</v>
      </c>
      <c r="N262" s="14">
        <v>44.770428685316716</v>
      </c>
      <c r="O262" s="14">
        <v>42.453602845165285</v>
      </c>
      <c r="P262" s="14">
        <v>3529.9564285714287</v>
      </c>
      <c r="Q262" s="20"/>
      <c r="R262" s="13" t="s">
        <v>191</v>
      </c>
    </row>
    <row r="263" spans="1:18" x14ac:dyDescent="0.25">
      <c r="A263" s="11">
        <v>4108</v>
      </c>
      <c r="B263" s="11" t="s">
        <v>38</v>
      </c>
      <c r="C263" s="12">
        <v>2009</v>
      </c>
      <c r="D263" s="12">
        <v>2012</v>
      </c>
      <c r="E263" s="12">
        <v>10</v>
      </c>
      <c r="F263" s="2">
        <v>841.24</v>
      </c>
      <c r="G263" s="2">
        <v>0</v>
      </c>
      <c r="H263" s="11" t="s">
        <v>24</v>
      </c>
      <c r="I263" s="11">
        <v>4</v>
      </c>
      <c r="J263" s="11" t="s">
        <v>43</v>
      </c>
      <c r="K263" s="11" t="s">
        <v>357</v>
      </c>
      <c r="L263" s="8" t="s">
        <v>134</v>
      </c>
      <c r="M263" s="14">
        <v>352099.9</v>
      </c>
      <c r="N263" s="14">
        <v>418.54869002900483</v>
      </c>
      <c r="O263" s="21" t="e">
        <v>#DIV/0!</v>
      </c>
      <c r="P263" s="14">
        <v>35209.990000000005</v>
      </c>
      <c r="Q263" s="19">
        <v>5.5E-2</v>
      </c>
      <c r="R263" s="13" t="s">
        <v>191</v>
      </c>
    </row>
    <row r="264" spans="1:18" x14ac:dyDescent="0.25">
      <c r="A264" s="11">
        <v>4108</v>
      </c>
      <c r="B264" s="11" t="s">
        <v>38</v>
      </c>
      <c r="C264" s="12">
        <v>2009</v>
      </c>
      <c r="D264" s="12">
        <v>2012</v>
      </c>
      <c r="E264" s="12"/>
      <c r="F264" s="2"/>
      <c r="G264" s="2"/>
      <c r="H264" s="11" t="s">
        <v>24</v>
      </c>
      <c r="I264" s="11">
        <v>4</v>
      </c>
      <c r="J264" s="11" t="s">
        <v>43</v>
      </c>
      <c r="K264" s="11" t="s">
        <v>357</v>
      </c>
      <c r="L264" s="8" t="s">
        <v>134</v>
      </c>
      <c r="M264" s="14">
        <v>50211.69</v>
      </c>
      <c r="N264" s="14">
        <v>59.687710998050498</v>
      </c>
      <c r="O264" s="14" t="e">
        <v>#DIV/0!</v>
      </c>
      <c r="P264" s="14">
        <v>5021.1689999999999</v>
      </c>
      <c r="Q264" s="20"/>
      <c r="R264" s="13" t="s">
        <v>191</v>
      </c>
    </row>
    <row r="265" spans="1:18" x14ac:dyDescent="0.25">
      <c r="A265" s="11">
        <v>4108</v>
      </c>
      <c r="B265" s="11" t="s">
        <v>38</v>
      </c>
      <c r="C265" s="12">
        <v>2009</v>
      </c>
      <c r="D265" s="12">
        <v>2012</v>
      </c>
      <c r="E265" s="12"/>
      <c r="F265" s="2"/>
      <c r="G265" s="2"/>
      <c r="H265" s="11" t="s">
        <v>24</v>
      </c>
      <c r="I265" s="11">
        <v>4</v>
      </c>
      <c r="J265" s="11" t="s">
        <v>43</v>
      </c>
      <c r="K265" s="11" t="s">
        <v>357</v>
      </c>
      <c r="L265" s="8" t="s">
        <v>134</v>
      </c>
      <c r="M265" s="14">
        <v>50651</v>
      </c>
      <c r="N265" s="14">
        <v>60.209928201226759</v>
      </c>
      <c r="O265" s="14" t="e">
        <v>#DIV/0!</v>
      </c>
      <c r="P265" s="14">
        <v>5065.1000000000004</v>
      </c>
      <c r="Q265" s="20"/>
      <c r="R265" s="13" t="s">
        <v>191</v>
      </c>
    </row>
    <row r="266" spans="1:18" x14ac:dyDescent="0.25">
      <c r="A266" s="11">
        <v>4108</v>
      </c>
      <c r="B266" s="11" t="s">
        <v>38</v>
      </c>
      <c r="C266" s="12">
        <v>2009</v>
      </c>
      <c r="D266" s="12">
        <v>2012</v>
      </c>
      <c r="E266" s="12"/>
      <c r="F266" s="2"/>
      <c r="G266" s="2"/>
      <c r="H266" s="11" t="s">
        <v>24</v>
      </c>
      <c r="I266" s="11">
        <v>4</v>
      </c>
      <c r="J266" s="11" t="s">
        <v>43</v>
      </c>
      <c r="K266" s="11" t="s">
        <v>358</v>
      </c>
      <c r="L266" s="8" t="s">
        <v>137</v>
      </c>
      <c r="M266" s="14">
        <v>122053.07</v>
      </c>
      <c r="N266" s="14">
        <v>145.0870976178023</v>
      </c>
      <c r="O266" s="14" t="e">
        <v>#DIV/0!</v>
      </c>
      <c r="P266" s="14">
        <v>12205.307000000001</v>
      </c>
      <c r="Q266" s="20"/>
      <c r="R266" s="13" t="s">
        <v>191</v>
      </c>
    </row>
    <row r="267" spans="1:18" x14ac:dyDescent="0.25">
      <c r="A267" s="11">
        <v>4108</v>
      </c>
      <c r="B267" s="11" t="s">
        <v>38</v>
      </c>
      <c r="C267" s="12">
        <v>2009</v>
      </c>
      <c r="D267" s="12">
        <v>2012</v>
      </c>
      <c r="E267" s="12"/>
      <c r="F267" s="2"/>
      <c r="G267" s="2"/>
      <c r="H267" s="11" t="s">
        <v>24</v>
      </c>
      <c r="I267" s="11">
        <v>4</v>
      </c>
      <c r="J267" s="11" t="s">
        <v>43</v>
      </c>
      <c r="K267" s="11" t="s">
        <v>359</v>
      </c>
      <c r="L267" s="8" t="s">
        <v>139</v>
      </c>
      <c r="M267" s="14">
        <v>32377.99</v>
      </c>
      <c r="N267" s="14">
        <v>38.488409966240312</v>
      </c>
      <c r="O267" s="14" t="e">
        <v>#DIV/0!</v>
      </c>
      <c r="P267" s="14">
        <v>3237.799</v>
      </c>
      <c r="Q267" s="20"/>
      <c r="R267" s="13" t="s">
        <v>191</v>
      </c>
    </row>
    <row r="268" spans="1:18" x14ac:dyDescent="0.25">
      <c r="A268" s="11">
        <v>4108</v>
      </c>
      <c r="B268" s="11" t="s">
        <v>38</v>
      </c>
      <c r="C268" s="12">
        <v>2009</v>
      </c>
      <c r="D268" s="12">
        <v>2012</v>
      </c>
      <c r="E268" s="12"/>
      <c r="F268" s="2"/>
      <c r="G268" s="2"/>
      <c r="H268" s="11" t="s">
        <v>24</v>
      </c>
      <c r="I268" s="11">
        <v>4</v>
      </c>
      <c r="J268" s="11" t="s">
        <v>43</v>
      </c>
      <c r="K268" s="11" t="s">
        <v>360</v>
      </c>
      <c r="L268" s="8" t="s">
        <v>139</v>
      </c>
      <c r="M268" s="14">
        <v>29905.96</v>
      </c>
      <c r="N268" s="14">
        <v>35.549854975987827</v>
      </c>
      <c r="O268" s="14" t="e">
        <v>#DIV/0!</v>
      </c>
      <c r="P268" s="14">
        <v>2990.596</v>
      </c>
      <c r="Q268" s="20"/>
      <c r="R268" s="13" t="s">
        <v>191</v>
      </c>
    </row>
    <row r="269" spans="1:18" x14ac:dyDescent="0.25">
      <c r="A269" s="11">
        <v>4108</v>
      </c>
      <c r="B269" s="11" t="s">
        <v>38</v>
      </c>
      <c r="C269" s="12">
        <v>2009</v>
      </c>
      <c r="D269" s="12">
        <v>2012</v>
      </c>
      <c r="E269" s="12"/>
      <c r="F269" s="2"/>
      <c r="G269" s="2"/>
      <c r="H269" s="11" t="s">
        <v>24</v>
      </c>
      <c r="I269" s="11">
        <v>4</v>
      </c>
      <c r="J269" s="11" t="s">
        <v>43</v>
      </c>
      <c r="K269" s="11" t="s">
        <v>361</v>
      </c>
      <c r="L269" s="8" t="s">
        <v>139</v>
      </c>
      <c r="M269" s="14">
        <v>104328</v>
      </c>
      <c r="N269" s="14">
        <v>124.01692739289619</v>
      </c>
      <c r="O269" s="14" t="e">
        <v>#DIV/0!</v>
      </c>
      <c r="P269" s="14">
        <v>10432.799999999999</v>
      </c>
      <c r="Q269" s="20"/>
      <c r="R269" s="13" t="s">
        <v>191</v>
      </c>
    </row>
    <row r="270" spans="1:18" x14ac:dyDescent="0.25">
      <c r="A270" s="11">
        <v>4108</v>
      </c>
      <c r="B270" s="11" t="s">
        <v>38</v>
      </c>
      <c r="C270" s="12">
        <v>2009</v>
      </c>
      <c r="D270" s="12">
        <v>2012</v>
      </c>
      <c r="E270" s="12"/>
      <c r="F270" s="2"/>
      <c r="G270" s="2"/>
      <c r="H270" s="11" t="s">
        <v>24</v>
      </c>
      <c r="I270" s="11">
        <v>4</v>
      </c>
      <c r="J270" s="11" t="s">
        <v>43</v>
      </c>
      <c r="K270" s="11" t="s">
        <v>362</v>
      </c>
      <c r="L270" s="8" t="s">
        <v>143</v>
      </c>
      <c r="M270" s="14">
        <v>35770.85</v>
      </c>
      <c r="N270" s="14">
        <v>42.521575293614184</v>
      </c>
      <c r="O270" s="14" t="e">
        <v>#DIV/0!</v>
      </c>
      <c r="P270" s="14">
        <v>3577.085</v>
      </c>
      <c r="Q270" s="20"/>
      <c r="R270" s="13" t="s">
        <v>191</v>
      </c>
    </row>
    <row r="271" spans="1:18" x14ac:dyDescent="0.25">
      <c r="A271" s="11">
        <v>4108</v>
      </c>
      <c r="B271" s="11" t="s">
        <v>38</v>
      </c>
      <c r="C271" s="12">
        <v>2009</v>
      </c>
      <c r="D271" s="12">
        <v>2012</v>
      </c>
      <c r="E271" s="12"/>
      <c r="F271" s="2"/>
      <c r="G271" s="2"/>
      <c r="H271" s="11" t="s">
        <v>24</v>
      </c>
      <c r="I271" s="11">
        <v>4</v>
      </c>
      <c r="J271" s="11" t="s">
        <v>43</v>
      </c>
      <c r="K271" s="11" t="s">
        <v>363</v>
      </c>
      <c r="L271" s="8" t="s">
        <v>143</v>
      </c>
      <c r="M271" s="14">
        <v>60249.77</v>
      </c>
      <c r="N271" s="14">
        <v>71.620191621891493</v>
      </c>
      <c r="O271" s="14" t="e">
        <v>#DIV/0!</v>
      </c>
      <c r="P271" s="14">
        <v>6024.9769999999999</v>
      </c>
      <c r="Q271" s="20"/>
      <c r="R271" s="13" t="s">
        <v>191</v>
      </c>
    </row>
    <row r="272" spans="1:18" x14ac:dyDescent="0.25">
      <c r="A272" s="11">
        <v>4108</v>
      </c>
      <c r="B272" s="11" t="s">
        <v>38</v>
      </c>
      <c r="C272" s="12">
        <v>2009</v>
      </c>
      <c r="D272" s="12">
        <v>2012</v>
      </c>
      <c r="E272" s="12"/>
      <c r="F272" s="2"/>
      <c r="G272" s="2"/>
      <c r="H272" s="11" t="s">
        <v>24</v>
      </c>
      <c r="I272" s="11">
        <v>4</v>
      </c>
      <c r="J272" s="11" t="s">
        <v>43</v>
      </c>
      <c r="K272" s="11" t="s">
        <v>364</v>
      </c>
      <c r="L272" s="8" t="s">
        <v>139</v>
      </c>
      <c r="M272" s="14">
        <v>27622.35</v>
      </c>
      <c r="N272" s="14">
        <v>32.835278874043077</v>
      </c>
      <c r="O272" s="14" t="e">
        <v>#DIV/0!</v>
      </c>
      <c r="P272" s="14">
        <v>2762.2349999999997</v>
      </c>
      <c r="Q272" s="20"/>
      <c r="R272" s="13" t="s">
        <v>191</v>
      </c>
    </row>
    <row r="273" spans="1:18" x14ac:dyDescent="0.25">
      <c r="A273" s="11">
        <v>830</v>
      </c>
      <c r="B273" s="11" t="s">
        <v>62</v>
      </c>
      <c r="C273" s="12">
        <v>2011</v>
      </c>
      <c r="D273" s="12">
        <v>2013</v>
      </c>
      <c r="E273" s="12">
        <v>8</v>
      </c>
      <c r="F273" s="2">
        <v>698.13</v>
      </c>
      <c r="G273" s="2">
        <v>747.72</v>
      </c>
      <c r="H273" s="11" t="s">
        <v>24</v>
      </c>
      <c r="I273" s="11">
        <v>1</v>
      </c>
      <c r="J273" s="11" t="s">
        <v>43</v>
      </c>
      <c r="K273" s="11" t="s">
        <v>365</v>
      </c>
      <c r="L273" s="8" t="s">
        <v>134</v>
      </c>
      <c r="M273" s="14">
        <v>322498.12</v>
      </c>
      <c r="N273" s="14">
        <v>461.9456548207354</v>
      </c>
      <c r="O273" s="14">
        <v>431.30867169528699</v>
      </c>
      <c r="P273" s="14">
        <v>40312.264999999999</v>
      </c>
      <c r="Q273" s="19">
        <v>5.5E-2</v>
      </c>
      <c r="R273" s="13" t="s">
        <v>191</v>
      </c>
    </row>
    <row r="274" spans="1:18" x14ac:dyDescent="0.25">
      <c r="A274" s="11">
        <v>830</v>
      </c>
      <c r="B274" s="11" t="s">
        <v>62</v>
      </c>
      <c r="C274" s="12">
        <v>2011</v>
      </c>
      <c r="D274" s="12">
        <v>2013</v>
      </c>
      <c r="E274" s="12"/>
      <c r="F274" s="2"/>
      <c r="G274" s="2"/>
      <c r="H274" s="11" t="s">
        <v>24</v>
      </c>
      <c r="I274" s="11">
        <v>1</v>
      </c>
      <c r="J274" s="11" t="s">
        <v>43</v>
      </c>
      <c r="K274" s="11" t="s">
        <v>366</v>
      </c>
      <c r="L274" s="8" t="s">
        <v>134</v>
      </c>
      <c r="M274" s="14">
        <v>22761.81</v>
      </c>
      <c r="N274" s="14">
        <v>32.603970607193503</v>
      </c>
      <c r="O274" s="14">
        <v>30.441622532498798</v>
      </c>
      <c r="P274" s="14">
        <v>2845.2262500000002</v>
      </c>
      <c r="Q274" s="20"/>
      <c r="R274" s="13" t="s">
        <v>191</v>
      </c>
    </row>
    <row r="275" spans="1:18" x14ac:dyDescent="0.25">
      <c r="A275" s="11">
        <v>830</v>
      </c>
      <c r="B275" s="11" t="s">
        <v>62</v>
      </c>
      <c r="C275" s="12">
        <v>2011</v>
      </c>
      <c r="D275" s="12">
        <v>2013</v>
      </c>
      <c r="E275" s="12"/>
      <c r="F275" s="2"/>
      <c r="G275" s="2"/>
      <c r="H275" s="11" t="s">
        <v>24</v>
      </c>
      <c r="I275" s="11">
        <v>1</v>
      </c>
      <c r="J275" s="11" t="s">
        <v>43</v>
      </c>
      <c r="K275" s="11" t="s">
        <v>367</v>
      </c>
      <c r="L275" s="8" t="s">
        <v>137</v>
      </c>
      <c r="M275" s="14">
        <v>54630.28</v>
      </c>
      <c r="N275" s="14">
        <v>78.252302579748758</v>
      </c>
      <c r="O275" s="14">
        <v>73.062483282512162</v>
      </c>
      <c r="P275" s="14">
        <v>6828.7849999999999</v>
      </c>
      <c r="Q275" s="20"/>
      <c r="R275" s="13" t="s">
        <v>191</v>
      </c>
    </row>
    <row r="276" spans="1:18" x14ac:dyDescent="0.25">
      <c r="A276" s="11">
        <v>830</v>
      </c>
      <c r="B276" s="11" t="s">
        <v>62</v>
      </c>
      <c r="C276" s="12">
        <v>2011</v>
      </c>
      <c r="D276" s="12">
        <v>2013</v>
      </c>
      <c r="E276" s="12"/>
      <c r="F276" s="2"/>
      <c r="G276" s="2"/>
      <c r="H276" s="11" t="s">
        <v>24</v>
      </c>
      <c r="I276" s="11">
        <v>1</v>
      </c>
      <c r="J276" s="11" t="s">
        <v>43</v>
      </c>
      <c r="K276" s="11" t="s">
        <v>294</v>
      </c>
      <c r="L276" s="8" t="s">
        <v>137</v>
      </c>
      <c r="M276" s="14">
        <v>75710</v>
      </c>
      <c r="N276" s="14">
        <v>108.44685087304657</v>
      </c>
      <c r="O276" s="14">
        <v>101.25448028673834</v>
      </c>
      <c r="P276" s="14">
        <v>9463.75</v>
      </c>
      <c r="Q276" s="20"/>
      <c r="R276" s="13" t="s">
        <v>191</v>
      </c>
    </row>
    <row r="277" spans="1:18" x14ac:dyDescent="0.25">
      <c r="A277" s="11">
        <v>830</v>
      </c>
      <c r="B277" s="11" t="s">
        <v>62</v>
      </c>
      <c r="C277" s="12">
        <v>2011</v>
      </c>
      <c r="D277" s="12">
        <v>2013</v>
      </c>
      <c r="E277" s="12"/>
      <c r="F277" s="2"/>
      <c r="G277" s="2"/>
      <c r="H277" s="11" t="s">
        <v>24</v>
      </c>
      <c r="I277" s="11">
        <v>1</v>
      </c>
      <c r="J277" s="11" t="s">
        <v>43</v>
      </c>
      <c r="K277" s="11" t="s">
        <v>329</v>
      </c>
      <c r="L277" s="8" t="s">
        <v>139</v>
      </c>
      <c r="M277" s="14">
        <v>36491.15</v>
      </c>
      <c r="N277" s="14">
        <v>52.269849454972572</v>
      </c>
      <c r="O277" s="14">
        <v>48.803228481249668</v>
      </c>
      <c r="P277" s="14">
        <v>4561.3937500000002</v>
      </c>
      <c r="Q277" s="20"/>
      <c r="R277" s="13" t="s">
        <v>191</v>
      </c>
    </row>
    <row r="278" spans="1:18" x14ac:dyDescent="0.25">
      <c r="A278" s="11">
        <v>830</v>
      </c>
      <c r="B278" s="11" t="s">
        <v>62</v>
      </c>
      <c r="C278" s="12">
        <v>2011</v>
      </c>
      <c r="D278" s="12">
        <v>2013</v>
      </c>
      <c r="E278" s="12"/>
      <c r="F278" s="2"/>
      <c r="G278" s="2"/>
      <c r="H278" s="11" t="s">
        <v>24</v>
      </c>
      <c r="I278" s="11">
        <v>1</v>
      </c>
      <c r="J278" s="11" t="s">
        <v>43</v>
      </c>
      <c r="K278" s="11" t="s">
        <v>368</v>
      </c>
      <c r="L278" s="8" t="s">
        <v>139</v>
      </c>
      <c r="M278" s="14">
        <v>41921.480000000003</v>
      </c>
      <c r="N278" s="14">
        <v>60.048243163880656</v>
      </c>
      <c r="O278" s="14">
        <v>56.065746536136523</v>
      </c>
      <c r="P278" s="14">
        <v>5240.1850000000004</v>
      </c>
      <c r="Q278" s="20"/>
      <c r="R278" s="13" t="s">
        <v>191</v>
      </c>
    </row>
    <row r="279" spans="1:18" x14ac:dyDescent="0.25">
      <c r="A279" s="11">
        <v>830</v>
      </c>
      <c r="B279" s="11" t="s">
        <v>62</v>
      </c>
      <c r="C279" s="12">
        <v>2011</v>
      </c>
      <c r="D279" s="12">
        <v>2013</v>
      </c>
      <c r="E279" s="12"/>
      <c r="F279" s="2"/>
      <c r="G279" s="2"/>
      <c r="H279" s="11" t="s">
        <v>24</v>
      </c>
      <c r="I279" s="11">
        <v>1</v>
      </c>
      <c r="J279" s="11" t="s">
        <v>43</v>
      </c>
      <c r="K279" s="11" t="s">
        <v>273</v>
      </c>
      <c r="L279" s="8" t="s">
        <v>139</v>
      </c>
      <c r="M279" s="14">
        <v>77250</v>
      </c>
      <c r="N279" s="14">
        <v>110.65274375832581</v>
      </c>
      <c r="O279" s="14">
        <v>103.31407478735355</v>
      </c>
      <c r="P279" s="14">
        <v>9656.25</v>
      </c>
      <c r="Q279" s="20"/>
      <c r="R279" s="13" t="s">
        <v>191</v>
      </c>
    </row>
    <row r="280" spans="1:18" x14ac:dyDescent="0.25">
      <c r="A280" s="11">
        <v>830</v>
      </c>
      <c r="B280" s="11" t="s">
        <v>62</v>
      </c>
      <c r="C280" s="12">
        <v>2011</v>
      </c>
      <c r="D280" s="12">
        <v>2013</v>
      </c>
      <c r="E280" s="12"/>
      <c r="F280" s="2"/>
      <c r="G280" s="2"/>
      <c r="H280" s="11" t="s">
        <v>24</v>
      </c>
      <c r="I280" s="11">
        <v>1</v>
      </c>
      <c r="J280" s="11" t="s">
        <v>43</v>
      </c>
      <c r="K280" s="11" t="s">
        <v>369</v>
      </c>
      <c r="L280" s="8" t="s">
        <v>139</v>
      </c>
      <c r="M280" s="14">
        <v>26498.47</v>
      </c>
      <c r="N280" s="14">
        <v>37.956354833626975</v>
      </c>
      <c r="O280" s="14">
        <v>35.439027978387635</v>
      </c>
      <c r="P280" s="14">
        <v>3312.3087500000001</v>
      </c>
      <c r="Q280" s="20"/>
      <c r="R280" s="13" t="s">
        <v>191</v>
      </c>
    </row>
    <row r="281" spans="1:18" x14ac:dyDescent="0.25">
      <c r="A281" s="11">
        <v>830</v>
      </c>
      <c r="B281" s="11" t="s">
        <v>62</v>
      </c>
      <c r="C281" s="12">
        <v>2011</v>
      </c>
      <c r="D281" s="12">
        <v>2013</v>
      </c>
      <c r="E281" s="12"/>
      <c r="F281" s="2"/>
      <c r="G281" s="2"/>
      <c r="H281" s="11" t="s">
        <v>24</v>
      </c>
      <c r="I281" s="11">
        <v>1</v>
      </c>
      <c r="J281" s="11" t="s">
        <v>43</v>
      </c>
      <c r="K281" s="11" t="s">
        <v>370</v>
      </c>
      <c r="L281" s="8" t="s">
        <v>139</v>
      </c>
      <c r="M281" s="14">
        <v>43827.69</v>
      </c>
      <c r="N281" s="14">
        <v>62.778694512483355</v>
      </c>
      <c r="O281" s="14">
        <v>58.615109934199971</v>
      </c>
      <c r="P281" s="14">
        <v>5478.4612500000003</v>
      </c>
      <c r="Q281" s="20"/>
      <c r="R281" s="13" t="s">
        <v>191</v>
      </c>
    </row>
    <row r="282" spans="1:18" x14ac:dyDescent="0.25">
      <c r="A282" s="11">
        <v>830</v>
      </c>
      <c r="B282" s="11" t="s">
        <v>62</v>
      </c>
      <c r="C282" s="12">
        <v>2011</v>
      </c>
      <c r="D282" s="12">
        <v>2013</v>
      </c>
      <c r="E282" s="12"/>
      <c r="F282" s="2"/>
      <c r="G282" s="2"/>
      <c r="H282" s="11" t="s">
        <v>24</v>
      </c>
      <c r="I282" s="11">
        <v>1</v>
      </c>
      <c r="J282" s="11" t="s">
        <v>43</v>
      </c>
      <c r="K282" s="11" t="s">
        <v>371</v>
      </c>
      <c r="L282" s="8" t="s">
        <v>148</v>
      </c>
      <c r="M282" s="14">
        <v>12904.93</v>
      </c>
      <c r="N282" s="14">
        <v>18.48499563118617</v>
      </c>
      <c r="O282" s="14">
        <v>17.259040817418285</v>
      </c>
      <c r="P282" s="14">
        <v>1613.11625</v>
      </c>
      <c r="Q282" s="20"/>
      <c r="R282" s="13" t="s">
        <v>191</v>
      </c>
    </row>
    <row r="283" spans="1:18" x14ac:dyDescent="0.25">
      <c r="A283" s="11">
        <v>830</v>
      </c>
      <c r="B283" s="11" t="s">
        <v>62</v>
      </c>
      <c r="C283" s="12">
        <v>2011</v>
      </c>
      <c r="D283" s="12">
        <v>2013</v>
      </c>
      <c r="E283" s="12"/>
      <c r="F283" s="2"/>
      <c r="G283" s="2"/>
      <c r="H283" s="11" t="s">
        <v>24</v>
      </c>
      <c r="I283" s="11">
        <v>1</v>
      </c>
      <c r="J283" s="11" t="s">
        <v>43</v>
      </c>
      <c r="K283" s="11" t="s">
        <v>327</v>
      </c>
      <c r="L283" s="8" t="s">
        <v>143</v>
      </c>
      <c r="M283" s="14">
        <v>75263.009999999995</v>
      </c>
      <c r="N283" s="14">
        <v>107.80658330110437</v>
      </c>
      <c r="O283" s="14">
        <v>100.65667629593965</v>
      </c>
      <c r="P283" s="14">
        <v>9407.8762499999993</v>
      </c>
      <c r="Q283" s="20"/>
      <c r="R283" s="13" t="s">
        <v>191</v>
      </c>
    </row>
    <row r="284" spans="1:18" x14ac:dyDescent="0.25">
      <c r="A284" s="11">
        <v>830</v>
      </c>
      <c r="B284" s="11" t="s">
        <v>62</v>
      </c>
      <c r="C284" s="12">
        <v>2011</v>
      </c>
      <c r="D284" s="12">
        <v>2013</v>
      </c>
      <c r="E284" s="12"/>
      <c r="F284" s="2"/>
      <c r="G284" s="2"/>
      <c r="H284" s="11" t="s">
        <v>24</v>
      </c>
      <c r="I284" s="11">
        <v>1</v>
      </c>
      <c r="J284" s="11" t="s">
        <v>43</v>
      </c>
      <c r="K284" s="11" t="s">
        <v>277</v>
      </c>
      <c r="L284" s="8" t="s">
        <v>143</v>
      </c>
      <c r="M284" s="14">
        <v>37795.599999999999</v>
      </c>
      <c r="N284" s="14">
        <v>54.138340996662514</v>
      </c>
      <c r="O284" s="14">
        <v>50.547798641202583</v>
      </c>
      <c r="P284" s="14">
        <v>4724.45</v>
      </c>
      <c r="Q284" s="20"/>
      <c r="R284" s="13" t="s">
        <v>191</v>
      </c>
    </row>
    <row r="285" spans="1:18" x14ac:dyDescent="0.25">
      <c r="A285" s="11">
        <v>841</v>
      </c>
      <c r="B285" s="11" t="s">
        <v>72</v>
      </c>
      <c r="C285" s="12">
        <v>2011</v>
      </c>
      <c r="D285" s="12">
        <v>2013</v>
      </c>
      <c r="E285" s="12">
        <v>13</v>
      </c>
      <c r="F285" s="2">
        <v>869.19</v>
      </c>
      <c r="G285" s="2">
        <v>900.07</v>
      </c>
      <c r="H285" s="11" t="s">
        <v>27</v>
      </c>
      <c r="I285" s="11">
        <v>1</v>
      </c>
      <c r="J285" s="11" t="s">
        <v>25</v>
      </c>
      <c r="K285" s="11" t="s">
        <v>372</v>
      </c>
      <c r="L285" s="8" t="s">
        <v>193</v>
      </c>
      <c r="M285" s="14">
        <v>30637</v>
      </c>
      <c r="N285" s="14">
        <v>35.247759408184628</v>
      </c>
      <c r="O285" s="14">
        <v>34.038463675047495</v>
      </c>
      <c r="P285" s="14">
        <v>2356.6923076923076</v>
      </c>
      <c r="Q285" s="19">
        <v>5.5E-2</v>
      </c>
      <c r="R285" s="13" t="s">
        <v>135</v>
      </c>
    </row>
    <row r="286" spans="1:18" x14ac:dyDescent="0.25">
      <c r="A286" s="11">
        <v>841</v>
      </c>
      <c r="B286" s="11" t="s">
        <v>72</v>
      </c>
      <c r="C286" s="12">
        <v>2011</v>
      </c>
      <c r="D286" s="12">
        <v>2013</v>
      </c>
      <c r="E286" s="12"/>
      <c r="F286" s="2"/>
      <c r="G286" s="2"/>
      <c r="H286" s="11" t="s">
        <v>27</v>
      </c>
      <c r="I286" s="11">
        <v>1</v>
      </c>
      <c r="J286" s="11" t="s">
        <v>25</v>
      </c>
      <c r="K286" s="11" t="s">
        <v>243</v>
      </c>
      <c r="L286" s="8" t="s">
        <v>134</v>
      </c>
      <c r="M286" s="14">
        <v>367560.01</v>
      </c>
      <c r="N286" s="14">
        <v>422.87648270228601</v>
      </c>
      <c r="O286" s="14">
        <v>408.36824913617829</v>
      </c>
      <c r="P286" s="14">
        <v>28273.846923076922</v>
      </c>
      <c r="Q286" s="19">
        <v>5.5E-2</v>
      </c>
      <c r="R286" s="13" t="s">
        <v>135</v>
      </c>
    </row>
    <row r="287" spans="1:18" x14ac:dyDescent="0.25">
      <c r="A287" s="11">
        <v>841</v>
      </c>
      <c r="B287" s="11" t="s">
        <v>72</v>
      </c>
      <c r="C287" s="12">
        <v>2011</v>
      </c>
      <c r="D287" s="12">
        <v>2013</v>
      </c>
      <c r="E287" s="12"/>
      <c r="F287" s="2"/>
      <c r="G287" s="2"/>
      <c r="H287" s="11" t="s">
        <v>27</v>
      </c>
      <c r="I287" s="11">
        <v>1</v>
      </c>
      <c r="J287" s="11" t="s">
        <v>25</v>
      </c>
      <c r="K287" s="11" t="s">
        <v>373</v>
      </c>
      <c r="L287" s="8" t="s">
        <v>137</v>
      </c>
      <c r="M287" s="14">
        <v>49537.54</v>
      </c>
      <c r="N287" s="14">
        <v>56.992763377397345</v>
      </c>
      <c r="O287" s="14">
        <v>55.03743042207828</v>
      </c>
      <c r="P287" s="14">
        <v>3810.58</v>
      </c>
      <c r="Q287" s="20"/>
      <c r="R287" s="13" t="s">
        <v>135</v>
      </c>
    </row>
    <row r="288" spans="1:18" x14ac:dyDescent="0.25">
      <c r="A288" s="11">
        <v>841</v>
      </c>
      <c r="B288" s="11" t="s">
        <v>72</v>
      </c>
      <c r="C288" s="12">
        <v>2011</v>
      </c>
      <c r="D288" s="12">
        <v>2013</v>
      </c>
      <c r="E288" s="12"/>
      <c r="F288" s="2"/>
      <c r="G288" s="2"/>
      <c r="H288" s="11" t="s">
        <v>27</v>
      </c>
      <c r="I288" s="11">
        <v>1</v>
      </c>
      <c r="J288" s="11" t="s">
        <v>25</v>
      </c>
      <c r="K288" s="11" t="s">
        <v>321</v>
      </c>
      <c r="L288" s="8" t="s">
        <v>137</v>
      </c>
      <c r="M288" s="14">
        <v>86927.56</v>
      </c>
      <c r="N288" s="14">
        <v>100.00984824951966</v>
      </c>
      <c r="O288" s="14">
        <v>96.57866610374748</v>
      </c>
      <c r="P288" s="14">
        <v>6686.7353846153846</v>
      </c>
      <c r="Q288" s="20"/>
      <c r="R288" s="13" t="s">
        <v>135</v>
      </c>
    </row>
    <row r="289" spans="1:18" x14ac:dyDescent="0.25">
      <c r="A289" s="11">
        <v>841</v>
      </c>
      <c r="B289" s="11" t="s">
        <v>72</v>
      </c>
      <c r="C289" s="12">
        <v>2011</v>
      </c>
      <c r="D289" s="12">
        <v>2013</v>
      </c>
      <c r="E289" s="12"/>
      <c r="F289" s="2"/>
      <c r="G289" s="2"/>
      <c r="H289" s="11" t="s">
        <v>27</v>
      </c>
      <c r="I289" s="11">
        <v>1</v>
      </c>
      <c r="J289" s="11" t="s">
        <v>25</v>
      </c>
      <c r="K289" s="11" t="s">
        <v>374</v>
      </c>
      <c r="L289" s="8" t="s">
        <v>137</v>
      </c>
      <c r="M289" s="14">
        <v>44869.63</v>
      </c>
      <c r="N289" s="14">
        <v>51.622349543828157</v>
      </c>
      <c r="O289" s="14">
        <v>49.851267123668151</v>
      </c>
      <c r="P289" s="14">
        <v>3451.5099999999998</v>
      </c>
      <c r="Q289" s="20"/>
      <c r="R289" s="13" t="s">
        <v>135</v>
      </c>
    </row>
    <row r="290" spans="1:18" x14ac:dyDescent="0.25">
      <c r="A290" s="11">
        <v>841</v>
      </c>
      <c r="B290" s="11" t="s">
        <v>72</v>
      </c>
      <c r="C290" s="12">
        <v>2011</v>
      </c>
      <c r="D290" s="12">
        <v>2013</v>
      </c>
      <c r="E290" s="12"/>
      <c r="F290" s="2"/>
      <c r="G290" s="2"/>
      <c r="H290" s="11" t="s">
        <v>27</v>
      </c>
      <c r="I290" s="11">
        <v>1</v>
      </c>
      <c r="J290" s="11" t="s">
        <v>25</v>
      </c>
      <c r="K290" s="11" t="s">
        <v>349</v>
      </c>
      <c r="L290" s="8" t="s">
        <v>139</v>
      </c>
      <c r="M290" s="14">
        <v>21848.38</v>
      </c>
      <c r="N290" s="14">
        <v>25.136483392583898</v>
      </c>
      <c r="O290" s="14">
        <v>24.274089793016099</v>
      </c>
      <c r="P290" s="14">
        <v>1680.6446153846155</v>
      </c>
      <c r="Q290" s="20"/>
      <c r="R290" s="13" t="s">
        <v>135</v>
      </c>
    </row>
    <row r="291" spans="1:18" x14ac:dyDescent="0.25">
      <c r="A291" s="11">
        <v>841</v>
      </c>
      <c r="B291" s="11" t="s">
        <v>72</v>
      </c>
      <c r="C291" s="12">
        <v>2011</v>
      </c>
      <c r="D291" s="12">
        <v>2013</v>
      </c>
      <c r="E291" s="12"/>
      <c r="F291" s="2"/>
      <c r="G291" s="2"/>
      <c r="H291" s="11" t="s">
        <v>27</v>
      </c>
      <c r="I291" s="11">
        <v>1</v>
      </c>
      <c r="J291" s="11" t="s">
        <v>25</v>
      </c>
      <c r="K291" s="11" t="s">
        <v>247</v>
      </c>
      <c r="L291" s="8" t="s">
        <v>139</v>
      </c>
      <c r="M291" s="14">
        <v>30015.25</v>
      </c>
      <c r="N291" s="21">
        <v>34.53243824710362</v>
      </c>
      <c r="O291" s="14">
        <v>33.34768406901685</v>
      </c>
      <c r="P291" s="14">
        <v>2308.8653846153848</v>
      </c>
      <c r="Q291" s="20"/>
      <c r="R291" s="13" t="s">
        <v>135</v>
      </c>
    </row>
    <row r="292" spans="1:18" x14ac:dyDescent="0.25">
      <c r="A292" s="11">
        <v>841</v>
      </c>
      <c r="B292" s="11" t="s">
        <v>72</v>
      </c>
      <c r="C292" s="12">
        <v>2011</v>
      </c>
      <c r="D292" s="12">
        <v>2013</v>
      </c>
      <c r="E292" s="12"/>
      <c r="F292" s="2"/>
      <c r="G292" s="2"/>
      <c r="H292" s="11" t="s">
        <v>27</v>
      </c>
      <c r="I292" s="11">
        <v>1</v>
      </c>
      <c r="J292" s="11" t="s">
        <v>25</v>
      </c>
      <c r="K292" s="11" t="s">
        <v>256</v>
      </c>
      <c r="L292" s="8" t="s">
        <v>139</v>
      </c>
      <c r="M292" s="14">
        <v>0</v>
      </c>
      <c r="N292" s="14">
        <v>0</v>
      </c>
      <c r="O292" s="14">
        <v>0</v>
      </c>
      <c r="P292" s="14">
        <v>0</v>
      </c>
      <c r="Q292" s="20"/>
      <c r="R292" s="13" t="s">
        <v>135</v>
      </c>
    </row>
    <row r="293" spans="1:18" x14ac:dyDescent="0.25">
      <c r="A293" s="11">
        <v>841</v>
      </c>
      <c r="B293" s="11" t="s">
        <v>72</v>
      </c>
      <c r="C293" s="12">
        <v>2011</v>
      </c>
      <c r="D293" s="12">
        <v>2013</v>
      </c>
      <c r="E293" s="12"/>
      <c r="F293" s="2"/>
      <c r="G293" s="2"/>
      <c r="H293" s="11" t="s">
        <v>27</v>
      </c>
      <c r="I293" s="11">
        <v>1</v>
      </c>
      <c r="J293" s="11" t="s">
        <v>25</v>
      </c>
      <c r="K293" s="11" t="s">
        <v>375</v>
      </c>
      <c r="L293" s="8" t="s">
        <v>143</v>
      </c>
      <c r="M293" s="14">
        <v>135485.98000000001</v>
      </c>
      <c r="N293" s="14">
        <v>155.87613755335428</v>
      </c>
      <c r="O293" s="14">
        <v>150.52827002344262</v>
      </c>
      <c r="P293" s="14">
        <v>10421.998461538462</v>
      </c>
      <c r="Q293" s="20"/>
      <c r="R293" s="13" t="s">
        <v>135</v>
      </c>
    </row>
    <row r="294" spans="1:18" x14ac:dyDescent="0.25">
      <c r="A294" s="11">
        <v>841</v>
      </c>
      <c r="B294" s="11" t="s">
        <v>72</v>
      </c>
      <c r="C294" s="12">
        <v>2011</v>
      </c>
      <c r="D294" s="12">
        <v>2013</v>
      </c>
      <c r="E294" s="12"/>
      <c r="F294" s="2"/>
      <c r="G294" s="2"/>
      <c r="H294" s="11" t="s">
        <v>27</v>
      </c>
      <c r="I294" s="11">
        <v>1</v>
      </c>
      <c r="J294" s="11" t="s">
        <v>25</v>
      </c>
      <c r="K294" s="11" t="s">
        <v>376</v>
      </c>
      <c r="L294" s="8" t="s">
        <v>143</v>
      </c>
      <c r="M294" s="14">
        <v>71406.73000000001</v>
      </c>
      <c r="N294" s="14">
        <v>82.153188600881293</v>
      </c>
      <c r="O294" s="14">
        <v>79.334640639061419</v>
      </c>
      <c r="P294" s="14">
        <v>5492.8253846153857</v>
      </c>
      <c r="Q294" s="20"/>
      <c r="R294" s="13" t="s">
        <v>135</v>
      </c>
    </row>
    <row r="295" spans="1:18" x14ac:dyDescent="0.25">
      <c r="A295" s="11">
        <v>841</v>
      </c>
      <c r="B295" s="11" t="s">
        <v>72</v>
      </c>
      <c r="C295" s="12">
        <v>2011</v>
      </c>
      <c r="D295" s="12">
        <v>2013</v>
      </c>
      <c r="E295" s="12"/>
      <c r="F295" s="2"/>
      <c r="G295" s="2"/>
      <c r="H295" s="11" t="s">
        <v>27</v>
      </c>
      <c r="I295" s="11">
        <v>1</v>
      </c>
      <c r="J295" s="11" t="s">
        <v>25</v>
      </c>
      <c r="K295" s="11" t="s">
        <v>377</v>
      </c>
      <c r="L295" s="8" t="s">
        <v>139</v>
      </c>
      <c r="M295" s="14">
        <v>34030.07</v>
      </c>
      <c r="N295" s="14">
        <v>39.15147436118685</v>
      </c>
      <c r="O295" s="14">
        <v>37.808248247358534</v>
      </c>
      <c r="P295" s="14">
        <v>2617.6976923076923</v>
      </c>
      <c r="Q295" s="20"/>
      <c r="R295" s="13" t="s">
        <v>135</v>
      </c>
    </row>
    <row r="296" spans="1:18" x14ac:dyDescent="0.25">
      <c r="A296" s="11">
        <v>841</v>
      </c>
      <c r="B296" s="11" t="s">
        <v>72</v>
      </c>
      <c r="C296" s="12">
        <v>2011</v>
      </c>
      <c r="D296" s="12">
        <v>2013</v>
      </c>
      <c r="E296" s="12"/>
      <c r="F296" s="2"/>
      <c r="G296" s="2"/>
      <c r="H296" s="11" t="s">
        <v>27</v>
      </c>
      <c r="I296" s="11">
        <v>1</v>
      </c>
      <c r="J296" s="11" t="s">
        <v>25</v>
      </c>
      <c r="K296" s="11" t="s">
        <v>378</v>
      </c>
      <c r="L296" s="8" t="s">
        <v>139</v>
      </c>
      <c r="M296" s="14">
        <v>43170.23</v>
      </c>
      <c r="N296" s="14">
        <v>49.667195895028705</v>
      </c>
      <c r="O296" s="14">
        <v>47.963191751752639</v>
      </c>
      <c r="P296" s="14">
        <v>3320.7869230769234</v>
      </c>
      <c r="Q296" s="20"/>
      <c r="R296" s="13" t="s">
        <v>135</v>
      </c>
    </row>
    <row r="297" spans="1:18" x14ac:dyDescent="0.25">
      <c r="A297" s="11">
        <v>841</v>
      </c>
      <c r="B297" s="11" t="s">
        <v>72</v>
      </c>
      <c r="C297" s="12">
        <v>2011</v>
      </c>
      <c r="D297" s="12">
        <v>2013</v>
      </c>
      <c r="E297" s="12"/>
      <c r="F297" s="2"/>
      <c r="G297" s="2"/>
      <c r="H297" s="11" t="s">
        <v>27</v>
      </c>
      <c r="I297" s="11">
        <v>1</v>
      </c>
      <c r="J297" s="11" t="s">
        <v>25</v>
      </c>
      <c r="K297" s="11" t="s">
        <v>252</v>
      </c>
      <c r="L297" s="8" t="s">
        <v>139</v>
      </c>
      <c r="M297" s="14">
        <v>8258.39</v>
      </c>
      <c r="N297" s="14">
        <v>9.5012482886365461</v>
      </c>
      <c r="O297" s="14">
        <v>9.1752752563689484</v>
      </c>
      <c r="P297" s="14">
        <v>635.26076923076914</v>
      </c>
      <c r="Q297" s="20"/>
      <c r="R297" s="13" t="s">
        <v>135</v>
      </c>
    </row>
    <row r="298" spans="1:18" x14ac:dyDescent="0.25">
      <c r="A298" s="11">
        <v>841</v>
      </c>
      <c r="B298" s="11" t="s">
        <v>72</v>
      </c>
      <c r="C298" s="12">
        <v>2011</v>
      </c>
      <c r="D298" s="12">
        <v>2013</v>
      </c>
      <c r="E298" s="12"/>
      <c r="F298" s="2"/>
      <c r="G298" s="2"/>
      <c r="H298" s="11" t="s">
        <v>27</v>
      </c>
      <c r="I298" s="11">
        <v>1</v>
      </c>
      <c r="J298" s="11" t="s">
        <v>25</v>
      </c>
      <c r="K298" s="11" t="s">
        <v>379</v>
      </c>
      <c r="L298" s="8" t="s">
        <v>148</v>
      </c>
      <c r="M298" s="14">
        <v>1059.8699999999999</v>
      </c>
      <c r="N298" s="14">
        <v>1.2193766610292338</v>
      </c>
      <c r="O298" s="14">
        <v>1.17754174675303</v>
      </c>
      <c r="P298" s="14">
        <v>81.528461538461528</v>
      </c>
      <c r="Q298" s="20"/>
      <c r="R298" s="13" t="s">
        <v>135</v>
      </c>
    </row>
    <row r="299" spans="1:18" x14ac:dyDescent="0.25">
      <c r="A299" s="11">
        <v>841</v>
      </c>
      <c r="B299" s="11" t="s">
        <v>72</v>
      </c>
      <c r="C299" s="12">
        <v>2011</v>
      </c>
      <c r="D299" s="12">
        <v>2013</v>
      </c>
      <c r="E299" s="12"/>
      <c r="F299" s="2"/>
      <c r="G299" s="2"/>
      <c r="H299" s="11" t="s">
        <v>27</v>
      </c>
      <c r="I299" s="11">
        <v>1</v>
      </c>
      <c r="J299" s="11" t="s">
        <v>25</v>
      </c>
      <c r="K299" s="11" t="s">
        <v>380</v>
      </c>
      <c r="L299" s="8" t="s">
        <v>148</v>
      </c>
      <c r="M299" s="14">
        <v>4027.89</v>
      </c>
      <c r="N299" s="14">
        <v>4.6340731025437476</v>
      </c>
      <c r="O299" s="14">
        <v>4.4750852711455771</v>
      </c>
      <c r="P299" s="14">
        <v>309.83769230769229</v>
      </c>
      <c r="Q299" s="20"/>
      <c r="R299" s="13" t="s">
        <v>135</v>
      </c>
    </row>
    <row r="300" spans="1:18" x14ac:dyDescent="0.25">
      <c r="A300" s="11">
        <v>841</v>
      </c>
      <c r="B300" s="11" t="s">
        <v>72</v>
      </c>
      <c r="C300" s="12">
        <v>2011</v>
      </c>
      <c r="D300" s="12">
        <v>2013</v>
      </c>
      <c r="E300" s="12"/>
      <c r="F300" s="2"/>
      <c r="G300" s="2"/>
      <c r="H300" s="11" t="s">
        <v>27</v>
      </c>
      <c r="I300" s="11">
        <v>1</v>
      </c>
      <c r="J300" s="11" t="s">
        <v>25</v>
      </c>
      <c r="K300" s="11" t="s">
        <v>348</v>
      </c>
      <c r="L300" s="8" t="s">
        <v>193</v>
      </c>
      <c r="M300" s="14">
        <v>30143.1</v>
      </c>
      <c r="N300" s="14">
        <v>34.67952921685707</v>
      </c>
      <c r="O300" s="14">
        <v>33.489728576666259</v>
      </c>
      <c r="P300" s="14">
        <v>2318.6999999999998</v>
      </c>
      <c r="Q300" s="20"/>
      <c r="R300" s="13" t="s">
        <v>135</v>
      </c>
    </row>
    <row r="301" spans="1:18" x14ac:dyDescent="0.25">
      <c r="A301" s="11">
        <v>841</v>
      </c>
      <c r="B301" s="11" t="s">
        <v>72</v>
      </c>
      <c r="C301" s="12">
        <v>2011</v>
      </c>
      <c r="D301" s="12">
        <v>2013</v>
      </c>
      <c r="E301" s="12"/>
      <c r="F301" s="2"/>
      <c r="G301" s="2"/>
      <c r="H301" s="11" t="s">
        <v>27</v>
      </c>
      <c r="I301" s="11">
        <v>1</v>
      </c>
      <c r="J301" s="11" t="s">
        <v>25</v>
      </c>
      <c r="K301" s="11" t="s">
        <v>379</v>
      </c>
      <c r="L301" s="8" t="s">
        <v>148</v>
      </c>
      <c r="M301" s="14">
        <v>1765.41</v>
      </c>
      <c r="N301" s="14">
        <v>2.0310979187519416</v>
      </c>
      <c r="O301" s="14">
        <v>1.9614141122357149</v>
      </c>
      <c r="P301" s="14">
        <v>135.80076923076925</v>
      </c>
      <c r="Q301" s="20"/>
      <c r="R301" s="13" t="s">
        <v>135</v>
      </c>
    </row>
    <row r="302" spans="1:18" x14ac:dyDescent="0.25">
      <c r="A302" s="11">
        <v>841</v>
      </c>
      <c r="B302" s="11" t="s">
        <v>72</v>
      </c>
      <c r="C302" s="12">
        <v>2011</v>
      </c>
      <c r="D302" s="12">
        <v>2013</v>
      </c>
      <c r="E302" s="12"/>
      <c r="F302" s="2"/>
      <c r="G302" s="2"/>
      <c r="H302" s="11" t="s">
        <v>27</v>
      </c>
      <c r="I302" s="11">
        <v>1</v>
      </c>
      <c r="J302" s="11" t="s">
        <v>25</v>
      </c>
      <c r="K302" s="11" t="s">
        <v>381</v>
      </c>
      <c r="L302" s="8" t="s">
        <v>139</v>
      </c>
      <c r="M302" s="14">
        <v>46990.59</v>
      </c>
      <c r="N302" s="14">
        <v>54.062506471542463</v>
      </c>
      <c r="O302" s="14">
        <v>52.207706067305871</v>
      </c>
      <c r="P302" s="14">
        <v>3614.6607692307689</v>
      </c>
      <c r="Q302" s="20"/>
      <c r="R302" s="13" t="s">
        <v>135</v>
      </c>
    </row>
    <row r="303" spans="1:18" x14ac:dyDescent="0.25">
      <c r="A303" s="11">
        <v>841</v>
      </c>
      <c r="B303" s="11" t="s">
        <v>72</v>
      </c>
      <c r="C303" s="12">
        <v>2011</v>
      </c>
      <c r="D303" s="12">
        <v>2013</v>
      </c>
      <c r="E303" s="12"/>
      <c r="F303" s="2"/>
      <c r="G303" s="2"/>
      <c r="H303" s="11" t="s">
        <v>27</v>
      </c>
      <c r="I303" s="11">
        <v>1</v>
      </c>
      <c r="J303" s="11" t="s">
        <v>25</v>
      </c>
      <c r="K303" s="11" t="s">
        <v>256</v>
      </c>
      <c r="L303" s="8" t="s">
        <v>139</v>
      </c>
      <c r="M303" s="14">
        <v>105379.45</v>
      </c>
      <c r="N303" s="14">
        <v>121.23868199127922</v>
      </c>
      <c r="O303" s="14">
        <v>117.0791716199851</v>
      </c>
      <c r="P303" s="14">
        <v>8106.1115384615387</v>
      </c>
      <c r="Q303" s="20"/>
      <c r="R303" s="13" t="s">
        <v>135</v>
      </c>
    </row>
    <row r="304" spans="1:18" x14ac:dyDescent="0.25">
      <c r="A304" s="11">
        <v>4110</v>
      </c>
      <c r="B304" s="11" t="s">
        <v>77</v>
      </c>
      <c r="C304" s="12">
        <v>2011</v>
      </c>
      <c r="D304" s="12">
        <v>2013</v>
      </c>
      <c r="E304" s="12">
        <v>20</v>
      </c>
      <c r="F304" s="2">
        <v>1642</v>
      </c>
      <c r="G304" s="2">
        <v>1724</v>
      </c>
      <c r="H304" s="11" t="s">
        <v>24</v>
      </c>
      <c r="I304" s="11"/>
      <c r="J304" s="11" t="s">
        <v>43</v>
      </c>
      <c r="K304" s="11" t="s">
        <v>348</v>
      </c>
      <c r="L304" s="8" t="s">
        <v>193</v>
      </c>
      <c r="M304" s="14">
        <v>141384.51999999999</v>
      </c>
      <c r="N304" s="14">
        <v>86.105066991473805</v>
      </c>
      <c r="O304" s="14">
        <v>82.009582366589328</v>
      </c>
      <c r="P304" s="14">
        <v>7069.2259999999997</v>
      </c>
      <c r="Q304" s="19">
        <v>5.5E-2</v>
      </c>
      <c r="R304" s="13" t="s">
        <v>191</v>
      </c>
    </row>
    <row r="305" spans="1:18" x14ac:dyDescent="0.25">
      <c r="A305" s="11">
        <v>4110</v>
      </c>
      <c r="B305" s="11" t="s">
        <v>77</v>
      </c>
      <c r="C305" s="12">
        <v>2011</v>
      </c>
      <c r="D305" s="12">
        <v>2013</v>
      </c>
      <c r="E305" s="12"/>
      <c r="F305" s="2"/>
      <c r="G305" s="2"/>
      <c r="H305" s="11" t="s">
        <v>24</v>
      </c>
      <c r="I305" s="11"/>
      <c r="J305" s="11" t="s">
        <v>43</v>
      </c>
      <c r="K305" s="11" t="s">
        <v>382</v>
      </c>
      <c r="L305" s="8" t="s">
        <v>134</v>
      </c>
      <c r="M305" s="14">
        <v>714818.45</v>
      </c>
      <c r="N305" s="14">
        <v>435.33401339829476</v>
      </c>
      <c r="O305" s="14">
        <v>414.62787122969837</v>
      </c>
      <c r="P305" s="14">
        <v>35740.922500000001</v>
      </c>
      <c r="Q305" s="19">
        <v>5.5E-2</v>
      </c>
      <c r="R305" s="13" t="s">
        <v>191</v>
      </c>
    </row>
    <row r="306" spans="1:18" x14ac:dyDescent="0.25">
      <c r="A306" s="11">
        <v>4110</v>
      </c>
      <c r="B306" s="11" t="s">
        <v>77</v>
      </c>
      <c r="C306" s="12">
        <v>2011</v>
      </c>
      <c r="D306" s="12">
        <v>2013</v>
      </c>
      <c r="E306" s="12"/>
      <c r="F306" s="2"/>
      <c r="G306" s="2"/>
      <c r="H306" s="11" t="s">
        <v>24</v>
      </c>
      <c r="I306" s="11"/>
      <c r="J306" s="11" t="s">
        <v>43</v>
      </c>
      <c r="K306" s="11" t="s">
        <v>383</v>
      </c>
      <c r="L306" s="8" t="s">
        <v>137</v>
      </c>
      <c r="M306" s="14">
        <v>334009.52</v>
      </c>
      <c r="N306" s="14">
        <v>203.41627283800244</v>
      </c>
      <c r="O306" s="14">
        <v>193.74102088167055</v>
      </c>
      <c r="P306" s="14">
        <v>16700.476000000002</v>
      </c>
      <c r="Q306" s="20"/>
      <c r="R306" s="13" t="s">
        <v>191</v>
      </c>
    </row>
    <row r="307" spans="1:18" x14ac:dyDescent="0.25">
      <c r="A307" s="11">
        <v>4110</v>
      </c>
      <c r="B307" s="11" t="s">
        <v>77</v>
      </c>
      <c r="C307" s="12">
        <v>2011</v>
      </c>
      <c r="D307" s="12">
        <v>2013</v>
      </c>
      <c r="E307" s="12"/>
      <c r="F307" s="2"/>
      <c r="G307" s="2"/>
      <c r="H307" s="11" t="s">
        <v>24</v>
      </c>
      <c r="I307" s="11"/>
      <c r="J307" s="11" t="s">
        <v>43</v>
      </c>
      <c r="K307" s="11" t="s">
        <v>384</v>
      </c>
      <c r="L307" s="8" t="s">
        <v>137</v>
      </c>
      <c r="M307" s="14">
        <v>15239.49</v>
      </c>
      <c r="N307" s="14">
        <v>9.281053593179049</v>
      </c>
      <c r="O307" s="14">
        <v>8.8396113689095124</v>
      </c>
      <c r="P307" s="14">
        <v>761.97450000000003</v>
      </c>
      <c r="Q307" s="20"/>
      <c r="R307" s="13" t="s">
        <v>191</v>
      </c>
    </row>
    <row r="308" spans="1:18" x14ac:dyDescent="0.25">
      <c r="A308" s="11">
        <v>4110</v>
      </c>
      <c r="B308" s="11" t="s">
        <v>77</v>
      </c>
      <c r="C308" s="12">
        <v>2011</v>
      </c>
      <c r="D308" s="12">
        <v>2013</v>
      </c>
      <c r="E308" s="12"/>
      <c r="F308" s="2"/>
      <c r="G308" s="2"/>
      <c r="H308" s="11" t="s">
        <v>24</v>
      </c>
      <c r="I308" s="11"/>
      <c r="J308" s="11" t="s">
        <v>43</v>
      </c>
      <c r="K308" s="11" t="s">
        <v>322</v>
      </c>
      <c r="L308" s="8" t="s">
        <v>139</v>
      </c>
      <c r="M308" s="14">
        <v>107439.32</v>
      </c>
      <c r="N308" s="14">
        <v>65.431985383678452</v>
      </c>
      <c r="O308" s="14">
        <v>62.319791183294669</v>
      </c>
      <c r="P308" s="14">
        <v>5371.9660000000003</v>
      </c>
      <c r="Q308" s="20"/>
      <c r="R308" s="13" t="s">
        <v>191</v>
      </c>
    </row>
    <row r="309" spans="1:18" x14ac:dyDescent="0.25">
      <c r="A309" s="11">
        <v>4110</v>
      </c>
      <c r="B309" s="11" t="s">
        <v>77</v>
      </c>
      <c r="C309" s="12">
        <v>2011</v>
      </c>
      <c r="D309" s="12">
        <v>2013</v>
      </c>
      <c r="E309" s="12"/>
      <c r="F309" s="2"/>
      <c r="G309" s="2"/>
      <c r="H309" s="11" t="s">
        <v>24</v>
      </c>
      <c r="I309" s="11"/>
      <c r="J309" s="11" t="s">
        <v>43</v>
      </c>
      <c r="K309" s="11" t="s">
        <v>385</v>
      </c>
      <c r="L309" s="8" t="s">
        <v>139</v>
      </c>
      <c r="M309" s="14">
        <v>167000</v>
      </c>
      <c r="N309" s="14">
        <v>101.70523751522533</v>
      </c>
      <c r="O309" s="14">
        <v>96.867749419953597</v>
      </c>
      <c r="P309" s="14">
        <v>8350</v>
      </c>
      <c r="Q309" s="20"/>
      <c r="R309" s="13" t="s">
        <v>191</v>
      </c>
    </row>
    <row r="310" spans="1:18" x14ac:dyDescent="0.25">
      <c r="A310" s="11">
        <v>4110</v>
      </c>
      <c r="B310" s="11" t="s">
        <v>77</v>
      </c>
      <c r="C310" s="12">
        <v>2011</v>
      </c>
      <c r="D310" s="12">
        <v>2013</v>
      </c>
      <c r="E310" s="12"/>
      <c r="F310" s="2"/>
      <c r="G310" s="2"/>
      <c r="H310" s="11" t="s">
        <v>24</v>
      </c>
      <c r="I310" s="11"/>
      <c r="J310" s="11" t="s">
        <v>43</v>
      </c>
      <c r="K310" s="11" t="s">
        <v>386</v>
      </c>
      <c r="L310" s="8" t="s">
        <v>139</v>
      </c>
      <c r="M310" s="14">
        <v>49984.54</v>
      </c>
      <c r="N310" s="14">
        <v>30.441254567600488</v>
      </c>
      <c r="O310" s="14">
        <v>28.993352668213458</v>
      </c>
      <c r="P310" s="14">
        <v>2499.2269999999999</v>
      </c>
      <c r="Q310" s="20"/>
      <c r="R310" s="13" t="s">
        <v>191</v>
      </c>
    </row>
    <row r="311" spans="1:18" x14ac:dyDescent="0.25">
      <c r="A311" s="11">
        <v>4110</v>
      </c>
      <c r="B311" s="11" t="s">
        <v>77</v>
      </c>
      <c r="C311" s="12">
        <v>2011</v>
      </c>
      <c r="D311" s="12">
        <v>2013</v>
      </c>
      <c r="E311" s="12"/>
      <c r="F311" s="2"/>
      <c r="G311" s="2"/>
      <c r="H311" s="11" t="s">
        <v>24</v>
      </c>
      <c r="I311" s="11"/>
      <c r="J311" s="11" t="s">
        <v>43</v>
      </c>
      <c r="K311" s="11" t="s">
        <v>387</v>
      </c>
      <c r="L311" s="8" t="s">
        <v>139</v>
      </c>
      <c r="M311" s="14">
        <v>11380.86</v>
      </c>
      <c r="N311" s="14">
        <v>6.9310962241169305</v>
      </c>
      <c r="O311" s="14">
        <v>6.6014269141531328</v>
      </c>
      <c r="P311" s="14">
        <v>569.04300000000001</v>
      </c>
      <c r="Q311" s="20"/>
      <c r="R311" s="13" t="s">
        <v>191</v>
      </c>
    </row>
    <row r="312" spans="1:18" x14ac:dyDescent="0.25">
      <c r="A312" s="11">
        <v>4110</v>
      </c>
      <c r="B312" s="11" t="s">
        <v>77</v>
      </c>
      <c r="C312" s="12">
        <v>2011</v>
      </c>
      <c r="D312" s="12">
        <v>2013</v>
      </c>
      <c r="E312" s="12"/>
      <c r="F312" s="2"/>
      <c r="G312" s="2"/>
      <c r="H312" s="11" t="s">
        <v>24</v>
      </c>
      <c r="I312" s="11"/>
      <c r="J312" s="11" t="s">
        <v>43</v>
      </c>
      <c r="K312" s="11" t="s">
        <v>388</v>
      </c>
      <c r="L312" s="8" t="s">
        <v>143</v>
      </c>
      <c r="M312" s="14">
        <v>170068</v>
      </c>
      <c r="N312" s="14">
        <v>103.57369062119366</v>
      </c>
      <c r="O312" s="14">
        <v>98.647331786542921</v>
      </c>
      <c r="P312" s="14">
        <v>8503.4</v>
      </c>
      <c r="Q312" s="20"/>
      <c r="R312" s="13" t="s">
        <v>191</v>
      </c>
    </row>
    <row r="313" spans="1:18" x14ac:dyDescent="0.25">
      <c r="A313" s="11">
        <v>4110</v>
      </c>
      <c r="B313" s="11" t="s">
        <v>77</v>
      </c>
      <c r="C313" s="12">
        <v>2011</v>
      </c>
      <c r="D313" s="12">
        <v>2013</v>
      </c>
      <c r="E313" s="12"/>
      <c r="F313" s="2"/>
      <c r="G313" s="2"/>
      <c r="H313" s="11" t="s">
        <v>24</v>
      </c>
      <c r="I313" s="11"/>
      <c r="J313" s="11" t="s">
        <v>43</v>
      </c>
      <c r="K313" s="11" t="s">
        <v>248</v>
      </c>
      <c r="L313" s="8" t="s">
        <v>143</v>
      </c>
      <c r="M313" s="14">
        <v>108176.52</v>
      </c>
      <c r="N313" s="14">
        <v>65.880950060901341</v>
      </c>
      <c r="O313" s="14">
        <v>62.747401392111371</v>
      </c>
      <c r="P313" s="14">
        <v>5408.826</v>
      </c>
      <c r="Q313" s="20"/>
      <c r="R313" s="13" t="s">
        <v>191</v>
      </c>
    </row>
    <row r="314" spans="1:18" x14ac:dyDescent="0.25">
      <c r="A314" s="11">
        <v>4110</v>
      </c>
      <c r="B314" s="11" t="s">
        <v>77</v>
      </c>
      <c r="C314" s="12">
        <v>2011</v>
      </c>
      <c r="D314" s="12">
        <v>2013</v>
      </c>
      <c r="E314" s="12"/>
      <c r="F314" s="2"/>
      <c r="G314" s="2"/>
      <c r="H314" s="11" t="s">
        <v>24</v>
      </c>
      <c r="I314" s="11"/>
      <c r="J314" s="11" t="s">
        <v>43</v>
      </c>
      <c r="K314" s="11" t="s">
        <v>389</v>
      </c>
      <c r="L314" s="8" t="s">
        <v>139</v>
      </c>
      <c r="M314" s="14">
        <v>81133.009999999995</v>
      </c>
      <c r="N314" s="14">
        <v>49.411090133982945</v>
      </c>
      <c r="O314" s="14">
        <v>47.060910672853822</v>
      </c>
      <c r="P314" s="14">
        <v>4056.6504999999997</v>
      </c>
      <c r="Q314" s="20"/>
      <c r="R314" s="13" t="s">
        <v>191</v>
      </c>
    </row>
    <row r="315" spans="1:18" x14ac:dyDescent="0.25">
      <c r="A315" s="11">
        <v>4110</v>
      </c>
      <c r="B315" s="11" t="s">
        <v>77</v>
      </c>
      <c r="C315" s="12">
        <v>2011</v>
      </c>
      <c r="D315" s="12">
        <v>2013</v>
      </c>
      <c r="E315" s="12"/>
      <c r="F315" s="2"/>
      <c r="G315" s="2"/>
      <c r="H315" s="11" t="s">
        <v>24</v>
      </c>
      <c r="I315" s="11"/>
      <c r="J315" s="11" t="s">
        <v>43</v>
      </c>
      <c r="K315" s="11" t="s">
        <v>390</v>
      </c>
      <c r="L315" s="8" t="s">
        <v>139</v>
      </c>
      <c r="M315" s="14">
        <v>83264.02</v>
      </c>
      <c r="N315" s="14">
        <v>50.708903775883073</v>
      </c>
      <c r="O315" s="14">
        <v>48.296995359628774</v>
      </c>
      <c r="P315" s="14">
        <v>4163.201</v>
      </c>
      <c r="Q315" s="20"/>
      <c r="R315" s="13" t="s">
        <v>191</v>
      </c>
    </row>
    <row r="316" spans="1:18" x14ac:dyDescent="0.25">
      <c r="A316" s="11">
        <v>4110</v>
      </c>
      <c r="B316" s="11" t="s">
        <v>77</v>
      </c>
      <c r="C316" s="12">
        <v>2011</v>
      </c>
      <c r="D316" s="12">
        <v>2013</v>
      </c>
      <c r="E316" s="12"/>
      <c r="F316" s="2"/>
      <c r="G316" s="2"/>
      <c r="H316" s="11" t="s">
        <v>24</v>
      </c>
      <c r="I316" s="11"/>
      <c r="J316" s="11" t="s">
        <v>43</v>
      </c>
      <c r="K316" s="11" t="s">
        <v>391</v>
      </c>
      <c r="L316" s="8" t="s">
        <v>139</v>
      </c>
      <c r="M316" s="14">
        <v>45910.3</v>
      </c>
      <c r="N316" s="14">
        <v>27.959987819732035</v>
      </c>
      <c r="O316" s="14">
        <v>26.630104408352668</v>
      </c>
      <c r="P316" s="14">
        <v>2295.5150000000003</v>
      </c>
      <c r="Q316" s="20"/>
      <c r="R316" s="13" t="s">
        <v>191</v>
      </c>
    </row>
    <row r="317" spans="1:18" x14ac:dyDescent="0.25">
      <c r="A317" s="11">
        <v>4110</v>
      </c>
      <c r="B317" s="11" t="s">
        <v>77</v>
      </c>
      <c r="C317" s="12">
        <v>2011</v>
      </c>
      <c r="D317" s="12">
        <v>2013</v>
      </c>
      <c r="E317" s="12"/>
      <c r="F317" s="2"/>
      <c r="G317" s="2"/>
      <c r="H317" s="11" t="s">
        <v>24</v>
      </c>
      <c r="I317" s="11"/>
      <c r="J317" s="11" t="s">
        <v>43</v>
      </c>
      <c r="K317" s="11" t="s">
        <v>392</v>
      </c>
      <c r="L317" s="8" t="s">
        <v>148</v>
      </c>
      <c r="M317" s="14">
        <v>25903.27</v>
      </c>
      <c r="N317" s="14">
        <v>15.775438489646772</v>
      </c>
      <c r="O317" s="14">
        <v>15.025098607888632</v>
      </c>
      <c r="P317" s="14">
        <v>1295.1635000000001</v>
      </c>
      <c r="Q317" s="20"/>
      <c r="R317" s="13" t="s">
        <v>191</v>
      </c>
    </row>
    <row r="318" spans="1:18" x14ac:dyDescent="0.25">
      <c r="A318" s="11">
        <v>4110</v>
      </c>
      <c r="B318" s="11" t="s">
        <v>77</v>
      </c>
      <c r="C318" s="12">
        <v>2011</v>
      </c>
      <c r="D318" s="12">
        <v>2013</v>
      </c>
      <c r="E318" s="12"/>
      <c r="F318" s="2"/>
      <c r="G318" s="2"/>
      <c r="H318" s="11" t="s">
        <v>24</v>
      </c>
      <c r="I318" s="11"/>
      <c r="J318" s="11" t="s">
        <v>43</v>
      </c>
      <c r="K318" s="11" t="s">
        <v>393</v>
      </c>
      <c r="L318" s="8" t="s">
        <v>139</v>
      </c>
      <c r="M318" s="14">
        <v>206000</v>
      </c>
      <c r="N318" s="14">
        <v>125.45676004872107</v>
      </c>
      <c r="O318" s="14">
        <v>119.48955916473318</v>
      </c>
      <c r="P318" s="14">
        <v>10300</v>
      </c>
      <c r="Q318" s="20"/>
      <c r="R318" s="13" t="s">
        <v>191</v>
      </c>
    </row>
    <row r="319" spans="1:18" x14ac:dyDescent="0.25">
      <c r="A319" s="11">
        <v>849</v>
      </c>
      <c r="B319" s="11" t="s">
        <v>73</v>
      </c>
      <c r="C319" s="12">
        <v>2012</v>
      </c>
      <c r="D319" s="12">
        <v>2013</v>
      </c>
      <c r="E319" s="12">
        <v>10</v>
      </c>
      <c r="F319" s="2">
        <v>827</v>
      </c>
      <c r="G319" s="2">
        <v>879</v>
      </c>
      <c r="H319" s="11" t="s">
        <v>24</v>
      </c>
      <c r="I319" s="11"/>
      <c r="J319" s="11" t="s">
        <v>25</v>
      </c>
      <c r="K319" s="11" t="s">
        <v>394</v>
      </c>
      <c r="L319" s="8" t="s">
        <v>148</v>
      </c>
      <c r="M319" s="14">
        <v>58650.91</v>
      </c>
      <c r="N319" s="14">
        <v>70.920084643289002</v>
      </c>
      <c r="O319" s="14">
        <v>66.724584755403868</v>
      </c>
      <c r="P319" s="14">
        <v>5865.0910000000003</v>
      </c>
      <c r="Q319" s="19">
        <v>5.5E-2</v>
      </c>
      <c r="R319" s="13" t="s">
        <v>135</v>
      </c>
    </row>
    <row r="320" spans="1:18" x14ac:dyDescent="0.25">
      <c r="A320" s="11">
        <v>849</v>
      </c>
      <c r="B320" s="11" t="s">
        <v>73</v>
      </c>
      <c r="C320" s="12">
        <v>2012</v>
      </c>
      <c r="D320" s="12">
        <v>2013</v>
      </c>
      <c r="E320" s="12"/>
      <c r="F320" s="2"/>
      <c r="G320" s="2"/>
      <c r="H320" s="11" t="s">
        <v>24</v>
      </c>
      <c r="I320" s="11"/>
      <c r="J320" s="11" t="s">
        <v>25</v>
      </c>
      <c r="K320" s="11" t="s">
        <v>395</v>
      </c>
      <c r="L320" s="8" t="s">
        <v>134</v>
      </c>
      <c r="M320" s="14">
        <v>295653.98</v>
      </c>
      <c r="N320" s="14">
        <v>357.50178960096736</v>
      </c>
      <c r="O320" s="14">
        <v>336.35265073947664</v>
      </c>
      <c r="P320" s="14">
        <v>29565.397999999997</v>
      </c>
      <c r="Q320" s="19">
        <v>5.5E-2</v>
      </c>
      <c r="R320" s="13" t="s">
        <v>135</v>
      </c>
    </row>
    <row r="321" spans="1:18" x14ac:dyDescent="0.25">
      <c r="A321" s="11">
        <v>849</v>
      </c>
      <c r="B321" s="11" t="s">
        <v>73</v>
      </c>
      <c r="C321" s="12">
        <v>2012</v>
      </c>
      <c r="D321" s="12">
        <v>2013</v>
      </c>
      <c r="E321" s="12"/>
      <c r="F321" s="2"/>
      <c r="G321" s="2"/>
      <c r="H321" s="11" t="s">
        <v>24</v>
      </c>
      <c r="I321" s="11"/>
      <c r="J321" s="11" t="s">
        <v>25</v>
      </c>
      <c r="K321" s="11" t="s">
        <v>396</v>
      </c>
      <c r="L321" s="8" t="s">
        <v>137</v>
      </c>
      <c r="M321" s="14">
        <v>425245.67</v>
      </c>
      <c r="N321" s="14">
        <v>514.2027448609432</v>
      </c>
      <c r="O321" s="14">
        <v>483.78346985210464</v>
      </c>
      <c r="P321" s="14">
        <v>42524.566999999995</v>
      </c>
      <c r="Q321" s="20"/>
      <c r="R321" s="13" t="s">
        <v>135</v>
      </c>
    </row>
    <row r="322" spans="1:18" x14ac:dyDescent="0.25">
      <c r="A322" s="11">
        <v>849</v>
      </c>
      <c r="B322" s="11" t="s">
        <v>73</v>
      </c>
      <c r="C322" s="12">
        <v>2012</v>
      </c>
      <c r="D322" s="12">
        <v>2013</v>
      </c>
      <c r="E322" s="12"/>
      <c r="F322" s="2"/>
      <c r="G322" s="2"/>
      <c r="H322" s="11" t="s">
        <v>24</v>
      </c>
      <c r="I322" s="11"/>
      <c r="J322" s="11" t="s">
        <v>25</v>
      </c>
      <c r="K322" s="11" t="s">
        <v>397</v>
      </c>
      <c r="L322" s="8" t="s">
        <v>137</v>
      </c>
      <c r="M322" s="14">
        <v>214801.66</v>
      </c>
      <c r="N322" s="14">
        <v>259.73598548972188</v>
      </c>
      <c r="O322" s="14">
        <v>244.37048919226393</v>
      </c>
      <c r="P322" s="14">
        <v>21480.166000000001</v>
      </c>
      <c r="Q322" s="20"/>
      <c r="R322" s="13" t="s">
        <v>135</v>
      </c>
    </row>
    <row r="323" spans="1:18" x14ac:dyDescent="0.25">
      <c r="A323" s="11">
        <v>849</v>
      </c>
      <c r="B323" s="11" t="s">
        <v>73</v>
      </c>
      <c r="C323" s="12">
        <v>2012</v>
      </c>
      <c r="D323" s="12">
        <v>2013</v>
      </c>
      <c r="E323" s="12"/>
      <c r="F323" s="2"/>
      <c r="G323" s="2"/>
      <c r="H323" s="11" t="s">
        <v>24</v>
      </c>
      <c r="I323" s="11"/>
      <c r="J323" s="11" t="s">
        <v>25</v>
      </c>
      <c r="K323" s="11" t="s">
        <v>398</v>
      </c>
      <c r="L323" s="8" t="s">
        <v>137</v>
      </c>
      <c r="M323" s="14">
        <v>67896</v>
      </c>
      <c r="N323" s="14">
        <v>82.099153567110037</v>
      </c>
      <c r="O323" s="14">
        <v>77.242320819112635</v>
      </c>
      <c r="P323" s="14">
        <v>6789.6</v>
      </c>
      <c r="Q323" s="20"/>
      <c r="R323" s="13" t="s">
        <v>135</v>
      </c>
    </row>
    <row r="324" spans="1:18" x14ac:dyDescent="0.25">
      <c r="A324" s="11">
        <v>849</v>
      </c>
      <c r="B324" s="11" t="s">
        <v>73</v>
      </c>
      <c r="C324" s="12">
        <v>2012</v>
      </c>
      <c r="D324" s="12">
        <v>2013</v>
      </c>
      <c r="E324" s="12"/>
      <c r="F324" s="2"/>
      <c r="G324" s="2"/>
      <c r="H324" s="11" t="s">
        <v>24</v>
      </c>
      <c r="I324" s="11"/>
      <c r="J324" s="11" t="s">
        <v>25</v>
      </c>
      <c r="K324" s="11" t="s">
        <v>399</v>
      </c>
      <c r="L324" s="8" t="s">
        <v>137</v>
      </c>
      <c r="M324" s="14">
        <v>66708.42</v>
      </c>
      <c r="N324" s="14">
        <v>80.663143893591297</v>
      </c>
      <c r="O324" s="14">
        <v>75.891262798634813</v>
      </c>
      <c r="P324" s="14">
        <v>6670.8419999999996</v>
      </c>
      <c r="Q324" s="20"/>
      <c r="R324" s="13" t="s">
        <v>135</v>
      </c>
    </row>
    <row r="325" spans="1:18" x14ac:dyDescent="0.25">
      <c r="A325" s="11">
        <v>849</v>
      </c>
      <c r="B325" s="11" t="s">
        <v>73</v>
      </c>
      <c r="C325" s="12">
        <v>2012</v>
      </c>
      <c r="D325" s="12">
        <v>2013</v>
      </c>
      <c r="E325" s="12"/>
      <c r="F325" s="2"/>
      <c r="G325" s="2"/>
      <c r="H325" s="11" t="s">
        <v>24</v>
      </c>
      <c r="I325" s="11"/>
      <c r="J325" s="11" t="s">
        <v>25</v>
      </c>
      <c r="K325" s="11" t="s">
        <v>400</v>
      </c>
      <c r="L325" s="8" t="s">
        <v>139</v>
      </c>
      <c r="M325" s="14">
        <v>57329.63</v>
      </c>
      <c r="N325" s="14">
        <v>69.322406287787175</v>
      </c>
      <c r="O325" s="14">
        <v>65.2214220705347</v>
      </c>
      <c r="P325" s="14">
        <v>5732.9629999999997</v>
      </c>
      <c r="Q325" s="20"/>
      <c r="R325" s="13" t="s">
        <v>135</v>
      </c>
    </row>
    <row r="326" spans="1:18" x14ac:dyDescent="0.25">
      <c r="A326" s="11">
        <v>849</v>
      </c>
      <c r="B326" s="11" t="s">
        <v>73</v>
      </c>
      <c r="C326" s="12">
        <v>2012</v>
      </c>
      <c r="D326" s="12">
        <v>2013</v>
      </c>
      <c r="E326" s="12"/>
      <c r="F326" s="2"/>
      <c r="G326" s="2"/>
      <c r="H326" s="11" t="s">
        <v>24</v>
      </c>
      <c r="I326" s="11"/>
      <c r="J326" s="11" t="s">
        <v>25</v>
      </c>
      <c r="K326" s="11" t="s">
        <v>401</v>
      </c>
      <c r="L326" s="8" t="s">
        <v>139</v>
      </c>
      <c r="M326" s="14">
        <v>59558.33</v>
      </c>
      <c r="N326" s="14">
        <v>72.017327690447402</v>
      </c>
      <c r="O326" s="14">
        <v>67.756916951080782</v>
      </c>
      <c r="P326" s="14">
        <v>5955.8330000000005</v>
      </c>
      <c r="Q326" s="20"/>
      <c r="R326" s="13" t="s">
        <v>135</v>
      </c>
    </row>
    <row r="327" spans="1:18" x14ac:dyDescent="0.25">
      <c r="A327" s="11">
        <v>849</v>
      </c>
      <c r="B327" s="11" t="s">
        <v>73</v>
      </c>
      <c r="C327" s="12">
        <v>2012</v>
      </c>
      <c r="D327" s="12">
        <v>2013</v>
      </c>
      <c r="E327" s="12"/>
      <c r="F327" s="2"/>
      <c r="G327" s="2"/>
      <c r="H327" s="11" t="s">
        <v>24</v>
      </c>
      <c r="I327" s="11"/>
      <c r="J327" s="11" t="s">
        <v>25</v>
      </c>
      <c r="K327" s="11" t="s">
        <v>402</v>
      </c>
      <c r="L327" s="8" t="s">
        <v>139</v>
      </c>
      <c r="M327" s="14">
        <v>94689.33</v>
      </c>
      <c r="N327" s="14">
        <v>114.49737605804111</v>
      </c>
      <c r="O327" s="14">
        <v>107.72392491467576</v>
      </c>
      <c r="P327" s="14">
        <v>9468.9330000000009</v>
      </c>
      <c r="Q327" s="20"/>
      <c r="R327" s="13" t="s">
        <v>135</v>
      </c>
    </row>
    <row r="328" spans="1:18" x14ac:dyDescent="0.25">
      <c r="A328" s="11">
        <v>849</v>
      </c>
      <c r="B328" s="11" t="s">
        <v>73</v>
      </c>
      <c r="C328" s="12">
        <v>2012</v>
      </c>
      <c r="D328" s="12">
        <v>2013</v>
      </c>
      <c r="E328" s="12"/>
      <c r="F328" s="2"/>
      <c r="G328" s="2"/>
      <c r="H328" s="11" t="s">
        <v>24</v>
      </c>
      <c r="I328" s="11"/>
      <c r="J328" s="11" t="s">
        <v>25</v>
      </c>
      <c r="K328" s="11" t="s">
        <v>403</v>
      </c>
      <c r="L328" s="8" t="s">
        <v>139</v>
      </c>
      <c r="M328" s="14">
        <v>22401</v>
      </c>
      <c r="N328" s="14">
        <v>27.087061668681983</v>
      </c>
      <c r="O328" s="14">
        <v>25.484641638225256</v>
      </c>
      <c r="P328" s="14">
        <v>2240.1</v>
      </c>
      <c r="Q328" s="20"/>
      <c r="R328" s="13" t="s">
        <v>135</v>
      </c>
    </row>
    <row r="329" spans="1:18" x14ac:dyDescent="0.25">
      <c r="A329" s="11">
        <v>849</v>
      </c>
      <c r="B329" s="11" t="s">
        <v>73</v>
      </c>
      <c r="C329" s="12">
        <v>2012</v>
      </c>
      <c r="D329" s="12">
        <v>2013</v>
      </c>
      <c r="E329" s="12"/>
      <c r="F329" s="2"/>
      <c r="G329" s="2"/>
      <c r="H329" s="11" t="s">
        <v>24</v>
      </c>
      <c r="I329" s="11"/>
      <c r="J329" s="11" t="s">
        <v>25</v>
      </c>
      <c r="K329" s="11" t="s">
        <v>404</v>
      </c>
      <c r="L329" s="8" t="s">
        <v>139</v>
      </c>
      <c r="M329" s="14">
        <v>44989.8</v>
      </c>
      <c r="N329" s="14">
        <v>54.40120918984281</v>
      </c>
      <c r="O329" s="14">
        <v>51.182935153583621</v>
      </c>
      <c r="P329" s="14">
        <v>4498.9800000000005</v>
      </c>
      <c r="Q329" s="20"/>
      <c r="R329" s="13" t="s">
        <v>135</v>
      </c>
    </row>
    <row r="330" spans="1:18" x14ac:dyDescent="0.25">
      <c r="A330" s="11">
        <v>849</v>
      </c>
      <c r="B330" s="11" t="s">
        <v>73</v>
      </c>
      <c r="C330" s="12">
        <v>2012</v>
      </c>
      <c r="D330" s="12">
        <v>2013</v>
      </c>
      <c r="E330" s="12"/>
      <c r="F330" s="2"/>
      <c r="G330" s="2"/>
      <c r="H330" s="11" t="s">
        <v>24</v>
      </c>
      <c r="I330" s="11"/>
      <c r="J330" s="11" t="s">
        <v>25</v>
      </c>
      <c r="K330" s="11" t="s">
        <v>405</v>
      </c>
      <c r="L330" s="8" t="s">
        <v>143</v>
      </c>
      <c r="M330" s="14">
        <v>35458.06</v>
      </c>
      <c r="N330" s="14">
        <v>42.875525997581619</v>
      </c>
      <c r="O330" s="14">
        <v>40.339089874857791</v>
      </c>
      <c r="P330" s="14">
        <v>3545.8059999999996</v>
      </c>
      <c r="Q330" s="20"/>
      <c r="R330" s="13" t="s">
        <v>135</v>
      </c>
    </row>
    <row r="331" spans="1:18" x14ac:dyDescent="0.25">
      <c r="A331" s="11">
        <v>849</v>
      </c>
      <c r="B331" s="11" t="s">
        <v>73</v>
      </c>
      <c r="C331" s="12">
        <v>2012</v>
      </c>
      <c r="D331" s="12">
        <v>2013</v>
      </c>
      <c r="E331" s="12"/>
      <c r="F331" s="2"/>
      <c r="G331" s="2"/>
      <c r="H331" s="11" t="s">
        <v>24</v>
      </c>
      <c r="I331" s="11"/>
      <c r="J331" s="11" t="s">
        <v>25</v>
      </c>
      <c r="K331" s="11" t="s">
        <v>406</v>
      </c>
      <c r="L331" s="8" t="s">
        <v>143</v>
      </c>
      <c r="M331" s="14">
        <v>74314.63</v>
      </c>
      <c r="N331" s="14">
        <v>89.860495767835559</v>
      </c>
      <c r="O331" s="14">
        <v>84.544516496018204</v>
      </c>
      <c r="P331" s="14">
        <v>7431.4630000000006</v>
      </c>
      <c r="Q331" s="20"/>
      <c r="R331" s="13" t="s">
        <v>135</v>
      </c>
    </row>
    <row r="332" spans="1:18" x14ac:dyDescent="0.25">
      <c r="A332" s="11">
        <v>849</v>
      </c>
      <c r="B332" s="11" t="s">
        <v>73</v>
      </c>
      <c r="C332" s="12">
        <v>2012</v>
      </c>
      <c r="D332" s="12">
        <v>2013</v>
      </c>
      <c r="E332" s="12"/>
      <c r="F332" s="2"/>
      <c r="G332" s="2"/>
      <c r="H332" s="11" t="s">
        <v>24</v>
      </c>
      <c r="I332" s="11"/>
      <c r="J332" s="11" t="s">
        <v>25</v>
      </c>
      <c r="K332" s="11" t="s">
        <v>407</v>
      </c>
      <c r="L332" s="8" t="s">
        <v>143</v>
      </c>
      <c r="M332" s="14">
        <v>93279</v>
      </c>
      <c r="N332" s="14">
        <v>112.79201934703748</v>
      </c>
      <c r="O332" s="14">
        <v>106.11945392491468</v>
      </c>
      <c r="P332" s="14">
        <v>9327.9</v>
      </c>
      <c r="Q332" s="20"/>
      <c r="R332" s="13" t="s">
        <v>135</v>
      </c>
    </row>
    <row r="333" spans="1:18" x14ac:dyDescent="0.25">
      <c r="A333" s="11">
        <v>849</v>
      </c>
      <c r="B333" s="11" t="s">
        <v>73</v>
      </c>
      <c r="C333" s="12">
        <v>2012</v>
      </c>
      <c r="D333" s="12">
        <v>2013</v>
      </c>
      <c r="E333" s="12"/>
      <c r="F333" s="2"/>
      <c r="G333" s="2"/>
      <c r="H333" s="11" t="s">
        <v>24</v>
      </c>
      <c r="I333" s="11"/>
      <c r="J333" s="11" t="s">
        <v>25</v>
      </c>
      <c r="K333" s="11" t="s">
        <v>408</v>
      </c>
      <c r="L333" s="8" t="s">
        <v>143</v>
      </c>
      <c r="M333" s="14">
        <v>87406.68</v>
      </c>
      <c r="N333" s="14">
        <v>105.69126964933494</v>
      </c>
      <c r="O333" s="14">
        <v>99.438771331058007</v>
      </c>
      <c r="P333" s="14">
        <v>8740.6679999999997</v>
      </c>
      <c r="Q333" s="20"/>
      <c r="R333" s="13" t="s">
        <v>135</v>
      </c>
    </row>
    <row r="334" spans="1:18" x14ac:dyDescent="0.25">
      <c r="A334" s="11">
        <v>849</v>
      </c>
      <c r="B334" s="11" t="s">
        <v>73</v>
      </c>
      <c r="C334" s="12">
        <v>2012</v>
      </c>
      <c r="D334" s="12">
        <v>2013</v>
      </c>
      <c r="E334" s="12"/>
      <c r="F334" s="2"/>
      <c r="G334" s="2"/>
      <c r="H334" s="11" t="s">
        <v>24</v>
      </c>
      <c r="I334" s="11"/>
      <c r="J334" s="11" t="s">
        <v>25</v>
      </c>
      <c r="K334" s="11" t="s">
        <v>409</v>
      </c>
      <c r="L334" s="8" t="s">
        <v>139</v>
      </c>
      <c r="M334" s="14">
        <v>67175.520000000004</v>
      </c>
      <c r="N334" s="14">
        <v>81.227956469165662</v>
      </c>
      <c r="O334" s="14">
        <v>76.422662116040954</v>
      </c>
      <c r="P334" s="14">
        <v>6717.5520000000006</v>
      </c>
      <c r="Q334" s="20"/>
      <c r="R334" s="13" t="s">
        <v>135</v>
      </c>
    </row>
    <row r="335" spans="1:18" x14ac:dyDescent="0.25">
      <c r="A335" s="11">
        <v>859</v>
      </c>
      <c r="B335" s="11" t="s">
        <v>74</v>
      </c>
      <c r="C335" s="12">
        <v>2012</v>
      </c>
      <c r="D335" s="12">
        <v>2013</v>
      </c>
      <c r="E335" s="12">
        <v>13</v>
      </c>
      <c r="F335" s="2">
        <v>875</v>
      </c>
      <c r="G335" s="2">
        <v>938</v>
      </c>
      <c r="H335" s="11" t="s">
        <v>24</v>
      </c>
      <c r="I335" s="11"/>
      <c r="J335" s="11" t="s">
        <v>25</v>
      </c>
      <c r="K335" s="11" t="s">
        <v>190</v>
      </c>
      <c r="L335" s="8" t="s">
        <v>134</v>
      </c>
      <c r="M335" s="14">
        <v>21863.65</v>
      </c>
      <c r="N335" s="14">
        <v>24.987028571428574</v>
      </c>
      <c r="O335" s="14">
        <v>23.308795309168445</v>
      </c>
      <c r="P335" s="14">
        <v>1681.8192307692309</v>
      </c>
      <c r="Q335" s="19">
        <v>5.5E-2</v>
      </c>
      <c r="R335" s="13" t="s">
        <v>135</v>
      </c>
    </row>
    <row r="336" spans="1:18" x14ac:dyDescent="0.25">
      <c r="A336" s="11">
        <v>859</v>
      </c>
      <c r="B336" s="11" t="s">
        <v>74</v>
      </c>
      <c r="C336" s="12">
        <v>2012</v>
      </c>
      <c r="D336" s="12">
        <v>2013</v>
      </c>
      <c r="E336" s="12"/>
      <c r="F336" s="2"/>
      <c r="G336" s="2"/>
      <c r="H336" s="11" t="s">
        <v>24</v>
      </c>
      <c r="I336" s="11"/>
      <c r="J336" s="11" t="s">
        <v>25</v>
      </c>
      <c r="K336" s="11" t="s">
        <v>410</v>
      </c>
      <c r="L336" s="8" t="s">
        <v>134</v>
      </c>
      <c r="M336" s="14">
        <v>338269.6</v>
      </c>
      <c r="N336" s="14">
        <v>386.59382857142856</v>
      </c>
      <c r="O336" s="14">
        <v>360.62857142857138</v>
      </c>
      <c r="P336" s="14">
        <v>26020.738461538458</v>
      </c>
      <c r="Q336" s="20"/>
      <c r="R336" s="13" t="s">
        <v>135</v>
      </c>
    </row>
    <row r="337" spans="1:18" x14ac:dyDescent="0.25">
      <c r="A337" s="11">
        <v>859</v>
      </c>
      <c r="B337" s="11" t="s">
        <v>74</v>
      </c>
      <c r="C337" s="12">
        <v>2012</v>
      </c>
      <c r="D337" s="12">
        <v>2013</v>
      </c>
      <c r="E337" s="12"/>
      <c r="F337" s="2"/>
      <c r="G337" s="2"/>
      <c r="H337" s="11" t="s">
        <v>24</v>
      </c>
      <c r="I337" s="11"/>
      <c r="J337" s="11" t="s">
        <v>25</v>
      </c>
      <c r="K337" s="11" t="s">
        <v>411</v>
      </c>
      <c r="L337" s="8" t="s">
        <v>134</v>
      </c>
      <c r="M337" s="14">
        <v>16465.150000000001</v>
      </c>
      <c r="N337" s="14">
        <v>18.817314285714286</v>
      </c>
      <c r="O337" s="14">
        <v>17.553464818763327</v>
      </c>
      <c r="P337" s="14">
        <v>1266.5500000000002</v>
      </c>
      <c r="Q337" s="20"/>
      <c r="R337" s="13" t="s">
        <v>135</v>
      </c>
    </row>
    <row r="338" spans="1:18" x14ac:dyDescent="0.25">
      <c r="A338" s="11">
        <v>859</v>
      </c>
      <c r="B338" s="11" t="s">
        <v>74</v>
      </c>
      <c r="C338" s="12">
        <v>2012</v>
      </c>
      <c r="D338" s="12">
        <v>2013</v>
      </c>
      <c r="E338" s="12"/>
      <c r="F338" s="2"/>
      <c r="G338" s="2"/>
      <c r="H338" s="11" t="s">
        <v>24</v>
      </c>
      <c r="I338" s="11"/>
      <c r="J338" s="11" t="s">
        <v>25</v>
      </c>
      <c r="K338" s="11" t="s">
        <v>412</v>
      </c>
      <c r="L338" s="8" t="s">
        <v>137</v>
      </c>
      <c r="M338" s="14">
        <v>137589.09</v>
      </c>
      <c r="N338" s="14">
        <v>157.24467428571427</v>
      </c>
      <c r="O338" s="14">
        <v>146.68346481876333</v>
      </c>
      <c r="P338" s="14">
        <v>10583.776153846153</v>
      </c>
      <c r="Q338" s="20"/>
      <c r="R338" s="13" t="s">
        <v>135</v>
      </c>
    </row>
    <row r="339" spans="1:18" x14ac:dyDescent="0.25">
      <c r="A339" s="11">
        <v>859</v>
      </c>
      <c r="B339" s="11" t="s">
        <v>74</v>
      </c>
      <c r="C339" s="12">
        <v>2012</v>
      </c>
      <c r="D339" s="12">
        <v>2013</v>
      </c>
      <c r="E339" s="12"/>
      <c r="F339" s="2"/>
      <c r="G339" s="2"/>
      <c r="H339" s="11" t="s">
        <v>24</v>
      </c>
      <c r="I339" s="11"/>
      <c r="J339" s="11" t="s">
        <v>25</v>
      </c>
      <c r="K339" s="11" t="s">
        <v>413</v>
      </c>
      <c r="L339" s="8" t="s">
        <v>137</v>
      </c>
      <c r="M339" s="14">
        <v>100323.61</v>
      </c>
      <c r="N339" s="14">
        <v>114.65555428571429</v>
      </c>
      <c r="O339" s="14">
        <v>106.95480810234541</v>
      </c>
      <c r="P339" s="14">
        <v>7717.2007692307689</v>
      </c>
      <c r="Q339" s="20"/>
      <c r="R339" s="13" t="s">
        <v>135</v>
      </c>
    </row>
    <row r="340" spans="1:18" x14ac:dyDescent="0.25">
      <c r="A340" s="11">
        <v>859</v>
      </c>
      <c r="B340" s="11" t="s">
        <v>74</v>
      </c>
      <c r="C340" s="12">
        <v>2012</v>
      </c>
      <c r="D340" s="12">
        <v>2013</v>
      </c>
      <c r="E340" s="12"/>
      <c r="F340" s="2"/>
      <c r="G340" s="2"/>
      <c r="H340" s="11" t="s">
        <v>24</v>
      </c>
      <c r="I340" s="11"/>
      <c r="J340" s="11" t="s">
        <v>25</v>
      </c>
      <c r="K340" s="11" t="s">
        <v>414</v>
      </c>
      <c r="L340" s="8" t="s">
        <v>139</v>
      </c>
      <c r="M340" s="14">
        <v>51985.46</v>
      </c>
      <c r="N340" s="14">
        <v>59.411954285714287</v>
      </c>
      <c r="O340" s="14">
        <v>55.421599147121533</v>
      </c>
      <c r="P340" s="14">
        <v>3998.8815384615382</v>
      </c>
      <c r="Q340" s="20"/>
      <c r="R340" s="13" t="s">
        <v>135</v>
      </c>
    </row>
    <row r="341" spans="1:18" x14ac:dyDescent="0.25">
      <c r="A341" s="11">
        <v>859</v>
      </c>
      <c r="B341" s="11" t="s">
        <v>74</v>
      </c>
      <c r="C341" s="12">
        <v>2012</v>
      </c>
      <c r="D341" s="12">
        <v>2013</v>
      </c>
      <c r="E341" s="12"/>
      <c r="F341" s="2"/>
      <c r="G341" s="2"/>
      <c r="H341" s="11" t="s">
        <v>24</v>
      </c>
      <c r="I341" s="11"/>
      <c r="J341" s="11" t="s">
        <v>25</v>
      </c>
      <c r="K341" s="11" t="s">
        <v>415</v>
      </c>
      <c r="L341" s="8" t="s">
        <v>139</v>
      </c>
      <c r="M341" s="14">
        <v>44355.76</v>
      </c>
      <c r="N341" s="14">
        <v>50.692297142857143</v>
      </c>
      <c r="O341" s="14">
        <v>47.287590618336893</v>
      </c>
      <c r="P341" s="14">
        <v>3411.9815384615385</v>
      </c>
      <c r="Q341" s="20"/>
      <c r="R341" s="13" t="s">
        <v>135</v>
      </c>
    </row>
    <row r="342" spans="1:18" x14ac:dyDescent="0.25">
      <c r="A342" s="11">
        <v>859</v>
      </c>
      <c r="B342" s="11" t="s">
        <v>74</v>
      </c>
      <c r="C342" s="12">
        <v>2012</v>
      </c>
      <c r="D342" s="12">
        <v>2013</v>
      </c>
      <c r="E342" s="12"/>
      <c r="F342" s="2"/>
      <c r="G342" s="2"/>
      <c r="H342" s="11" t="s">
        <v>24</v>
      </c>
      <c r="I342" s="11"/>
      <c r="J342" s="11" t="s">
        <v>25</v>
      </c>
      <c r="K342" s="11" t="s">
        <v>256</v>
      </c>
      <c r="L342" s="8" t="s">
        <v>139</v>
      </c>
      <c r="M342" s="14">
        <v>124176.71</v>
      </c>
      <c r="N342" s="14">
        <v>141.91624000000002</v>
      </c>
      <c r="O342" s="14">
        <v>132.38455223880598</v>
      </c>
      <c r="P342" s="14">
        <v>9552.0546153846153</v>
      </c>
      <c r="Q342" s="20"/>
      <c r="R342" s="13" t="s">
        <v>135</v>
      </c>
    </row>
    <row r="343" spans="1:18" x14ac:dyDescent="0.25">
      <c r="A343" s="11">
        <v>859</v>
      </c>
      <c r="B343" s="11" t="s">
        <v>74</v>
      </c>
      <c r="C343" s="12">
        <v>2012</v>
      </c>
      <c r="D343" s="12">
        <v>2013</v>
      </c>
      <c r="E343" s="12"/>
      <c r="F343" s="2"/>
      <c r="G343" s="2"/>
      <c r="H343" s="11" t="s">
        <v>24</v>
      </c>
      <c r="I343" s="11"/>
      <c r="J343" s="11" t="s">
        <v>25</v>
      </c>
      <c r="K343" s="11" t="s">
        <v>416</v>
      </c>
      <c r="L343" s="8" t="s">
        <v>139</v>
      </c>
      <c r="M343" s="14">
        <v>53398.29</v>
      </c>
      <c r="N343" s="14">
        <v>61.026617142857141</v>
      </c>
      <c r="O343" s="14">
        <v>56.927814498933905</v>
      </c>
      <c r="P343" s="14">
        <v>4107.5607692307694</v>
      </c>
      <c r="Q343" s="20"/>
      <c r="R343" s="13" t="s">
        <v>135</v>
      </c>
    </row>
    <row r="344" spans="1:18" x14ac:dyDescent="0.25">
      <c r="A344" s="11">
        <v>859</v>
      </c>
      <c r="B344" s="11" t="s">
        <v>74</v>
      </c>
      <c r="C344" s="12">
        <v>2012</v>
      </c>
      <c r="D344" s="12">
        <v>2013</v>
      </c>
      <c r="E344" s="12"/>
      <c r="F344" s="2"/>
      <c r="G344" s="2"/>
      <c r="H344" s="11" t="s">
        <v>24</v>
      </c>
      <c r="I344" s="11"/>
      <c r="J344" s="11" t="s">
        <v>25</v>
      </c>
      <c r="K344" s="11" t="s">
        <v>417</v>
      </c>
      <c r="L344" s="8" t="s">
        <v>139</v>
      </c>
      <c r="M344" s="14">
        <v>40534.839999999997</v>
      </c>
      <c r="N344" s="14">
        <v>46.325531428571423</v>
      </c>
      <c r="O344" s="14">
        <v>43.214115138592746</v>
      </c>
      <c r="P344" s="14">
        <v>3118.0646153846151</v>
      </c>
      <c r="Q344" s="20"/>
      <c r="R344" s="13" t="s">
        <v>135</v>
      </c>
    </row>
    <row r="345" spans="1:18" x14ac:dyDescent="0.25">
      <c r="A345" s="11">
        <v>859</v>
      </c>
      <c r="B345" s="11" t="s">
        <v>74</v>
      </c>
      <c r="C345" s="12">
        <v>2012</v>
      </c>
      <c r="D345" s="12">
        <v>2013</v>
      </c>
      <c r="E345" s="12"/>
      <c r="F345" s="2"/>
      <c r="G345" s="2"/>
      <c r="H345" s="11" t="s">
        <v>24</v>
      </c>
      <c r="I345" s="11"/>
      <c r="J345" s="11" t="s">
        <v>25</v>
      </c>
      <c r="K345" s="11" t="s">
        <v>418</v>
      </c>
      <c r="L345" s="8" t="s">
        <v>148</v>
      </c>
      <c r="M345" s="14">
        <v>29176.89</v>
      </c>
      <c r="N345" s="14">
        <v>33.345017142857145</v>
      </c>
      <c r="O345" s="14">
        <v>31.10542643923241</v>
      </c>
      <c r="P345" s="14">
        <v>2244.376153846154</v>
      </c>
      <c r="Q345" s="20"/>
      <c r="R345" s="13" t="s">
        <v>135</v>
      </c>
    </row>
    <row r="346" spans="1:18" x14ac:dyDescent="0.25">
      <c r="A346" s="11">
        <v>859</v>
      </c>
      <c r="B346" s="11" t="s">
        <v>74</v>
      </c>
      <c r="C346" s="12">
        <v>2012</v>
      </c>
      <c r="D346" s="12">
        <v>2013</v>
      </c>
      <c r="E346" s="12"/>
      <c r="F346" s="2"/>
      <c r="G346" s="2"/>
      <c r="H346" s="11" t="s">
        <v>24</v>
      </c>
      <c r="I346" s="11"/>
      <c r="J346" s="11" t="s">
        <v>25</v>
      </c>
      <c r="K346" s="11" t="s">
        <v>419</v>
      </c>
      <c r="L346" s="8" t="s">
        <v>143</v>
      </c>
      <c r="M346" s="14">
        <v>115791.99</v>
      </c>
      <c r="N346" s="14">
        <v>132.33370285714287</v>
      </c>
      <c r="O346" s="14">
        <v>123.44561833688699</v>
      </c>
      <c r="P346" s="14">
        <v>8907.0761538461538</v>
      </c>
      <c r="Q346" s="20"/>
      <c r="R346" s="13" t="s">
        <v>135</v>
      </c>
    </row>
    <row r="347" spans="1:18" x14ac:dyDescent="0.25">
      <c r="A347" s="11">
        <v>859</v>
      </c>
      <c r="B347" s="11" t="s">
        <v>74</v>
      </c>
      <c r="C347" s="12">
        <v>2012</v>
      </c>
      <c r="D347" s="12">
        <v>2013</v>
      </c>
      <c r="E347" s="12"/>
      <c r="F347" s="2"/>
      <c r="G347" s="2"/>
      <c r="H347" s="11" t="s">
        <v>24</v>
      </c>
      <c r="I347" s="11"/>
      <c r="J347" s="11" t="s">
        <v>25</v>
      </c>
      <c r="K347" s="11" t="s">
        <v>420</v>
      </c>
      <c r="L347" s="8" t="s">
        <v>143</v>
      </c>
      <c r="M347" s="14">
        <v>64870.31</v>
      </c>
      <c r="N347" s="14">
        <v>74.137497142857143</v>
      </c>
      <c r="O347" s="14">
        <v>69.15811300639659</v>
      </c>
      <c r="P347" s="14">
        <v>4990.0238461538456</v>
      </c>
      <c r="Q347" s="20"/>
      <c r="R347" s="13" t="s">
        <v>135</v>
      </c>
    </row>
    <row r="348" spans="1:18" x14ac:dyDescent="0.25">
      <c r="A348" s="11">
        <v>866</v>
      </c>
      <c r="B348" s="11" t="s">
        <v>76</v>
      </c>
      <c r="C348" s="12">
        <v>2012</v>
      </c>
      <c r="D348" s="12">
        <v>2013</v>
      </c>
      <c r="E348" s="12">
        <v>9</v>
      </c>
      <c r="F348" s="2">
        <v>675</v>
      </c>
      <c r="G348" s="2">
        <v>700</v>
      </c>
      <c r="H348" s="11" t="s">
        <v>24</v>
      </c>
      <c r="I348" s="11"/>
      <c r="J348" s="11" t="s">
        <v>25</v>
      </c>
      <c r="K348" s="11" t="s">
        <v>421</v>
      </c>
      <c r="L348" s="8" t="s">
        <v>134</v>
      </c>
      <c r="M348" s="11">
        <v>324324.01</v>
      </c>
      <c r="N348" s="14">
        <v>480.48001481481481</v>
      </c>
      <c r="O348" s="14">
        <v>463.32001428571431</v>
      </c>
      <c r="P348" s="14">
        <v>36036.001111111109</v>
      </c>
      <c r="Q348" s="19">
        <v>7.0000000000000007E-2</v>
      </c>
      <c r="R348" s="13" t="s">
        <v>135</v>
      </c>
    </row>
    <row r="349" spans="1:18" x14ac:dyDescent="0.25">
      <c r="A349" s="11">
        <v>866</v>
      </c>
      <c r="B349" s="11" t="s">
        <v>76</v>
      </c>
      <c r="C349" s="12">
        <v>2012</v>
      </c>
      <c r="D349" s="12">
        <v>2013</v>
      </c>
      <c r="E349" s="12"/>
      <c r="F349" s="2"/>
      <c r="G349" s="2"/>
      <c r="H349" s="11" t="s">
        <v>24</v>
      </c>
      <c r="I349" s="11"/>
      <c r="J349" s="11" t="s">
        <v>25</v>
      </c>
      <c r="K349" s="11" t="s">
        <v>422</v>
      </c>
      <c r="L349" s="8" t="s">
        <v>137</v>
      </c>
      <c r="M349" s="11">
        <v>45965.83</v>
      </c>
      <c r="N349" s="14">
        <v>68.097525925925922</v>
      </c>
      <c r="O349" s="14">
        <v>65.665471428571436</v>
      </c>
      <c r="P349" s="14">
        <v>5107.3144444444442</v>
      </c>
      <c r="Q349" s="20"/>
      <c r="R349" s="13" t="s">
        <v>135</v>
      </c>
    </row>
    <row r="350" spans="1:18" x14ac:dyDescent="0.25">
      <c r="A350" s="11">
        <v>866</v>
      </c>
      <c r="B350" s="11" t="s">
        <v>76</v>
      </c>
      <c r="C350" s="12">
        <v>2012</v>
      </c>
      <c r="D350" s="12">
        <v>2013</v>
      </c>
      <c r="E350" s="12"/>
      <c r="F350" s="2"/>
      <c r="G350" s="2"/>
      <c r="H350" s="11" t="s">
        <v>24</v>
      </c>
      <c r="I350" s="11"/>
      <c r="J350" s="11" t="s">
        <v>25</v>
      </c>
      <c r="K350" s="11" t="s">
        <v>423</v>
      </c>
      <c r="L350" s="8" t="s">
        <v>137</v>
      </c>
      <c r="M350" s="14">
        <v>31430.14</v>
      </c>
      <c r="N350" s="14">
        <v>46.563170370370372</v>
      </c>
      <c r="O350" s="14">
        <v>44.900199999999998</v>
      </c>
      <c r="P350" s="14">
        <v>3492.2377777777779</v>
      </c>
      <c r="Q350" s="20"/>
      <c r="R350" s="13" t="s">
        <v>135</v>
      </c>
    </row>
    <row r="351" spans="1:18" x14ac:dyDescent="0.25">
      <c r="A351" s="11">
        <v>866</v>
      </c>
      <c r="B351" s="11" t="s">
        <v>76</v>
      </c>
      <c r="C351" s="12">
        <v>2012</v>
      </c>
      <c r="D351" s="12">
        <v>2013</v>
      </c>
      <c r="E351" s="12"/>
      <c r="F351" s="2"/>
      <c r="G351" s="2"/>
      <c r="H351" s="11" t="s">
        <v>24</v>
      </c>
      <c r="I351" s="11"/>
      <c r="J351" s="11" t="s">
        <v>25</v>
      </c>
      <c r="K351" s="11" t="s">
        <v>384</v>
      </c>
      <c r="L351" s="8" t="s">
        <v>137</v>
      </c>
      <c r="M351" s="14">
        <v>71036.320000000007</v>
      </c>
      <c r="N351" s="14">
        <v>105.23899259259261</v>
      </c>
      <c r="O351" s="14">
        <v>101.48045714285715</v>
      </c>
      <c r="P351" s="14">
        <v>7892.9244444444448</v>
      </c>
      <c r="Q351" s="20"/>
      <c r="R351" s="13" t="s">
        <v>135</v>
      </c>
    </row>
    <row r="352" spans="1:18" x14ac:dyDescent="0.25">
      <c r="A352" s="11">
        <v>866</v>
      </c>
      <c r="B352" s="11" t="s">
        <v>76</v>
      </c>
      <c r="C352" s="12">
        <v>2012</v>
      </c>
      <c r="D352" s="12">
        <v>2013</v>
      </c>
      <c r="E352" s="12"/>
      <c r="F352" s="2"/>
      <c r="G352" s="2"/>
      <c r="H352" s="11" t="s">
        <v>24</v>
      </c>
      <c r="I352" s="11"/>
      <c r="J352" s="11" t="s">
        <v>25</v>
      </c>
      <c r="K352" s="11" t="s">
        <v>424</v>
      </c>
      <c r="L352" s="8" t="s">
        <v>139</v>
      </c>
      <c r="M352" s="14">
        <v>62106.559999999998</v>
      </c>
      <c r="N352" s="14">
        <v>92.009718518518511</v>
      </c>
      <c r="O352" s="14">
        <v>88.723657142857135</v>
      </c>
      <c r="P352" s="14">
        <v>6900.7288888888888</v>
      </c>
      <c r="Q352" s="20"/>
      <c r="R352" s="13" t="s">
        <v>135</v>
      </c>
    </row>
    <row r="353" spans="1:18" x14ac:dyDescent="0.25">
      <c r="A353" s="11">
        <v>866</v>
      </c>
      <c r="B353" s="11" t="s">
        <v>76</v>
      </c>
      <c r="C353" s="12">
        <v>2012</v>
      </c>
      <c r="D353" s="12">
        <v>2013</v>
      </c>
      <c r="E353" s="12"/>
      <c r="F353" s="2"/>
      <c r="G353" s="2"/>
      <c r="H353" s="11" t="s">
        <v>24</v>
      </c>
      <c r="I353" s="11"/>
      <c r="J353" s="11" t="s">
        <v>25</v>
      </c>
      <c r="K353" s="11" t="s">
        <v>425</v>
      </c>
      <c r="L353" s="8" t="s">
        <v>139</v>
      </c>
      <c r="M353" s="14">
        <v>36854.39</v>
      </c>
      <c r="N353" s="14">
        <v>54.599096296296295</v>
      </c>
      <c r="O353" s="14">
        <v>52.64912857142857</v>
      </c>
      <c r="P353" s="14">
        <v>4094.9322222222222</v>
      </c>
      <c r="Q353" s="20"/>
      <c r="R353" s="13" t="s">
        <v>135</v>
      </c>
    </row>
    <row r="354" spans="1:18" x14ac:dyDescent="0.25">
      <c r="A354" s="11">
        <v>866</v>
      </c>
      <c r="B354" s="11" t="s">
        <v>76</v>
      </c>
      <c r="C354" s="12">
        <v>2012</v>
      </c>
      <c r="D354" s="12">
        <v>2013</v>
      </c>
      <c r="E354" s="12"/>
      <c r="F354" s="2"/>
      <c r="G354" s="2"/>
      <c r="H354" s="11" t="s">
        <v>24</v>
      </c>
      <c r="I354" s="11"/>
      <c r="J354" s="11" t="s">
        <v>25</v>
      </c>
      <c r="K354" s="11" t="s">
        <v>426</v>
      </c>
      <c r="L354" s="8" t="s">
        <v>139</v>
      </c>
      <c r="M354" s="14">
        <v>88117.32</v>
      </c>
      <c r="N354" s="14">
        <v>130.54417777777778</v>
      </c>
      <c r="O354" s="14">
        <v>125.88188571428573</v>
      </c>
      <c r="P354" s="14">
        <v>9790.8133333333335</v>
      </c>
      <c r="Q354" s="20"/>
      <c r="R354" s="13" t="s">
        <v>135</v>
      </c>
    </row>
    <row r="355" spans="1:18" x14ac:dyDescent="0.25">
      <c r="A355" s="11">
        <v>866</v>
      </c>
      <c r="B355" s="11" t="s">
        <v>76</v>
      </c>
      <c r="C355" s="12">
        <v>2012</v>
      </c>
      <c r="D355" s="12">
        <v>2013</v>
      </c>
      <c r="E355" s="11"/>
      <c r="F355" s="5"/>
      <c r="G355" s="5"/>
      <c r="H355" s="11" t="s">
        <v>24</v>
      </c>
      <c r="I355" s="11"/>
      <c r="J355" s="11" t="s">
        <v>25</v>
      </c>
      <c r="K355" s="11" t="s">
        <v>427</v>
      </c>
      <c r="L355" s="8" t="s">
        <v>139</v>
      </c>
      <c r="M355" s="14">
        <v>37528.49</v>
      </c>
      <c r="N355" s="14">
        <v>55.59776296296296</v>
      </c>
      <c r="O355" s="14">
        <v>53.61212857142857</v>
      </c>
      <c r="P355" s="14">
        <v>4169.8322222222223</v>
      </c>
      <c r="Q355" s="20"/>
      <c r="R355" s="13" t="s">
        <v>135</v>
      </c>
    </row>
    <row r="356" spans="1:18" x14ac:dyDescent="0.25">
      <c r="A356" s="11">
        <v>866</v>
      </c>
      <c r="B356" s="11" t="s">
        <v>76</v>
      </c>
      <c r="C356" s="12">
        <v>2012</v>
      </c>
      <c r="D356" s="12">
        <v>2013</v>
      </c>
      <c r="E356" s="11"/>
      <c r="F356" s="5"/>
      <c r="G356" s="5"/>
      <c r="H356" s="11" t="s">
        <v>24</v>
      </c>
      <c r="I356" s="11"/>
      <c r="J356" s="11" t="s">
        <v>25</v>
      </c>
      <c r="K356" s="11" t="s">
        <v>428</v>
      </c>
      <c r="L356" s="8" t="s">
        <v>139</v>
      </c>
      <c r="M356" s="14">
        <v>9443.48</v>
      </c>
      <c r="N356" s="14">
        <v>13.99034074074074</v>
      </c>
      <c r="O356" s="14">
        <v>13.490685714285714</v>
      </c>
      <c r="P356" s="14">
        <v>1049.2755555555555</v>
      </c>
      <c r="Q356" s="20"/>
      <c r="R356" s="13" t="s">
        <v>135</v>
      </c>
    </row>
    <row r="357" spans="1:18" x14ac:dyDescent="0.25">
      <c r="A357" s="11">
        <v>866</v>
      </c>
      <c r="B357" s="11" t="s">
        <v>76</v>
      </c>
      <c r="C357" s="12">
        <v>2012</v>
      </c>
      <c r="D357" s="12">
        <v>2013</v>
      </c>
      <c r="E357" s="11"/>
      <c r="F357" s="5"/>
      <c r="G357" s="5"/>
      <c r="H357" s="11" t="s">
        <v>24</v>
      </c>
      <c r="I357" s="11"/>
      <c r="J357" s="11" t="s">
        <v>25</v>
      </c>
      <c r="K357" s="11" t="s">
        <v>429</v>
      </c>
      <c r="L357" s="8" t="s">
        <v>139</v>
      </c>
      <c r="M357" s="14">
        <v>30965.62</v>
      </c>
      <c r="N357" s="14">
        <v>45.874992592592591</v>
      </c>
      <c r="O357" s="14">
        <v>44.236599999999996</v>
      </c>
      <c r="P357" s="14">
        <v>3440.6244444444442</v>
      </c>
      <c r="Q357" s="20"/>
      <c r="R357" s="13" t="s">
        <v>135</v>
      </c>
    </row>
    <row r="358" spans="1:18" x14ac:dyDescent="0.25">
      <c r="A358" s="11">
        <v>866</v>
      </c>
      <c r="B358" s="11" t="s">
        <v>76</v>
      </c>
      <c r="C358" s="12">
        <v>2012</v>
      </c>
      <c r="D358" s="12">
        <v>2013</v>
      </c>
      <c r="E358" s="11"/>
      <c r="F358" s="5"/>
      <c r="G358" s="5"/>
      <c r="H358" s="11" t="s">
        <v>24</v>
      </c>
      <c r="I358" s="11"/>
      <c r="J358" s="11" t="s">
        <v>25</v>
      </c>
      <c r="K358" s="11" t="s">
        <v>376</v>
      </c>
      <c r="L358" s="8" t="s">
        <v>143</v>
      </c>
      <c r="M358" s="14">
        <v>43193.74</v>
      </c>
      <c r="N358" s="14">
        <v>63.990725925925922</v>
      </c>
      <c r="O358" s="14">
        <v>61.705342857142853</v>
      </c>
      <c r="P358" s="14">
        <v>4799.304444444444</v>
      </c>
      <c r="Q358" s="20"/>
      <c r="R358" s="13" t="s">
        <v>135</v>
      </c>
    </row>
    <row r="359" spans="1:18" x14ac:dyDescent="0.25">
      <c r="A359" s="11">
        <v>866</v>
      </c>
      <c r="B359" s="11" t="s">
        <v>76</v>
      </c>
      <c r="C359" s="12">
        <v>2012</v>
      </c>
      <c r="D359" s="12">
        <v>2013</v>
      </c>
      <c r="E359" s="11"/>
      <c r="F359" s="5"/>
      <c r="G359" s="5"/>
      <c r="H359" s="11" t="s">
        <v>24</v>
      </c>
      <c r="I359" s="11"/>
      <c r="J359" s="11" t="s">
        <v>25</v>
      </c>
      <c r="K359" s="11" t="s">
        <v>430</v>
      </c>
      <c r="L359" s="8" t="s">
        <v>143</v>
      </c>
      <c r="M359" s="14">
        <v>49047.9</v>
      </c>
      <c r="N359" s="14">
        <v>72.663555555555561</v>
      </c>
      <c r="O359" s="14">
        <v>70.068428571428569</v>
      </c>
      <c r="P359" s="14">
        <v>5449.7666666666664</v>
      </c>
      <c r="Q359" s="20"/>
      <c r="R359" s="13" t="s">
        <v>135</v>
      </c>
    </row>
    <row r="360" spans="1:18" x14ac:dyDescent="0.25">
      <c r="A360" s="11">
        <v>866</v>
      </c>
      <c r="B360" s="11" t="s">
        <v>76</v>
      </c>
      <c r="C360" s="12">
        <v>2012</v>
      </c>
      <c r="D360" s="12">
        <v>2013</v>
      </c>
      <c r="E360" s="11"/>
      <c r="F360" s="5"/>
      <c r="G360" s="5"/>
      <c r="H360" s="11" t="s">
        <v>24</v>
      </c>
      <c r="I360" s="11"/>
      <c r="J360" s="11" t="s">
        <v>25</v>
      </c>
      <c r="K360" s="11" t="s">
        <v>431</v>
      </c>
      <c r="L360" s="8" t="s">
        <v>143</v>
      </c>
      <c r="M360" s="14">
        <v>32841.550000000003</v>
      </c>
      <c r="N360" s="14">
        <v>48.654148148148153</v>
      </c>
      <c r="O360" s="14">
        <v>46.916500000000006</v>
      </c>
      <c r="P360" s="14">
        <v>3649.0611111111116</v>
      </c>
      <c r="Q360" s="20"/>
      <c r="R360" s="13" t="s">
        <v>135</v>
      </c>
    </row>
    <row r="361" spans="1:18" x14ac:dyDescent="0.25">
      <c r="A361" s="11">
        <v>866</v>
      </c>
      <c r="B361" s="11" t="s">
        <v>76</v>
      </c>
      <c r="C361" s="12">
        <v>2012</v>
      </c>
      <c r="D361" s="12">
        <v>2013</v>
      </c>
      <c r="E361" s="11"/>
      <c r="F361" s="5"/>
      <c r="G361" s="5"/>
      <c r="H361" s="11" t="s">
        <v>24</v>
      </c>
      <c r="I361" s="11"/>
      <c r="J361" s="11" t="s">
        <v>25</v>
      </c>
      <c r="K361" s="11" t="s">
        <v>392</v>
      </c>
      <c r="L361" s="8" t="s">
        <v>148</v>
      </c>
      <c r="M361" s="14">
        <v>13804.88</v>
      </c>
      <c r="N361" s="14">
        <v>20.451674074074074</v>
      </c>
      <c r="O361" s="14">
        <v>19.721257142857141</v>
      </c>
      <c r="P361" s="14">
        <v>1533.8755555555554</v>
      </c>
      <c r="Q361" s="20"/>
      <c r="R361" s="13" t="s">
        <v>135</v>
      </c>
    </row>
    <row r="362" spans="1:18" x14ac:dyDescent="0.25">
      <c r="A362" s="11">
        <v>836</v>
      </c>
      <c r="B362" s="11" t="s">
        <v>69</v>
      </c>
      <c r="C362" s="12">
        <v>2010</v>
      </c>
      <c r="D362" s="12">
        <v>2013</v>
      </c>
      <c r="E362" s="11">
        <v>29</v>
      </c>
      <c r="F362" s="5">
        <v>1949.36</v>
      </c>
      <c r="G362" s="5">
        <v>2076.85</v>
      </c>
      <c r="H362" s="11" t="s">
        <v>70</v>
      </c>
      <c r="I362" s="11"/>
      <c r="J362" s="11" t="s">
        <v>25</v>
      </c>
      <c r="K362" s="11" t="s">
        <v>432</v>
      </c>
      <c r="L362" s="8" t="s">
        <v>134</v>
      </c>
      <c r="M362" s="14">
        <v>854874.26</v>
      </c>
      <c r="N362" s="14">
        <v>438.5409878113843</v>
      </c>
      <c r="O362" s="14">
        <v>411.62060813250838</v>
      </c>
      <c r="P362" s="14">
        <v>29478.422758620691</v>
      </c>
      <c r="Q362" s="19">
        <v>5.5E-2</v>
      </c>
      <c r="R362" s="13" t="s">
        <v>135</v>
      </c>
    </row>
    <row r="363" spans="1:18" x14ac:dyDescent="0.25">
      <c r="A363" s="11">
        <v>836</v>
      </c>
      <c r="B363" s="11" t="s">
        <v>69</v>
      </c>
      <c r="C363" s="12">
        <v>2010</v>
      </c>
      <c r="D363" s="12">
        <v>2013</v>
      </c>
      <c r="E363" s="11"/>
      <c r="F363" s="5"/>
      <c r="G363" s="5"/>
      <c r="H363" s="11" t="s">
        <v>70</v>
      </c>
      <c r="I363" s="11"/>
      <c r="J363" s="11" t="s">
        <v>25</v>
      </c>
      <c r="K363" s="11" t="s">
        <v>433</v>
      </c>
      <c r="L363" s="8" t="s">
        <v>137</v>
      </c>
      <c r="M363" s="14">
        <v>32826.65</v>
      </c>
      <c r="N363" s="14">
        <v>16.839706365166005</v>
      </c>
      <c r="O363" s="14">
        <v>15.805980210414813</v>
      </c>
      <c r="P363" s="14">
        <v>1131.9534482758622</v>
      </c>
      <c r="Q363" s="20"/>
      <c r="R363" s="13" t="s">
        <v>135</v>
      </c>
    </row>
    <row r="364" spans="1:18" x14ac:dyDescent="0.25">
      <c r="A364" s="11">
        <v>836</v>
      </c>
      <c r="B364" s="11" t="s">
        <v>69</v>
      </c>
      <c r="C364" s="12">
        <v>2010</v>
      </c>
      <c r="D364" s="12">
        <v>2013</v>
      </c>
      <c r="E364" s="11"/>
      <c r="F364" s="5"/>
      <c r="G364" s="5"/>
      <c r="H364" s="11" t="s">
        <v>70</v>
      </c>
      <c r="I364" s="11"/>
      <c r="J364" s="11" t="s">
        <v>25</v>
      </c>
      <c r="K364" s="11" t="s">
        <v>434</v>
      </c>
      <c r="L364" s="8" t="s">
        <v>137</v>
      </c>
      <c r="M364" s="14">
        <v>101698</v>
      </c>
      <c r="N364" s="14">
        <v>52.169942955636728</v>
      </c>
      <c r="O364" s="14">
        <v>48.967426631677782</v>
      </c>
      <c r="P364" s="14">
        <v>3506.8275862068967</v>
      </c>
      <c r="Q364" s="20"/>
      <c r="R364" s="13" t="s">
        <v>135</v>
      </c>
    </row>
    <row r="365" spans="1:18" x14ac:dyDescent="0.25">
      <c r="A365" s="11">
        <v>836</v>
      </c>
      <c r="B365" s="11" t="s">
        <v>69</v>
      </c>
      <c r="C365" s="12">
        <v>2010</v>
      </c>
      <c r="D365" s="12">
        <v>2013</v>
      </c>
      <c r="E365" s="11"/>
      <c r="F365" s="5"/>
      <c r="G365" s="5"/>
      <c r="H365" s="11" t="s">
        <v>70</v>
      </c>
      <c r="I365" s="11"/>
      <c r="J365" s="11" t="s">
        <v>25</v>
      </c>
      <c r="K365" s="11" t="s">
        <v>259</v>
      </c>
      <c r="L365" s="8" t="s">
        <v>139</v>
      </c>
      <c r="M365" s="14">
        <v>74348.19</v>
      </c>
      <c r="N365" s="14">
        <v>38.139794599253094</v>
      </c>
      <c r="O365" s="14">
        <v>35.798536244793802</v>
      </c>
      <c r="P365" s="14">
        <v>2563.7306896551727</v>
      </c>
      <c r="Q365" s="20"/>
      <c r="R365" s="13" t="s">
        <v>135</v>
      </c>
    </row>
    <row r="366" spans="1:18" x14ac:dyDescent="0.25">
      <c r="A366" s="11">
        <v>836</v>
      </c>
      <c r="B366" s="11" t="s">
        <v>69</v>
      </c>
      <c r="C366" s="12">
        <v>2010</v>
      </c>
      <c r="D366" s="12">
        <v>2013</v>
      </c>
      <c r="E366" s="11"/>
      <c r="F366" s="5"/>
      <c r="G366" s="5"/>
      <c r="H366" s="11" t="s">
        <v>70</v>
      </c>
      <c r="I366" s="11"/>
      <c r="J366" s="11" t="s">
        <v>25</v>
      </c>
      <c r="K366" s="11" t="s">
        <v>435</v>
      </c>
      <c r="L366" s="8" t="s">
        <v>139</v>
      </c>
      <c r="M366" s="14">
        <v>410076.79</v>
      </c>
      <c r="N366" s="14">
        <v>210.3648325604301</v>
      </c>
      <c r="O366" s="14">
        <v>197.45132773190167</v>
      </c>
      <c r="P366" s="14">
        <v>14140.578965517241</v>
      </c>
      <c r="Q366" s="20"/>
      <c r="R366" s="13" t="s">
        <v>135</v>
      </c>
    </row>
    <row r="367" spans="1:18" x14ac:dyDescent="0.25">
      <c r="A367" s="11">
        <v>836</v>
      </c>
      <c r="B367" s="11" t="s">
        <v>69</v>
      </c>
      <c r="C367" s="12">
        <v>2010</v>
      </c>
      <c r="D367" s="12">
        <v>2013</v>
      </c>
      <c r="E367" s="11"/>
      <c r="F367" s="5"/>
      <c r="G367" s="5"/>
      <c r="H367" s="11" t="s">
        <v>70</v>
      </c>
      <c r="I367" s="11"/>
      <c r="J367" s="11" t="s">
        <v>25</v>
      </c>
      <c r="K367" s="11" t="s">
        <v>436</v>
      </c>
      <c r="L367" s="8" t="s">
        <v>139</v>
      </c>
      <c r="M367" s="14">
        <v>45271.65</v>
      </c>
      <c r="N367" s="14">
        <v>23.223852956867898</v>
      </c>
      <c r="O367" s="14">
        <v>21.798228085803022</v>
      </c>
      <c r="P367" s="14">
        <v>1561.0913793103448</v>
      </c>
      <c r="Q367" s="20"/>
      <c r="R367" s="13" t="s">
        <v>135</v>
      </c>
    </row>
    <row r="368" spans="1:18" x14ac:dyDescent="0.25">
      <c r="A368" s="11">
        <v>836</v>
      </c>
      <c r="B368" s="11" t="s">
        <v>69</v>
      </c>
      <c r="C368" s="12">
        <v>2010</v>
      </c>
      <c r="D368" s="12">
        <v>2013</v>
      </c>
      <c r="E368" s="11"/>
      <c r="F368" s="5"/>
      <c r="G368" s="5"/>
      <c r="H368" s="11" t="s">
        <v>70</v>
      </c>
      <c r="I368" s="11"/>
      <c r="J368" s="11" t="s">
        <v>25</v>
      </c>
      <c r="K368" s="11" t="s">
        <v>437</v>
      </c>
      <c r="L368" s="8" t="s">
        <v>139</v>
      </c>
      <c r="M368" s="14">
        <v>165204.6</v>
      </c>
      <c r="N368" s="14">
        <v>84.748122460705062</v>
      </c>
      <c r="O368" s="14">
        <v>79.545754387654384</v>
      </c>
      <c r="P368" s="14">
        <v>5696.7103448275866</v>
      </c>
      <c r="Q368" s="20"/>
      <c r="R368" s="13" t="s">
        <v>135</v>
      </c>
    </row>
    <row r="369" spans="1:18" x14ac:dyDescent="0.25">
      <c r="A369" s="11">
        <v>836</v>
      </c>
      <c r="B369" s="11" t="s">
        <v>69</v>
      </c>
      <c r="C369" s="12">
        <v>2010</v>
      </c>
      <c r="D369" s="12">
        <v>2013</v>
      </c>
      <c r="E369" s="11"/>
      <c r="F369" s="5"/>
      <c r="G369" s="5"/>
      <c r="H369" s="11" t="s">
        <v>70</v>
      </c>
      <c r="I369" s="11"/>
      <c r="J369" s="11" t="s">
        <v>25</v>
      </c>
      <c r="K369" s="11" t="s">
        <v>438</v>
      </c>
      <c r="L369" s="8" t="s">
        <v>139</v>
      </c>
      <c r="M369" s="14">
        <v>70288.27</v>
      </c>
      <c r="N369" s="14">
        <v>36.057100792054833</v>
      </c>
      <c r="O369" s="14">
        <v>33.843691166911434</v>
      </c>
      <c r="P369" s="14">
        <v>2423.7334482758624</v>
      </c>
      <c r="Q369" s="20"/>
      <c r="R369" s="13" t="s">
        <v>135</v>
      </c>
    </row>
    <row r="370" spans="1:18" x14ac:dyDescent="0.25">
      <c r="A370" s="11">
        <v>836</v>
      </c>
      <c r="B370" s="11" t="s">
        <v>69</v>
      </c>
      <c r="C370" s="12">
        <v>2010</v>
      </c>
      <c r="D370" s="12">
        <v>2013</v>
      </c>
      <c r="E370" s="11"/>
      <c r="F370" s="5"/>
      <c r="G370" s="5"/>
      <c r="H370" s="11" t="s">
        <v>70</v>
      </c>
      <c r="I370" s="11"/>
      <c r="J370" s="11" t="s">
        <v>25</v>
      </c>
      <c r="K370" s="11" t="s">
        <v>439</v>
      </c>
      <c r="L370" s="8" t="s">
        <v>139</v>
      </c>
      <c r="M370" s="14">
        <v>106178.97</v>
      </c>
      <c r="N370" s="14">
        <v>54.468630730085778</v>
      </c>
      <c r="O370" s="14">
        <v>51.125006620603322</v>
      </c>
      <c r="P370" s="14">
        <v>3661.3437931034482</v>
      </c>
      <c r="Q370" s="20"/>
      <c r="R370" s="13" t="s">
        <v>135</v>
      </c>
    </row>
    <row r="371" spans="1:18" x14ac:dyDescent="0.25">
      <c r="A371" s="11">
        <v>836</v>
      </c>
      <c r="B371" s="11" t="s">
        <v>69</v>
      </c>
      <c r="C371" s="12">
        <v>2010</v>
      </c>
      <c r="D371" s="12">
        <v>2013</v>
      </c>
      <c r="E371" s="11"/>
      <c r="F371" s="5"/>
      <c r="G371" s="5"/>
      <c r="H371" s="11" t="s">
        <v>70</v>
      </c>
      <c r="I371" s="11"/>
      <c r="J371" s="11" t="s">
        <v>25</v>
      </c>
      <c r="K371" s="11" t="s">
        <v>440</v>
      </c>
      <c r="L371" s="8" t="s">
        <v>139</v>
      </c>
      <c r="M371" s="14">
        <v>36798.230000000003</v>
      </c>
      <c r="N371" s="14">
        <v>18.877082734846311</v>
      </c>
      <c r="O371" s="14">
        <v>17.718289717601177</v>
      </c>
      <c r="P371" s="14">
        <v>1268.9044827586208</v>
      </c>
      <c r="Q371" s="20"/>
      <c r="R371" s="13" t="s">
        <v>135</v>
      </c>
    </row>
    <row r="372" spans="1:18" x14ac:dyDescent="0.25">
      <c r="A372" s="11">
        <v>836</v>
      </c>
      <c r="B372" s="11" t="s">
        <v>69</v>
      </c>
      <c r="C372" s="12">
        <v>2010</v>
      </c>
      <c r="D372" s="12">
        <v>2013</v>
      </c>
      <c r="E372" s="11"/>
      <c r="F372" s="5"/>
      <c r="G372" s="5"/>
      <c r="H372" s="11" t="s">
        <v>70</v>
      </c>
      <c r="I372" s="11"/>
      <c r="J372" s="11" t="s">
        <v>25</v>
      </c>
      <c r="K372" s="11" t="s">
        <v>441</v>
      </c>
      <c r="L372" s="8" t="s">
        <v>143</v>
      </c>
      <c r="M372" s="14">
        <v>190656.47</v>
      </c>
      <c r="N372" s="14">
        <v>97.804648705216081</v>
      </c>
      <c r="O372" s="14">
        <v>91.800789657413873</v>
      </c>
      <c r="P372" s="14">
        <v>6574.3610344827584</v>
      </c>
      <c r="Q372" s="20"/>
      <c r="R372" s="13" t="s">
        <v>135</v>
      </c>
    </row>
    <row r="373" spans="1:18" x14ac:dyDescent="0.25">
      <c r="A373" s="11">
        <v>836</v>
      </c>
      <c r="B373" s="11" t="s">
        <v>69</v>
      </c>
      <c r="C373" s="12">
        <v>2010</v>
      </c>
      <c r="D373" s="12">
        <v>2013</v>
      </c>
      <c r="E373" s="11"/>
      <c r="F373" s="5"/>
      <c r="G373" s="5"/>
      <c r="H373" s="11" t="s">
        <v>70</v>
      </c>
      <c r="I373" s="11"/>
      <c r="J373" s="11" t="s">
        <v>25</v>
      </c>
      <c r="K373" s="11" t="s">
        <v>277</v>
      </c>
      <c r="L373" s="8" t="s">
        <v>143</v>
      </c>
      <c r="M373" s="14">
        <v>91163.08</v>
      </c>
      <c r="N373" s="14">
        <v>46.765646160791235</v>
      </c>
      <c r="O373" s="14">
        <v>43.894879264270415</v>
      </c>
      <c r="P373" s="14">
        <v>3143.5544827586209</v>
      </c>
      <c r="Q373" s="20"/>
      <c r="R373" s="13" t="s">
        <v>135</v>
      </c>
    </row>
    <row r="374" spans="1:18" x14ac:dyDescent="0.25">
      <c r="A374" s="11">
        <v>836</v>
      </c>
      <c r="B374" s="11" t="s">
        <v>69</v>
      </c>
      <c r="C374" s="12">
        <v>2010</v>
      </c>
      <c r="D374" s="12">
        <v>2013</v>
      </c>
      <c r="E374" s="11"/>
      <c r="F374" s="5"/>
      <c r="G374" s="5"/>
      <c r="H374" s="11" t="s">
        <v>70</v>
      </c>
      <c r="I374" s="11"/>
      <c r="J374" s="11" t="s">
        <v>25</v>
      </c>
      <c r="K374" s="11" t="s">
        <v>442</v>
      </c>
      <c r="L374" s="8" t="s">
        <v>134</v>
      </c>
      <c r="M374" s="14">
        <v>109248.23</v>
      </c>
      <c r="N374" s="14">
        <v>56.043126975007183</v>
      </c>
      <c r="O374" s="14">
        <v>52.602850470664706</v>
      </c>
      <c r="P374" s="14">
        <v>3767.1803448275859</v>
      </c>
      <c r="Q374" s="20"/>
      <c r="R374" s="13" t="s">
        <v>135</v>
      </c>
    </row>
    <row r="375" spans="1:18" x14ac:dyDescent="0.25">
      <c r="A375" s="11">
        <v>836</v>
      </c>
      <c r="B375" s="11" t="s">
        <v>69</v>
      </c>
      <c r="C375" s="12">
        <v>2010</v>
      </c>
      <c r="D375" s="12">
        <v>2013</v>
      </c>
      <c r="E375" s="11"/>
      <c r="F375" s="5"/>
      <c r="G375" s="5"/>
      <c r="H375" s="11" t="s">
        <v>70</v>
      </c>
      <c r="I375" s="11"/>
      <c r="J375" s="11" t="s">
        <v>25</v>
      </c>
      <c r="K375" s="11" t="s">
        <v>443</v>
      </c>
      <c r="L375" s="8" t="s">
        <v>143</v>
      </c>
      <c r="M375" s="14">
        <v>85866.55</v>
      </c>
      <c r="N375" s="14">
        <v>44.04858517667337</v>
      </c>
      <c r="O375" s="14">
        <v>41.344608421407422</v>
      </c>
      <c r="P375" s="14">
        <v>2960.9155172413793</v>
      </c>
      <c r="Q375" s="20"/>
      <c r="R375" s="13" t="s">
        <v>135</v>
      </c>
    </row>
    <row r="376" spans="1:18" ht="16.5" x14ac:dyDescent="0.25">
      <c r="A376" s="11">
        <v>838</v>
      </c>
      <c r="B376" s="11" t="s">
        <v>71</v>
      </c>
      <c r="C376" s="12">
        <v>2013</v>
      </c>
      <c r="D376" s="12">
        <v>2013</v>
      </c>
      <c r="E376" s="11">
        <v>12</v>
      </c>
      <c r="F376" s="5">
        <v>916.61</v>
      </c>
      <c r="G376" s="5">
        <v>953.73</v>
      </c>
      <c r="H376" s="11" t="s">
        <v>70</v>
      </c>
      <c r="I376" s="11"/>
      <c r="J376" s="11" t="s">
        <v>25</v>
      </c>
      <c r="K376" s="11" t="s">
        <v>444</v>
      </c>
      <c r="L376" s="8" t="s">
        <v>134</v>
      </c>
      <c r="M376" s="22">
        <v>47522.44</v>
      </c>
      <c r="N376" s="14">
        <v>51.845866835404372</v>
      </c>
      <c r="O376" s="14">
        <v>49.827980665387479</v>
      </c>
      <c r="P376" s="14">
        <v>3960.2033333333334</v>
      </c>
      <c r="Q376" s="19">
        <v>5.5E-2</v>
      </c>
      <c r="R376" s="13" t="s">
        <v>191</v>
      </c>
    </row>
    <row r="377" spans="1:18" ht="16.5" x14ac:dyDescent="0.25">
      <c r="A377" s="11">
        <v>838</v>
      </c>
      <c r="B377" s="11" t="s">
        <v>71</v>
      </c>
      <c r="C377" s="12">
        <v>2013</v>
      </c>
      <c r="D377" s="12">
        <v>2013</v>
      </c>
      <c r="E377" s="11"/>
      <c r="F377" s="5"/>
      <c r="G377" s="5"/>
      <c r="H377" s="11" t="s">
        <v>70</v>
      </c>
      <c r="I377" s="11"/>
      <c r="J377" s="11" t="s">
        <v>25</v>
      </c>
      <c r="K377" s="11" t="s">
        <v>445</v>
      </c>
      <c r="L377" s="8" t="s">
        <v>134</v>
      </c>
      <c r="M377" s="22">
        <v>373144.36</v>
      </c>
      <c r="N377" s="14">
        <v>407.09174021666792</v>
      </c>
      <c r="O377" s="14">
        <v>391.247376091766</v>
      </c>
      <c r="P377" s="14">
        <v>31095.363333333331</v>
      </c>
      <c r="Q377" s="20"/>
      <c r="R377" s="13" t="s">
        <v>191</v>
      </c>
    </row>
    <row r="378" spans="1:18" ht="16.5" x14ac:dyDescent="0.25">
      <c r="A378" s="11">
        <v>838</v>
      </c>
      <c r="B378" s="11" t="s">
        <v>71</v>
      </c>
      <c r="C378" s="12">
        <v>2013</v>
      </c>
      <c r="D378" s="12">
        <v>2013</v>
      </c>
      <c r="E378" s="11"/>
      <c r="F378" s="5"/>
      <c r="G378" s="5"/>
      <c r="H378" s="11" t="s">
        <v>70</v>
      </c>
      <c r="I378" s="11"/>
      <c r="J378" s="11" t="s">
        <v>25</v>
      </c>
      <c r="K378" s="11" t="s">
        <v>446</v>
      </c>
      <c r="L378" s="8" t="s">
        <v>137</v>
      </c>
      <c r="M378" s="22">
        <v>18245</v>
      </c>
      <c r="N378" s="14">
        <v>19.904866846314135</v>
      </c>
      <c r="O378" s="14">
        <v>19.130152139494406</v>
      </c>
      <c r="P378" s="14">
        <v>1520.4166666666667</v>
      </c>
      <c r="Q378" s="20"/>
      <c r="R378" s="13" t="s">
        <v>191</v>
      </c>
    </row>
    <row r="379" spans="1:18" ht="16.5" x14ac:dyDescent="0.25">
      <c r="A379" s="11">
        <v>838</v>
      </c>
      <c r="B379" s="11" t="s">
        <v>71</v>
      </c>
      <c r="C379" s="12">
        <v>2013</v>
      </c>
      <c r="D379" s="12">
        <v>2013</v>
      </c>
      <c r="E379" s="11"/>
      <c r="F379" s="5"/>
      <c r="G379" s="5"/>
      <c r="H379" s="11" t="s">
        <v>70</v>
      </c>
      <c r="I379" s="11"/>
      <c r="J379" s="11" t="s">
        <v>25</v>
      </c>
      <c r="K379" s="11" t="s">
        <v>447</v>
      </c>
      <c r="L379" s="8" t="s">
        <v>137</v>
      </c>
      <c r="M379" s="22">
        <v>68834.36</v>
      </c>
      <c r="N379" s="14">
        <v>75.096671430597524</v>
      </c>
      <c r="O379" s="14">
        <v>72.173843750327663</v>
      </c>
      <c r="P379" s="14">
        <v>5736.1966666666667</v>
      </c>
      <c r="Q379" s="20"/>
      <c r="R379" s="13" t="s">
        <v>191</v>
      </c>
    </row>
    <row r="380" spans="1:18" ht="16.5" x14ac:dyDescent="0.25">
      <c r="A380" s="11">
        <v>838</v>
      </c>
      <c r="B380" s="11" t="s">
        <v>71</v>
      </c>
      <c r="C380" s="12">
        <v>2013</v>
      </c>
      <c r="D380" s="12">
        <v>2013</v>
      </c>
      <c r="E380" s="11"/>
      <c r="F380" s="5"/>
      <c r="G380" s="5"/>
      <c r="H380" s="11" t="s">
        <v>70</v>
      </c>
      <c r="I380" s="11"/>
      <c r="J380" s="11" t="s">
        <v>25</v>
      </c>
      <c r="K380" s="11" t="s">
        <v>448</v>
      </c>
      <c r="L380" s="8" t="s">
        <v>139</v>
      </c>
      <c r="M380" s="22">
        <v>30841.83</v>
      </c>
      <c r="N380" s="14">
        <v>33.647712767698366</v>
      </c>
      <c r="O380" s="14">
        <v>32.338114560724733</v>
      </c>
      <c r="P380" s="14">
        <v>2570.1525000000001</v>
      </c>
      <c r="Q380" s="20"/>
      <c r="R380" s="13" t="s">
        <v>191</v>
      </c>
    </row>
    <row r="381" spans="1:18" ht="16.5" x14ac:dyDescent="0.25">
      <c r="A381" s="11">
        <v>838</v>
      </c>
      <c r="B381" s="11" t="s">
        <v>71</v>
      </c>
      <c r="C381" s="12">
        <v>2013</v>
      </c>
      <c r="D381" s="12">
        <v>2013</v>
      </c>
      <c r="E381" s="11"/>
      <c r="F381" s="5"/>
      <c r="G381" s="5"/>
      <c r="H381" s="11" t="s">
        <v>70</v>
      </c>
      <c r="I381" s="11"/>
      <c r="J381" s="11" t="s">
        <v>25</v>
      </c>
      <c r="K381" s="11" t="s">
        <v>449</v>
      </c>
      <c r="L381" s="8" t="s">
        <v>139</v>
      </c>
      <c r="M381" s="22">
        <v>31265.279999999999</v>
      </c>
      <c r="N381" s="14">
        <v>34.109686780637347</v>
      </c>
      <c r="O381" s="14">
        <v>32.782108143814284</v>
      </c>
      <c r="P381" s="14">
        <v>2605.44</v>
      </c>
      <c r="Q381" s="20"/>
      <c r="R381" s="13" t="s">
        <v>191</v>
      </c>
    </row>
    <row r="382" spans="1:18" ht="16.5" x14ac:dyDescent="0.25">
      <c r="A382" s="11">
        <v>838</v>
      </c>
      <c r="B382" s="11" t="s">
        <v>71</v>
      </c>
      <c r="C382" s="12">
        <v>2013</v>
      </c>
      <c r="D382" s="12">
        <v>2013</v>
      </c>
      <c r="E382" s="11"/>
      <c r="F382" s="5"/>
      <c r="G382" s="5"/>
      <c r="H382" s="11" t="s">
        <v>70</v>
      </c>
      <c r="I382" s="11"/>
      <c r="J382" s="11" t="s">
        <v>25</v>
      </c>
      <c r="K382" s="11" t="s">
        <v>450</v>
      </c>
      <c r="L382" s="8" t="s">
        <v>139</v>
      </c>
      <c r="M382" s="22">
        <v>0</v>
      </c>
      <c r="N382" s="14">
        <v>0</v>
      </c>
      <c r="O382" s="14">
        <v>0</v>
      </c>
      <c r="P382" s="14">
        <v>0</v>
      </c>
      <c r="Q382" s="20"/>
      <c r="R382" s="13" t="s">
        <v>191</v>
      </c>
    </row>
    <row r="383" spans="1:18" ht="16.5" x14ac:dyDescent="0.25">
      <c r="A383" s="11">
        <v>838</v>
      </c>
      <c r="B383" s="11" t="s">
        <v>71</v>
      </c>
      <c r="C383" s="12">
        <v>2013</v>
      </c>
      <c r="D383" s="12">
        <v>2013</v>
      </c>
      <c r="E383" s="11"/>
      <c r="F383" s="5"/>
      <c r="G383" s="5"/>
      <c r="H383" s="11" t="s">
        <v>70</v>
      </c>
      <c r="I383" s="11"/>
      <c r="J383" s="11" t="s">
        <v>25</v>
      </c>
      <c r="K383" s="11" t="s">
        <v>451</v>
      </c>
      <c r="L383" s="8" t="s">
        <v>143</v>
      </c>
      <c r="M383" s="22">
        <v>58661.48</v>
      </c>
      <c r="N383" s="14">
        <v>63.998298076608371</v>
      </c>
      <c r="O383" s="14">
        <v>61.507428727207909</v>
      </c>
      <c r="P383" s="14">
        <v>4888.4566666666669</v>
      </c>
      <c r="Q383" s="20"/>
      <c r="R383" s="13" t="s">
        <v>191</v>
      </c>
    </row>
    <row r="384" spans="1:18" ht="16.5" x14ac:dyDescent="0.25">
      <c r="A384" s="11">
        <v>838</v>
      </c>
      <c r="B384" s="11" t="s">
        <v>71</v>
      </c>
      <c r="C384" s="12">
        <v>2013</v>
      </c>
      <c r="D384" s="12">
        <v>2013</v>
      </c>
      <c r="E384" s="11"/>
      <c r="F384" s="5"/>
      <c r="G384" s="5"/>
      <c r="H384" s="11" t="s">
        <v>70</v>
      </c>
      <c r="I384" s="11"/>
      <c r="J384" s="11" t="s">
        <v>25</v>
      </c>
      <c r="K384" s="11" t="s">
        <v>452</v>
      </c>
      <c r="L384" s="8" t="s">
        <v>143</v>
      </c>
      <c r="M384" s="22">
        <v>37759.660000000003</v>
      </c>
      <c r="N384" s="14">
        <v>41.194902957637382</v>
      </c>
      <c r="O384" s="14">
        <v>39.591561553060096</v>
      </c>
      <c r="P384" s="14">
        <v>3146.6383333333338</v>
      </c>
      <c r="Q384" s="20"/>
      <c r="R384" s="13" t="s">
        <v>191</v>
      </c>
    </row>
    <row r="385" spans="1:18" ht="16.5" x14ac:dyDescent="0.25">
      <c r="A385" s="11">
        <v>838</v>
      </c>
      <c r="B385" s="11" t="s">
        <v>71</v>
      </c>
      <c r="C385" s="12">
        <v>2013</v>
      </c>
      <c r="D385" s="12">
        <v>2013</v>
      </c>
      <c r="E385" s="11"/>
      <c r="F385" s="5"/>
      <c r="G385" s="5"/>
      <c r="H385" s="11" t="s">
        <v>70</v>
      </c>
      <c r="I385" s="11"/>
      <c r="J385" s="11" t="s">
        <v>25</v>
      </c>
      <c r="K385" s="11" t="s">
        <v>453</v>
      </c>
      <c r="L385" s="8" t="s">
        <v>143</v>
      </c>
      <c r="M385" s="22">
        <v>73640.710000000006</v>
      </c>
      <c r="N385" s="14">
        <v>80.340286490437592</v>
      </c>
      <c r="O385" s="14">
        <v>77.213372757489026</v>
      </c>
      <c r="P385" s="14">
        <v>6136.7258333333339</v>
      </c>
      <c r="Q385" s="20"/>
      <c r="R385" s="13" t="s">
        <v>191</v>
      </c>
    </row>
    <row r="386" spans="1:18" ht="16.5" x14ac:dyDescent="0.25">
      <c r="A386" s="11">
        <v>838</v>
      </c>
      <c r="B386" s="11" t="s">
        <v>71</v>
      </c>
      <c r="C386" s="12">
        <v>2013</v>
      </c>
      <c r="D386" s="12">
        <v>2013</v>
      </c>
      <c r="E386" s="11"/>
      <c r="F386" s="5"/>
      <c r="G386" s="5"/>
      <c r="H386" s="11" t="s">
        <v>70</v>
      </c>
      <c r="I386" s="11"/>
      <c r="J386" s="11" t="s">
        <v>25</v>
      </c>
      <c r="K386" s="11" t="s">
        <v>454</v>
      </c>
      <c r="L386" s="8" t="s">
        <v>139</v>
      </c>
      <c r="M386" s="22">
        <v>41832.07</v>
      </c>
      <c r="N386" s="14">
        <v>45.637806700777865</v>
      </c>
      <c r="O386" s="14">
        <v>43.861543623457372</v>
      </c>
      <c r="P386" s="14">
        <v>3486.0058333333332</v>
      </c>
      <c r="Q386" s="20"/>
      <c r="R386" s="13" t="s">
        <v>191</v>
      </c>
    </row>
    <row r="387" spans="1:18" ht="16.5" x14ac:dyDescent="0.25">
      <c r="A387" s="11">
        <v>838</v>
      </c>
      <c r="B387" s="11" t="s">
        <v>71</v>
      </c>
      <c r="C387" s="12">
        <v>2013</v>
      </c>
      <c r="D387" s="12">
        <v>2013</v>
      </c>
      <c r="E387" s="11"/>
      <c r="F387" s="5"/>
      <c r="G387" s="5"/>
      <c r="H387" s="11" t="s">
        <v>70</v>
      </c>
      <c r="I387" s="11"/>
      <c r="J387" s="11" t="s">
        <v>25</v>
      </c>
      <c r="K387" s="11" t="s">
        <v>455</v>
      </c>
      <c r="L387" s="8" t="s">
        <v>139</v>
      </c>
      <c r="M387" s="22">
        <v>43268.92</v>
      </c>
      <c r="N387" s="14">
        <v>47.205376332355087</v>
      </c>
      <c r="O387" s="14">
        <v>45.36810208339886</v>
      </c>
      <c r="P387" s="14">
        <v>3605.7433333333333</v>
      </c>
      <c r="Q387" s="20"/>
      <c r="R387" s="13" t="s">
        <v>191</v>
      </c>
    </row>
    <row r="388" spans="1:18" ht="16.5" x14ac:dyDescent="0.25">
      <c r="A388" s="11">
        <v>838</v>
      </c>
      <c r="B388" s="11" t="s">
        <v>71</v>
      </c>
      <c r="C388" s="12">
        <v>2013</v>
      </c>
      <c r="D388" s="12">
        <v>2013</v>
      </c>
      <c r="E388" s="11"/>
      <c r="F388" s="5"/>
      <c r="G388" s="5"/>
      <c r="H388" s="11" t="s">
        <v>70</v>
      </c>
      <c r="I388" s="11"/>
      <c r="J388" s="11" t="s">
        <v>25</v>
      </c>
      <c r="K388" s="11" t="s">
        <v>456</v>
      </c>
      <c r="L388" s="8" t="s">
        <v>139</v>
      </c>
      <c r="M388" s="22">
        <v>77221.36</v>
      </c>
      <c r="N388" s="14">
        <v>84.246691613663387</v>
      </c>
      <c r="O388" s="14">
        <v>80.96773720025584</v>
      </c>
      <c r="P388" s="14">
        <v>6435.1133333333337</v>
      </c>
      <c r="Q388" s="20"/>
      <c r="R388" s="13" t="s">
        <v>191</v>
      </c>
    </row>
    <row r="389" spans="1:18" ht="16.5" x14ac:dyDescent="0.25">
      <c r="A389" s="11">
        <v>838</v>
      </c>
      <c r="B389" s="11" t="s">
        <v>71</v>
      </c>
      <c r="C389" s="12">
        <v>2013</v>
      </c>
      <c r="D389" s="12">
        <v>2013</v>
      </c>
      <c r="E389" s="11"/>
      <c r="F389" s="5"/>
      <c r="G389" s="5"/>
      <c r="H389" s="11" t="s">
        <v>70</v>
      </c>
      <c r="I389" s="11"/>
      <c r="J389" s="11" t="s">
        <v>25</v>
      </c>
      <c r="K389" s="11" t="s">
        <v>457</v>
      </c>
      <c r="L389" s="8" t="s">
        <v>193</v>
      </c>
      <c r="M389" s="22">
        <v>67600.639999999999</v>
      </c>
      <c r="N389" s="14">
        <v>73.750711862187842</v>
      </c>
      <c r="O389" s="14">
        <v>70.880270097407021</v>
      </c>
      <c r="P389" s="14">
        <v>5633.3866666666663</v>
      </c>
      <c r="Q389" s="20"/>
      <c r="R389" s="13" t="s">
        <v>191</v>
      </c>
    </row>
    <row r="390" spans="1:18" ht="16.5" x14ac:dyDescent="0.25">
      <c r="A390" s="11">
        <v>838</v>
      </c>
      <c r="B390" s="11" t="s">
        <v>71</v>
      </c>
      <c r="C390" s="12">
        <v>2013</v>
      </c>
      <c r="D390" s="12">
        <v>2013</v>
      </c>
      <c r="E390" s="11"/>
      <c r="F390" s="5"/>
      <c r="G390" s="5"/>
      <c r="H390" s="11" t="s">
        <v>70</v>
      </c>
      <c r="I390" s="11"/>
      <c r="J390" s="11" t="s">
        <v>25</v>
      </c>
      <c r="K390" s="11" t="s">
        <v>458</v>
      </c>
      <c r="L390" s="8" t="s">
        <v>193</v>
      </c>
      <c r="M390" s="22">
        <v>5061.45</v>
      </c>
      <c r="N390" s="14">
        <v>5.5219231734325396</v>
      </c>
      <c r="O390" s="14">
        <v>5.307005127237268</v>
      </c>
      <c r="P390" s="14">
        <v>421.78749999999997</v>
      </c>
      <c r="Q390" s="20"/>
      <c r="R390" s="13" t="s">
        <v>191</v>
      </c>
    </row>
    <row r="391" spans="1:18" ht="16.5" x14ac:dyDescent="0.25">
      <c r="A391" s="11">
        <v>838</v>
      </c>
      <c r="B391" s="11" t="s">
        <v>71</v>
      </c>
      <c r="C391" s="12">
        <v>2013</v>
      </c>
      <c r="D391" s="12">
        <v>2013</v>
      </c>
      <c r="E391" s="11"/>
      <c r="F391" s="5"/>
      <c r="G391" s="5"/>
      <c r="H391" s="11" t="s">
        <v>70</v>
      </c>
      <c r="I391" s="11"/>
      <c r="J391" s="11" t="s">
        <v>25</v>
      </c>
      <c r="K391" s="11" t="s">
        <v>459</v>
      </c>
      <c r="L391" s="8" t="s">
        <v>139</v>
      </c>
      <c r="M391" s="22">
        <v>80362.16</v>
      </c>
      <c r="N391" s="14">
        <v>87.673230708807452</v>
      </c>
      <c r="O391" s="14">
        <v>84.260912417560533</v>
      </c>
      <c r="P391" s="14">
        <v>6696.8466666666673</v>
      </c>
      <c r="Q391" s="20"/>
      <c r="R391" s="13" t="s">
        <v>191</v>
      </c>
    </row>
    <row r="392" spans="1:18" x14ac:dyDescent="0.25">
      <c r="A392" s="11">
        <v>845</v>
      </c>
      <c r="B392" s="11" t="s">
        <v>82</v>
      </c>
      <c r="C392" s="12">
        <v>2012</v>
      </c>
      <c r="D392" s="12">
        <v>2014</v>
      </c>
      <c r="E392" s="12">
        <v>19</v>
      </c>
      <c r="F392" s="2">
        <v>1484.65</v>
      </c>
      <c r="G392" s="2">
        <v>1541.65</v>
      </c>
      <c r="H392" s="11" t="s">
        <v>24</v>
      </c>
      <c r="I392" s="11"/>
      <c r="J392" s="11" t="s">
        <v>25</v>
      </c>
      <c r="K392" s="11" t="s">
        <v>460</v>
      </c>
      <c r="L392" s="8" t="s">
        <v>193</v>
      </c>
      <c r="M392" s="14">
        <v>83249.45</v>
      </c>
      <c r="N392" s="14">
        <v>56.073451655272279</v>
      </c>
      <c r="O392" s="14">
        <v>54.000227029481394</v>
      </c>
      <c r="P392" s="14">
        <v>4381.55</v>
      </c>
      <c r="Q392" s="19">
        <v>5.5E-2</v>
      </c>
      <c r="R392" s="13" t="s">
        <v>191</v>
      </c>
    </row>
    <row r="393" spans="1:18" x14ac:dyDescent="0.25">
      <c r="A393" s="11">
        <v>845</v>
      </c>
      <c r="B393" s="11" t="s">
        <v>82</v>
      </c>
      <c r="C393" s="12">
        <v>2012</v>
      </c>
      <c r="D393" s="12">
        <v>2014</v>
      </c>
      <c r="E393" s="12"/>
      <c r="F393" s="2"/>
      <c r="G393" s="2"/>
      <c r="H393" s="11" t="s">
        <v>24</v>
      </c>
      <c r="I393" s="11"/>
      <c r="J393" s="11" t="s">
        <v>25</v>
      </c>
      <c r="K393" s="11" t="s">
        <v>243</v>
      </c>
      <c r="L393" s="8" t="s">
        <v>134</v>
      </c>
      <c r="M393" s="14">
        <v>720477.29</v>
      </c>
      <c r="N393" s="14">
        <v>485.28426901963428</v>
      </c>
      <c r="O393" s="14">
        <v>467.34167288295009</v>
      </c>
      <c r="P393" s="14">
        <v>37919.857368421057</v>
      </c>
      <c r="Q393" s="19">
        <v>5.5E-2</v>
      </c>
      <c r="R393" s="13" t="s">
        <v>191</v>
      </c>
    </row>
    <row r="394" spans="1:18" x14ac:dyDescent="0.25">
      <c r="A394" s="11">
        <v>845</v>
      </c>
      <c r="B394" s="11" t="s">
        <v>82</v>
      </c>
      <c r="C394" s="12">
        <v>2012</v>
      </c>
      <c r="D394" s="12">
        <v>2014</v>
      </c>
      <c r="E394" s="12"/>
      <c r="F394" s="2"/>
      <c r="G394" s="2"/>
      <c r="H394" s="11" t="s">
        <v>24</v>
      </c>
      <c r="I394" s="11"/>
      <c r="J394" s="11" t="s">
        <v>25</v>
      </c>
      <c r="K394" s="11" t="s">
        <v>244</v>
      </c>
      <c r="L394" s="8" t="s">
        <v>134</v>
      </c>
      <c r="M394" s="14">
        <v>85137.82</v>
      </c>
      <c r="N394" s="14">
        <v>57.34538106624457</v>
      </c>
      <c r="O394" s="14">
        <v>55.225128920312656</v>
      </c>
      <c r="P394" s="14">
        <v>4480.9378947368423</v>
      </c>
      <c r="Q394" s="20"/>
      <c r="R394" s="13" t="s">
        <v>191</v>
      </c>
    </row>
    <row r="395" spans="1:18" x14ac:dyDescent="0.25">
      <c r="A395" s="11">
        <v>845</v>
      </c>
      <c r="B395" s="11" t="s">
        <v>82</v>
      </c>
      <c r="C395" s="12">
        <v>2012</v>
      </c>
      <c r="D395" s="12">
        <v>2014</v>
      </c>
      <c r="E395" s="12"/>
      <c r="F395" s="2"/>
      <c r="G395" s="2"/>
      <c r="H395" s="11" t="s">
        <v>24</v>
      </c>
      <c r="I395" s="11"/>
      <c r="J395" s="11" t="s">
        <v>25</v>
      </c>
      <c r="K395" s="11" t="s">
        <v>461</v>
      </c>
      <c r="L395" s="8" t="s">
        <v>137</v>
      </c>
      <c r="M395" s="14">
        <v>60244.9</v>
      </c>
      <c r="N395" s="14">
        <v>40.57852018994376</v>
      </c>
      <c r="O395" s="14">
        <v>39.078195439950704</v>
      </c>
      <c r="P395" s="14">
        <v>3170.7842105263157</v>
      </c>
      <c r="Q395" s="20"/>
      <c r="R395" s="13" t="s">
        <v>191</v>
      </c>
    </row>
    <row r="396" spans="1:18" x14ac:dyDescent="0.25">
      <c r="A396" s="11">
        <v>845</v>
      </c>
      <c r="B396" s="11" t="s">
        <v>82</v>
      </c>
      <c r="C396" s="12">
        <v>2012</v>
      </c>
      <c r="D396" s="12">
        <v>2014</v>
      </c>
      <c r="E396" s="12"/>
      <c r="F396" s="2"/>
      <c r="G396" s="2"/>
      <c r="H396" s="11" t="s">
        <v>24</v>
      </c>
      <c r="I396" s="11"/>
      <c r="J396" s="11" t="s">
        <v>25</v>
      </c>
      <c r="K396" s="11" t="s">
        <v>462</v>
      </c>
      <c r="L396" s="8" t="s">
        <v>137</v>
      </c>
      <c r="M396" s="14">
        <v>192994.4</v>
      </c>
      <c r="N396" s="14">
        <v>129.99319704980971</v>
      </c>
      <c r="O396" s="14">
        <v>125.18691012875814</v>
      </c>
      <c r="P396" s="14">
        <v>10157.6</v>
      </c>
      <c r="Q396" s="20"/>
      <c r="R396" s="13" t="s">
        <v>191</v>
      </c>
    </row>
    <row r="397" spans="1:18" x14ac:dyDescent="0.25">
      <c r="A397" s="11">
        <v>845</v>
      </c>
      <c r="B397" s="11" t="s">
        <v>82</v>
      </c>
      <c r="C397" s="12">
        <v>2012</v>
      </c>
      <c r="D397" s="12">
        <v>2014</v>
      </c>
      <c r="E397" s="12"/>
      <c r="F397" s="2"/>
      <c r="G397" s="2"/>
      <c r="H397" s="11" t="s">
        <v>24</v>
      </c>
      <c r="I397" s="11"/>
      <c r="J397" s="11" t="s">
        <v>25</v>
      </c>
      <c r="K397" s="11" t="s">
        <v>463</v>
      </c>
      <c r="L397" s="8" t="s">
        <v>139</v>
      </c>
      <c r="M397" s="14">
        <v>95711.73</v>
      </c>
      <c r="N397" s="14">
        <v>64.467537803522703</v>
      </c>
      <c r="O397" s="14">
        <v>62.083955502221642</v>
      </c>
      <c r="P397" s="14">
        <v>5037.45947368421</v>
      </c>
      <c r="Q397" s="20"/>
      <c r="R397" s="13" t="s">
        <v>191</v>
      </c>
    </row>
    <row r="398" spans="1:18" x14ac:dyDescent="0.25">
      <c r="A398" s="11">
        <v>845</v>
      </c>
      <c r="B398" s="11" t="s">
        <v>82</v>
      </c>
      <c r="C398" s="12">
        <v>2012</v>
      </c>
      <c r="D398" s="12">
        <v>2014</v>
      </c>
      <c r="E398" s="12"/>
      <c r="F398" s="2"/>
      <c r="G398" s="2"/>
      <c r="H398" s="11" t="s">
        <v>24</v>
      </c>
      <c r="I398" s="11"/>
      <c r="J398" s="11" t="s">
        <v>25</v>
      </c>
      <c r="K398" s="11" t="s">
        <v>464</v>
      </c>
      <c r="L398" s="8" t="s">
        <v>139</v>
      </c>
      <c r="M398" s="14">
        <v>75427.88</v>
      </c>
      <c r="N398" s="14">
        <v>50.805159465193817</v>
      </c>
      <c r="O398" s="14">
        <v>48.926721369960759</v>
      </c>
      <c r="P398" s="14">
        <v>3969.8884210526317</v>
      </c>
      <c r="Q398" s="20"/>
      <c r="R398" s="13" t="s">
        <v>191</v>
      </c>
    </row>
    <row r="399" spans="1:18" x14ac:dyDescent="0.25">
      <c r="A399" s="11">
        <v>845</v>
      </c>
      <c r="B399" s="11" t="s">
        <v>82</v>
      </c>
      <c r="C399" s="12">
        <v>2012</v>
      </c>
      <c r="D399" s="12">
        <v>2014</v>
      </c>
      <c r="E399" s="12"/>
      <c r="F399" s="2"/>
      <c r="G399" s="2"/>
      <c r="H399" s="11" t="s">
        <v>24</v>
      </c>
      <c r="I399" s="11"/>
      <c r="J399" s="11" t="s">
        <v>25</v>
      </c>
      <c r="K399" s="11" t="s">
        <v>465</v>
      </c>
      <c r="L399" s="8" t="s">
        <v>139</v>
      </c>
      <c r="M399" s="14">
        <v>236006.47</v>
      </c>
      <c r="N399" s="14">
        <v>158.96438217761761</v>
      </c>
      <c r="O399" s="14">
        <v>153.08693283170629</v>
      </c>
      <c r="P399" s="14">
        <v>12421.393157894738</v>
      </c>
      <c r="Q399" s="20"/>
      <c r="R399" s="13" t="s">
        <v>191</v>
      </c>
    </row>
    <row r="400" spans="1:18" x14ac:dyDescent="0.25">
      <c r="A400" s="11">
        <v>845</v>
      </c>
      <c r="B400" s="11" t="s">
        <v>82</v>
      </c>
      <c r="C400" s="12">
        <v>2012</v>
      </c>
      <c r="D400" s="12">
        <v>2014</v>
      </c>
      <c r="E400" s="12"/>
      <c r="F400" s="2"/>
      <c r="G400" s="2"/>
      <c r="H400" s="11" t="s">
        <v>24</v>
      </c>
      <c r="I400" s="11"/>
      <c r="J400" s="11" t="s">
        <v>25</v>
      </c>
      <c r="K400" s="11" t="s">
        <v>466</v>
      </c>
      <c r="L400" s="8" t="s">
        <v>143</v>
      </c>
      <c r="M400" s="14">
        <v>70467.87</v>
      </c>
      <c r="N400" s="14">
        <v>47.464297982689516</v>
      </c>
      <c r="O400" s="14">
        <v>45.709382804138414</v>
      </c>
      <c r="P400" s="14">
        <v>3708.8352631578946</v>
      </c>
      <c r="Q400" s="20"/>
      <c r="R400" s="13" t="s">
        <v>191</v>
      </c>
    </row>
    <row r="401" spans="1:18" x14ac:dyDescent="0.25">
      <c r="A401" s="11">
        <v>845</v>
      </c>
      <c r="B401" s="11" t="s">
        <v>82</v>
      </c>
      <c r="C401" s="12">
        <v>2012</v>
      </c>
      <c r="D401" s="12">
        <v>2014</v>
      </c>
      <c r="E401" s="12"/>
      <c r="F401" s="2"/>
      <c r="G401" s="2"/>
      <c r="H401" s="11" t="s">
        <v>24</v>
      </c>
      <c r="I401" s="11"/>
      <c r="J401" s="11" t="s">
        <v>25</v>
      </c>
      <c r="K401" s="11" t="s">
        <v>467</v>
      </c>
      <c r="L401" s="8" t="s">
        <v>143</v>
      </c>
      <c r="M401" s="14">
        <v>66565.16</v>
      </c>
      <c r="N401" s="14">
        <v>44.835590880005391</v>
      </c>
      <c r="O401" s="14">
        <v>43.177867868841822</v>
      </c>
      <c r="P401" s="14">
        <v>3503.4294736842107</v>
      </c>
      <c r="Q401" s="20"/>
      <c r="R401" s="13" t="s">
        <v>191</v>
      </c>
    </row>
    <row r="402" spans="1:18" x14ac:dyDescent="0.25">
      <c r="A402" s="11">
        <v>845</v>
      </c>
      <c r="B402" s="11" t="s">
        <v>82</v>
      </c>
      <c r="C402" s="12">
        <v>2012</v>
      </c>
      <c r="D402" s="12">
        <v>2014</v>
      </c>
      <c r="E402" s="12"/>
      <c r="F402" s="2"/>
      <c r="G402" s="2"/>
      <c r="H402" s="11" t="s">
        <v>24</v>
      </c>
      <c r="I402" s="11"/>
      <c r="J402" s="11" t="s">
        <v>25</v>
      </c>
      <c r="K402" s="11" t="s">
        <v>468</v>
      </c>
      <c r="L402" s="8" t="s">
        <v>143</v>
      </c>
      <c r="M402" s="14">
        <v>154518.75</v>
      </c>
      <c r="N402" s="14">
        <v>104.07756036776344</v>
      </c>
      <c r="O402" s="14">
        <v>100.22946194012907</v>
      </c>
      <c r="P402" s="14">
        <v>8132.5657894736842</v>
      </c>
      <c r="Q402" s="20"/>
      <c r="R402" s="13" t="s">
        <v>191</v>
      </c>
    </row>
    <row r="403" spans="1:18" x14ac:dyDescent="0.25">
      <c r="A403" s="11">
        <v>845</v>
      </c>
      <c r="B403" s="11" t="s">
        <v>82</v>
      </c>
      <c r="C403" s="12">
        <v>2012</v>
      </c>
      <c r="D403" s="12">
        <v>2014</v>
      </c>
      <c r="E403" s="12"/>
      <c r="F403" s="2"/>
      <c r="G403" s="2"/>
      <c r="H403" s="11" t="s">
        <v>24</v>
      </c>
      <c r="I403" s="11"/>
      <c r="J403" s="11" t="s">
        <v>25</v>
      </c>
      <c r="K403" s="11" t="s">
        <v>469</v>
      </c>
      <c r="L403" s="8" t="s">
        <v>139</v>
      </c>
      <c r="M403" s="14">
        <v>53088.38</v>
      </c>
      <c r="N403" s="14">
        <v>35.758178695315394</v>
      </c>
      <c r="O403" s="14">
        <v>34.436078227872727</v>
      </c>
      <c r="P403" s="14">
        <v>2794.1252631578946</v>
      </c>
      <c r="Q403" s="20"/>
      <c r="R403" s="13" t="s">
        <v>191</v>
      </c>
    </row>
    <row r="404" spans="1:18" x14ac:dyDescent="0.25">
      <c r="A404" s="11">
        <v>845</v>
      </c>
      <c r="B404" s="11" t="s">
        <v>82</v>
      </c>
      <c r="C404" s="12">
        <v>2012</v>
      </c>
      <c r="D404" s="12">
        <v>2014</v>
      </c>
      <c r="E404" s="12"/>
      <c r="F404" s="2"/>
      <c r="G404" s="2"/>
      <c r="H404" s="11" t="s">
        <v>24</v>
      </c>
      <c r="I404" s="11"/>
      <c r="J404" s="11" t="s">
        <v>25</v>
      </c>
      <c r="K404" s="11" t="s">
        <v>470</v>
      </c>
      <c r="L404" s="8" t="s">
        <v>139</v>
      </c>
      <c r="M404" s="14">
        <v>106711.66</v>
      </c>
      <c r="N404" s="14">
        <v>71.876644326945737</v>
      </c>
      <c r="O404" s="14">
        <v>69.219122368890467</v>
      </c>
      <c r="P404" s="14">
        <v>5616.403157894737</v>
      </c>
      <c r="Q404" s="20"/>
      <c r="R404" s="13" t="s">
        <v>191</v>
      </c>
    </row>
    <row r="405" spans="1:18" x14ac:dyDescent="0.25">
      <c r="A405" s="11">
        <v>845</v>
      </c>
      <c r="B405" s="11" t="s">
        <v>82</v>
      </c>
      <c r="C405" s="12">
        <v>2012</v>
      </c>
      <c r="D405" s="12">
        <v>2014</v>
      </c>
      <c r="E405" s="12"/>
      <c r="F405" s="2"/>
      <c r="G405" s="2"/>
      <c r="H405" s="11" t="s">
        <v>24</v>
      </c>
      <c r="I405" s="11"/>
      <c r="J405" s="11" t="s">
        <v>25</v>
      </c>
      <c r="K405" s="11" t="s">
        <v>471</v>
      </c>
      <c r="L405" s="8" t="s">
        <v>148</v>
      </c>
      <c r="M405" s="14">
        <v>18718.59</v>
      </c>
      <c r="N405" s="14">
        <v>12.608082713097362</v>
      </c>
      <c r="O405" s="14">
        <v>12.14191937210132</v>
      </c>
      <c r="P405" s="14">
        <v>985.18894736842105</v>
      </c>
      <c r="Q405" s="20"/>
      <c r="R405" s="13" t="s">
        <v>191</v>
      </c>
    </row>
    <row r="406" spans="1:18" x14ac:dyDescent="0.25">
      <c r="A406" s="11">
        <v>845</v>
      </c>
      <c r="B406" s="11" t="s">
        <v>82</v>
      </c>
      <c r="C406" s="12">
        <v>2012</v>
      </c>
      <c r="D406" s="12">
        <v>2014</v>
      </c>
      <c r="E406" s="12"/>
      <c r="F406" s="2"/>
      <c r="G406" s="2"/>
      <c r="H406" s="11" t="s">
        <v>24</v>
      </c>
      <c r="I406" s="11"/>
      <c r="J406" s="11" t="s">
        <v>25</v>
      </c>
      <c r="K406" s="11" t="s">
        <v>472</v>
      </c>
      <c r="L406" s="8" t="s">
        <v>134</v>
      </c>
      <c r="M406" s="14">
        <v>77630.559999999998</v>
      </c>
      <c r="N406" s="14">
        <v>52.288795338968775</v>
      </c>
      <c r="O406" s="14">
        <v>50.355502221645636</v>
      </c>
      <c r="P406" s="14">
        <v>4085.818947368421</v>
      </c>
      <c r="Q406" s="20"/>
      <c r="R406" s="13" t="s">
        <v>191</v>
      </c>
    </row>
    <row r="407" spans="1:18" x14ac:dyDescent="0.25">
      <c r="A407" s="11">
        <v>774</v>
      </c>
      <c r="B407" s="11" t="s">
        <v>78</v>
      </c>
      <c r="C407" s="12">
        <v>2012</v>
      </c>
      <c r="D407" s="12">
        <v>2014</v>
      </c>
      <c r="E407" s="11">
        <v>19</v>
      </c>
      <c r="F407" s="5">
        <v>1351.58</v>
      </c>
      <c r="G407" s="5">
        <v>1422.08</v>
      </c>
      <c r="H407" s="11" t="s">
        <v>63</v>
      </c>
      <c r="I407" s="11"/>
      <c r="J407" s="11" t="s">
        <v>25</v>
      </c>
      <c r="K407" s="11" t="s">
        <v>473</v>
      </c>
      <c r="L407" s="8" t="s">
        <v>134</v>
      </c>
      <c r="M407" s="14">
        <v>632516.85</v>
      </c>
      <c r="N407" s="14">
        <v>467.98328622797021</v>
      </c>
      <c r="O407" s="14">
        <v>444.7828884450945</v>
      </c>
      <c r="P407" s="14">
        <v>33290.360526315788</v>
      </c>
      <c r="Q407" s="19">
        <v>5.5E-2</v>
      </c>
      <c r="R407" s="13" t="s">
        <v>135</v>
      </c>
    </row>
    <row r="408" spans="1:18" x14ac:dyDescent="0.25">
      <c r="A408" s="11">
        <v>774</v>
      </c>
      <c r="B408" s="11" t="s">
        <v>78</v>
      </c>
      <c r="C408" s="12">
        <v>2012</v>
      </c>
      <c r="D408" s="12">
        <v>2014</v>
      </c>
      <c r="E408" s="11"/>
      <c r="F408" s="5"/>
      <c r="G408" s="5"/>
      <c r="H408" s="11" t="s">
        <v>63</v>
      </c>
      <c r="I408" s="11"/>
      <c r="J408" s="11" t="s">
        <v>25</v>
      </c>
      <c r="K408" s="11" t="s">
        <v>474</v>
      </c>
      <c r="L408" s="8" t="s">
        <v>137</v>
      </c>
      <c r="M408" s="14">
        <v>50101.79</v>
      </c>
      <c r="N408" s="14">
        <v>37.069052516314244</v>
      </c>
      <c r="O408" s="14">
        <v>35.231344228172823</v>
      </c>
      <c r="P408" s="14">
        <v>2636.9363157894736</v>
      </c>
      <c r="Q408" s="20"/>
      <c r="R408" s="13" t="s">
        <v>135</v>
      </c>
    </row>
    <row r="409" spans="1:18" x14ac:dyDescent="0.25">
      <c r="A409" s="11">
        <v>774</v>
      </c>
      <c r="B409" s="11" t="s">
        <v>78</v>
      </c>
      <c r="C409" s="12">
        <v>2012</v>
      </c>
      <c r="D409" s="12">
        <v>2014</v>
      </c>
      <c r="E409" s="11"/>
      <c r="F409" s="5"/>
      <c r="G409" s="5"/>
      <c r="H409" s="11" t="s">
        <v>63</v>
      </c>
      <c r="I409" s="11"/>
      <c r="J409" s="11" t="s">
        <v>25</v>
      </c>
      <c r="K409" s="11" t="s">
        <v>475</v>
      </c>
      <c r="L409" s="8" t="s">
        <v>137</v>
      </c>
      <c r="M409" s="14">
        <v>48218.22</v>
      </c>
      <c r="N409" s="14">
        <v>35.67544651444976</v>
      </c>
      <c r="O409" s="14">
        <v>33.906826620162022</v>
      </c>
      <c r="P409" s="14">
        <v>2537.8010526315788</v>
      </c>
      <c r="Q409" s="20"/>
      <c r="R409" s="13" t="s">
        <v>135</v>
      </c>
    </row>
    <row r="410" spans="1:18" x14ac:dyDescent="0.25">
      <c r="A410" s="11">
        <v>774</v>
      </c>
      <c r="B410" s="11" t="s">
        <v>78</v>
      </c>
      <c r="C410" s="12">
        <v>2012</v>
      </c>
      <c r="D410" s="12">
        <v>2014</v>
      </c>
      <c r="E410" s="11"/>
      <c r="F410" s="5"/>
      <c r="G410" s="5"/>
      <c r="H410" s="11" t="s">
        <v>63</v>
      </c>
      <c r="I410" s="11"/>
      <c r="J410" s="11" t="s">
        <v>25</v>
      </c>
      <c r="K410" s="11" t="s">
        <v>476</v>
      </c>
      <c r="L410" s="8" t="s">
        <v>137</v>
      </c>
      <c r="M410" s="14">
        <v>23014.03</v>
      </c>
      <c r="N410" s="14">
        <v>17.02750114680596</v>
      </c>
      <c r="O410" s="14">
        <v>16.183358179567957</v>
      </c>
      <c r="P410" s="14">
        <v>1211.2647368421051</v>
      </c>
      <c r="Q410" s="20"/>
      <c r="R410" s="13" t="s">
        <v>135</v>
      </c>
    </row>
    <row r="411" spans="1:18" x14ac:dyDescent="0.25">
      <c r="A411" s="11">
        <v>774</v>
      </c>
      <c r="B411" s="11" t="s">
        <v>78</v>
      </c>
      <c r="C411" s="12">
        <v>2012</v>
      </c>
      <c r="D411" s="12">
        <v>2014</v>
      </c>
      <c r="E411" s="11"/>
      <c r="F411" s="5"/>
      <c r="G411" s="5"/>
      <c r="H411" s="11" t="s">
        <v>63</v>
      </c>
      <c r="I411" s="11"/>
      <c r="J411" s="11" t="s">
        <v>25</v>
      </c>
      <c r="K411" s="11" t="s">
        <v>477</v>
      </c>
      <c r="L411" s="8" t="s">
        <v>139</v>
      </c>
      <c r="M411" s="14">
        <v>45702.79</v>
      </c>
      <c r="N411" s="14">
        <v>33.814343213128339</v>
      </c>
      <c r="O411" s="14">
        <v>32.137988017551756</v>
      </c>
      <c r="P411" s="14">
        <v>2405.41</v>
      </c>
      <c r="Q411" s="20"/>
      <c r="R411" s="13" t="s">
        <v>135</v>
      </c>
    </row>
    <row r="412" spans="1:18" x14ac:dyDescent="0.25">
      <c r="A412" s="11">
        <v>774</v>
      </c>
      <c r="B412" s="11" t="s">
        <v>78</v>
      </c>
      <c r="C412" s="12">
        <v>2012</v>
      </c>
      <c r="D412" s="12">
        <v>2014</v>
      </c>
      <c r="E412" s="11"/>
      <c r="F412" s="5"/>
      <c r="G412" s="5"/>
      <c r="H412" s="11" t="s">
        <v>63</v>
      </c>
      <c r="I412" s="11"/>
      <c r="J412" s="11" t="s">
        <v>25</v>
      </c>
      <c r="K412" s="11" t="s">
        <v>478</v>
      </c>
      <c r="L412" s="8" t="s">
        <v>139</v>
      </c>
      <c r="M412" s="14">
        <v>15318.26</v>
      </c>
      <c r="N412" s="14">
        <v>11.333594755767326</v>
      </c>
      <c r="O412" s="14">
        <v>10.771728735373538</v>
      </c>
      <c r="P412" s="14">
        <v>806.2242105263158</v>
      </c>
      <c r="Q412" s="20"/>
      <c r="R412" s="13" t="s">
        <v>135</v>
      </c>
    </row>
    <row r="413" spans="1:18" x14ac:dyDescent="0.25">
      <c r="A413" s="11">
        <v>774</v>
      </c>
      <c r="B413" s="11" t="s">
        <v>78</v>
      </c>
      <c r="C413" s="12">
        <v>2012</v>
      </c>
      <c r="D413" s="12">
        <v>2014</v>
      </c>
      <c r="E413" s="11"/>
      <c r="F413" s="5"/>
      <c r="G413" s="5"/>
      <c r="H413" s="11" t="s">
        <v>63</v>
      </c>
      <c r="I413" s="11"/>
      <c r="J413" s="11" t="s">
        <v>25</v>
      </c>
      <c r="K413" s="11" t="s">
        <v>479</v>
      </c>
      <c r="L413" s="8" t="s">
        <v>139</v>
      </c>
      <c r="M413" s="14">
        <v>80410.73</v>
      </c>
      <c r="N413" s="14">
        <v>59.493873836546854</v>
      </c>
      <c r="O413" s="14">
        <v>56.544448976147613</v>
      </c>
      <c r="P413" s="14">
        <v>4232.1436842105259</v>
      </c>
      <c r="Q413" s="20"/>
      <c r="R413" s="13" t="s">
        <v>135</v>
      </c>
    </row>
    <row r="414" spans="1:18" x14ac:dyDescent="0.25">
      <c r="A414" s="11">
        <v>774</v>
      </c>
      <c r="B414" s="11" t="s">
        <v>78</v>
      </c>
      <c r="C414" s="12">
        <v>2012</v>
      </c>
      <c r="D414" s="12">
        <v>2014</v>
      </c>
      <c r="E414" s="11"/>
      <c r="F414" s="5"/>
      <c r="G414" s="5"/>
      <c r="H414" s="11" t="s">
        <v>63</v>
      </c>
      <c r="I414" s="11"/>
      <c r="J414" s="11" t="s">
        <v>25</v>
      </c>
      <c r="K414" s="11" t="s">
        <v>480</v>
      </c>
      <c r="L414" s="8" t="s">
        <v>139</v>
      </c>
      <c r="M414" s="14">
        <v>86323.76</v>
      </c>
      <c r="N414" s="14">
        <v>63.868775803134106</v>
      </c>
      <c r="O414" s="14">
        <v>60.702463996399636</v>
      </c>
      <c r="P414" s="14">
        <v>4543.3557894736841</v>
      </c>
      <c r="Q414" s="20"/>
      <c r="R414" s="13" t="s">
        <v>135</v>
      </c>
    </row>
    <row r="415" spans="1:18" x14ac:dyDescent="0.25">
      <c r="A415" s="11">
        <v>774</v>
      </c>
      <c r="B415" s="11" t="s">
        <v>78</v>
      </c>
      <c r="C415" s="12">
        <v>2012</v>
      </c>
      <c r="D415" s="12">
        <v>2014</v>
      </c>
      <c r="E415" s="11"/>
      <c r="F415" s="5"/>
      <c r="G415" s="5"/>
      <c r="H415" s="11" t="s">
        <v>63</v>
      </c>
      <c r="I415" s="11"/>
      <c r="J415" s="11" t="s">
        <v>25</v>
      </c>
      <c r="K415" s="11" t="s">
        <v>481</v>
      </c>
      <c r="L415" s="8" t="s">
        <v>143</v>
      </c>
      <c r="M415" s="14">
        <v>69101.2</v>
      </c>
      <c r="N415" s="14">
        <v>51.126237440625047</v>
      </c>
      <c r="O415" s="14">
        <v>48.591640414041407</v>
      </c>
      <c r="P415" s="14">
        <v>3636.9052631578948</v>
      </c>
      <c r="Q415" s="20"/>
      <c r="R415" s="13" t="s">
        <v>135</v>
      </c>
    </row>
    <row r="416" spans="1:18" x14ac:dyDescent="0.25">
      <c r="A416" s="11">
        <v>774</v>
      </c>
      <c r="B416" s="11" t="s">
        <v>78</v>
      </c>
      <c r="C416" s="12">
        <v>2012</v>
      </c>
      <c r="D416" s="12">
        <v>2014</v>
      </c>
      <c r="E416" s="11"/>
      <c r="F416" s="5"/>
      <c r="G416" s="5"/>
      <c r="H416" s="11" t="s">
        <v>63</v>
      </c>
      <c r="I416" s="11"/>
      <c r="J416" s="11" t="s">
        <v>25</v>
      </c>
      <c r="K416" s="11" t="s">
        <v>482</v>
      </c>
      <c r="L416" s="8" t="s">
        <v>143</v>
      </c>
      <c r="M416" s="14">
        <v>91289.25</v>
      </c>
      <c r="N416" s="14">
        <v>67.542616789239261</v>
      </c>
      <c r="O416" s="14">
        <v>64.194173323582362</v>
      </c>
      <c r="P416" s="14">
        <v>4804.6973684210525</v>
      </c>
      <c r="Q416" s="20"/>
      <c r="R416" s="13" t="s">
        <v>135</v>
      </c>
    </row>
    <row r="417" spans="1:18" x14ac:dyDescent="0.25">
      <c r="A417" s="11">
        <v>774</v>
      </c>
      <c r="B417" s="11" t="s">
        <v>78</v>
      </c>
      <c r="C417" s="12">
        <v>2012</v>
      </c>
      <c r="D417" s="12">
        <v>2014</v>
      </c>
      <c r="E417" s="11"/>
      <c r="F417" s="5"/>
      <c r="G417" s="5"/>
      <c r="H417" s="11" t="s">
        <v>63</v>
      </c>
      <c r="I417" s="11"/>
      <c r="J417" s="11" t="s">
        <v>25</v>
      </c>
      <c r="K417" s="11" t="s">
        <v>483</v>
      </c>
      <c r="L417" s="8" t="s">
        <v>143</v>
      </c>
      <c r="M417" s="14">
        <v>100727.57</v>
      </c>
      <c r="N417" s="14">
        <v>74.525792035987521</v>
      </c>
      <c r="O417" s="14">
        <v>70.831155771827184</v>
      </c>
      <c r="P417" s="14">
        <v>5301.4510526315789</v>
      </c>
      <c r="Q417" s="20"/>
      <c r="R417" s="13" t="s">
        <v>135</v>
      </c>
    </row>
    <row r="418" spans="1:18" x14ac:dyDescent="0.25">
      <c r="A418" s="11">
        <v>774</v>
      </c>
      <c r="B418" s="11" t="s">
        <v>78</v>
      </c>
      <c r="C418" s="12">
        <v>2012</v>
      </c>
      <c r="D418" s="12">
        <v>2014</v>
      </c>
      <c r="E418" s="11"/>
      <c r="F418" s="5"/>
      <c r="G418" s="5"/>
      <c r="H418" s="11" t="s">
        <v>63</v>
      </c>
      <c r="I418" s="11"/>
      <c r="J418" s="11" t="s">
        <v>25</v>
      </c>
      <c r="K418" s="11" t="s">
        <v>484</v>
      </c>
      <c r="L418" s="8" t="s">
        <v>139</v>
      </c>
      <c r="M418" s="14">
        <v>33338.29</v>
      </c>
      <c r="N418" s="14">
        <v>24.666161085544328</v>
      </c>
      <c r="O418" s="14">
        <v>23.443329489198923</v>
      </c>
      <c r="P418" s="14">
        <v>1754.6468421052632</v>
      </c>
      <c r="Q418" s="20"/>
      <c r="R418" s="13" t="s">
        <v>135</v>
      </c>
    </row>
    <row r="419" spans="1:18" x14ac:dyDescent="0.25">
      <c r="A419" s="11">
        <v>774</v>
      </c>
      <c r="B419" s="11" t="s">
        <v>78</v>
      </c>
      <c r="C419" s="12">
        <v>2012</v>
      </c>
      <c r="D419" s="12">
        <v>2014</v>
      </c>
      <c r="E419" s="11"/>
      <c r="F419" s="5"/>
      <c r="G419" s="5"/>
      <c r="H419" s="11" t="s">
        <v>63</v>
      </c>
      <c r="I419" s="11"/>
      <c r="J419" s="11" t="s">
        <v>25</v>
      </c>
      <c r="K419" s="11" t="s">
        <v>485</v>
      </c>
      <c r="L419" s="8" t="s">
        <v>139</v>
      </c>
      <c r="M419" s="14">
        <v>35771.46</v>
      </c>
      <c r="N419" s="14">
        <v>26.466402284733423</v>
      </c>
      <c r="O419" s="14">
        <v>25.154323244824482</v>
      </c>
      <c r="P419" s="14">
        <v>1882.7084210526316</v>
      </c>
      <c r="Q419" s="20"/>
      <c r="R419" s="13" t="s">
        <v>135</v>
      </c>
    </row>
    <row r="420" spans="1:18" x14ac:dyDescent="0.25">
      <c r="A420" s="11">
        <v>774</v>
      </c>
      <c r="B420" s="11" t="s">
        <v>78</v>
      </c>
      <c r="C420" s="12">
        <v>2012</v>
      </c>
      <c r="D420" s="12">
        <v>2014</v>
      </c>
      <c r="E420" s="11"/>
      <c r="F420" s="5"/>
      <c r="G420" s="5"/>
      <c r="H420" s="11" t="s">
        <v>63</v>
      </c>
      <c r="I420" s="11"/>
      <c r="J420" s="11" t="s">
        <v>25</v>
      </c>
      <c r="K420" s="11" t="s">
        <v>486</v>
      </c>
      <c r="L420" s="8" t="s">
        <v>139</v>
      </c>
      <c r="M420" s="14">
        <v>87825.77</v>
      </c>
      <c r="N420" s="14">
        <v>64.98007517128103</v>
      </c>
      <c r="O420" s="14">
        <v>61.758670398289837</v>
      </c>
      <c r="P420" s="14">
        <v>4622.4089473684217</v>
      </c>
      <c r="Q420" s="20"/>
      <c r="R420" s="13" t="s">
        <v>135</v>
      </c>
    </row>
    <row r="421" spans="1:18" x14ac:dyDescent="0.25">
      <c r="A421" s="11">
        <v>774</v>
      </c>
      <c r="B421" s="11" t="s">
        <v>78</v>
      </c>
      <c r="C421" s="12">
        <v>2012</v>
      </c>
      <c r="D421" s="12">
        <v>2014</v>
      </c>
      <c r="E421" s="11"/>
      <c r="F421" s="5"/>
      <c r="G421" s="5"/>
      <c r="H421" s="11" t="s">
        <v>63</v>
      </c>
      <c r="I421" s="11"/>
      <c r="J421" s="11" t="s">
        <v>25</v>
      </c>
      <c r="K421" s="11" t="s">
        <v>487</v>
      </c>
      <c r="L421" s="8" t="s">
        <v>148</v>
      </c>
      <c r="M421" s="14">
        <v>19441</v>
      </c>
      <c r="N421" s="14">
        <v>14.383906243063674</v>
      </c>
      <c r="O421" s="14">
        <v>13.670820207020702</v>
      </c>
      <c r="P421" s="14">
        <v>1023.2105263157895</v>
      </c>
      <c r="Q421" s="20"/>
      <c r="R421" s="13" t="s">
        <v>135</v>
      </c>
    </row>
    <row r="422" spans="1:18" x14ac:dyDescent="0.25">
      <c r="A422" s="11">
        <v>774</v>
      </c>
      <c r="B422" s="11" t="s">
        <v>78</v>
      </c>
      <c r="C422" s="12">
        <v>2012</v>
      </c>
      <c r="D422" s="12">
        <v>2014</v>
      </c>
      <c r="E422" s="11"/>
      <c r="F422" s="5"/>
      <c r="G422" s="5"/>
      <c r="H422" s="11" t="s">
        <v>63</v>
      </c>
      <c r="I422" s="11"/>
      <c r="J422" s="11" t="s">
        <v>25</v>
      </c>
      <c r="K422" s="11" t="s">
        <v>488</v>
      </c>
      <c r="L422" s="8" t="s">
        <v>193</v>
      </c>
      <c r="M422" s="14">
        <v>21072.17</v>
      </c>
      <c r="N422" s="14">
        <v>15.590767842081119</v>
      </c>
      <c r="O422" s="14">
        <v>14.817851316381638</v>
      </c>
      <c r="P422" s="14">
        <v>1109.0615789473684</v>
      </c>
      <c r="Q422" s="20"/>
      <c r="R422" s="13" t="s">
        <v>135</v>
      </c>
    </row>
    <row r="423" spans="1:18" x14ac:dyDescent="0.25">
      <c r="A423" s="11">
        <v>774</v>
      </c>
      <c r="B423" s="11" t="s">
        <v>78</v>
      </c>
      <c r="C423" s="12">
        <v>2012</v>
      </c>
      <c r="D423" s="12">
        <v>2014</v>
      </c>
      <c r="E423" s="11"/>
      <c r="F423" s="5"/>
      <c r="G423" s="5"/>
      <c r="H423" s="11" t="s">
        <v>63</v>
      </c>
      <c r="I423" s="11"/>
      <c r="J423" s="11" t="s">
        <v>25</v>
      </c>
      <c r="K423" s="11" t="s">
        <v>489</v>
      </c>
      <c r="L423" s="8" t="s">
        <v>139</v>
      </c>
      <c r="M423" s="14">
        <v>147689.14000000001</v>
      </c>
      <c r="N423" s="14">
        <v>109.27147486645261</v>
      </c>
      <c r="O423" s="14">
        <v>103.85431199369938</v>
      </c>
      <c r="P423" s="14">
        <v>7773.1126315789479</v>
      </c>
      <c r="Q423" s="20"/>
      <c r="R423" s="13" t="s">
        <v>135</v>
      </c>
    </row>
    <row r="424" spans="1:18" x14ac:dyDescent="0.25">
      <c r="A424" s="11">
        <v>850</v>
      </c>
      <c r="B424" s="11" t="s">
        <v>83</v>
      </c>
      <c r="C424" s="12">
        <v>2012</v>
      </c>
      <c r="D424" s="12">
        <v>2014</v>
      </c>
      <c r="E424" s="11">
        <v>22</v>
      </c>
      <c r="F424" s="5">
        <v>1447.8</v>
      </c>
      <c r="G424" s="5">
        <v>1545.3</v>
      </c>
      <c r="H424" s="11" t="s">
        <v>27</v>
      </c>
      <c r="I424" s="11"/>
      <c r="J424" s="11" t="s">
        <v>25</v>
      </c>
      <c r="K424" s="11" t="s">
        <v>490</v>
      </c>
      <c r="L424" s="8" t="s">
        <v>134</v>
      </c>
      <c r="M424" s="14">
        <v>242962.43</v>
      </c>
      <c r="N424" s="14">
        <v>167.81491228070175</v>
      </c>
      <c r="O424" s="14">
        <v>157.22670678832588</v>
      </c>
      <c r="P424" s="14">
        <v>11043.746818181819</v>
      </c>
      <c r="Q424" s="19">
        <v>5.5E-2</v>
      </c>
      <c r="R424" s="13" t="s">
        <v>191</v>
      </c>
    </row>
    <row r="425" spans="1:18" x14ac:dyDescent="0.25">
      <c r="A425" s="11">
        <v>850</v>
      </c>
      <c r="B425" s="11" t="s">
        <v>83</v>
      </c>
      <c r="C425" s="12">
        <v>2012</v>
      </c>
      <c r="D425" s="12">
        <v>2014</v>
      </c>
      <c r="E425" s="11"/>
      <c r="F425" s="5"/>
      <c r="G425" s="5"/>
      <c r="H425" s="11" t="s">
        <v>27</v>
      </c>
      <c r="I425" s="11"/>
      <c r="J425" s="11" t="s">
        <v>25</v>
      </c>
      <c r="K425" s="11" t="s">
        <v>491</v>
      </c>
      <c r="L425" s="8" t="s">
        <v>193</v>
      </c>
      <c r="M425" s="14">
        <v>72009.789999999994</v>
      </c>
      <c r="N425" s="14">
        <v>49.737387760740432</v>
      </c>
      <c r="O425" s="14">
        <v>46.599229922992293</v>
      </c>
      <c r="P425" s="14">
        <v>3273.1722727272722</v>
      </c>
      <c r="Q425" s="20"/>
      <c r="R425" s="13" t="s">
        <v>191</v>
      </c>
    </row>
    <row r="426" spans="1:18" x14ac:dyDescent="0.25">
      <c r="A426" s="11">
        <v>850</v>
      </c>
      <c r="B426" s="11" t="s">
        <v>83</v>
      </c>
      <c r="C426" s="12">
        <v>2012</v>
      </c>
      <c r="D426" s="12">
        <v>2014</v>
      </c>
      <c r="E426" s="11"/>
      <c r="F426" s="5"/>
      <c r="G426" s="5"/>
      <c r="H426" s="11" t="s">
        <v>27</v>
      </c>
      <c r="I426" s="11"/>
      <c r="J426" s="11" t="s">
        <v>25</v>
      </c>
      <c r="K426" s="11" t="s">
        <v>492</v>
      </c>
      <c r="L426" s="8" t="s">
        <v>134</v>
      </c>
      <c r="M426" s="14">
        <v>1114733.3799999999</v>
      </c>
      <c r="N426" s="14">
        <v>769.94984113827877</v>
      </c>
      <c r="O426" s="14">
        <v>721.37020643240794</v>
      </c>
      <c r="P426" s="14">
        <v>50669.699090909089</v>
      </c>
      <c r="Q426" s="20"/>
      <c r="R426" s="13" t="s">
        <v>191</v>
      </c>
    </row>
    <row r="427" spans="1:18" x14ac:dyDescent="0.25">
      <c r="A427" s="11">
        <v>850</v>
      </c>
      <c r="B427" s="11" t="s">
        <v>83</v>
      </c>
      <c r="C427" s="12">
        <v>2012</v>
      </c>
      <c r="D427" s="12">
        <v>2014</v>
      </c>
      <c r="E427" s="11"/>
      <c r="F427" s="5"/>
      <c r="G427" s="5"/>
      <c r="H427" s="11" t="s">
        <v>27</v>
      </c>
      <c r="I427" s="11"/>
      <c r="J427" s="11" t="s">
        <v>25</v>
      </c>
      <c r="K427" s="11" t="s">
        <v>493</v>
      </c>
      <c r="L427" s="8" t="s">
        <v>137</v>
      </c>
      <c r="M427" s="14">
        <v>67628.67</v>
      </c>
      <c r="N427" s="14">
        <v>46.711334438458351</v>
      </c>
      <c r="O427" s="14">
        <v>43.764104057464571</v>
      </c>
      <c r="P427" s="14">
        <v>3074.0304545454546</v>
      </c>
      <c r="Q427" s="20"/>
      <c r="R427" s="13" t="s">
        <v>191</v>
      </c>
    </row>
    <row r="428" spans="1:18" x14ac:dyDescent="0.25">
      <c r="A428" s="11">
        <v>850</v>
      </c>
      <c r="B428" s="11" t="s">
        <v>83</v>
      </c>
      <c r="C428" s="12">
        <v>2012</v>
      </c>
      <c r="D428" s="12">
        <v>2014</v>
      </c>
      <c r="E428" s="11"/>
      <c r="F428" s="5"/>
      <c r="G428" s="5"/>
      <c r="H428" s="11" t="s">
        <v>27</v>
      </c>
      <c r="I428" s="11"/>
      <c r="J428" s="11" t="s">
        <v>25</v>
      </c>
      <c r="K428" s="11" t="s">
        <v>494</v>
      </c>
      <c r="L428" s="8" t="s">
        <v>137</v>
      </c>
      <c r="M428" s="14">
        <v>181918.61</v>
      </c>
      <c r="N428" s="14">
        <v>125.65175438596491</v>
      </c>
      <c r="O428" s="14">
        <v>117.72381414612049</v>
      </c>
      <c r="P428" s="14">
        <v>8269.0277272727271</v>
      </c>
      <c r="Q428" s="20"/>
      <c r="R428" s="13" t="s">
        <v>191</v>
      </c>
    </row>
    <row r="429" spans="1:18" x14ac:dyDescent="0.25">
      <c r="A429" s="11">
        <v>850</v>
      </c>
      <c r="B429" s="11" t="s">
        <v>83</v>
      </c>
      <c r="C429" s="12">
        <v>2012</v>
      </c>
      <c r="D429" s="12">
        <v>2014</v>
      </c>
      <c r="E429" s="11"/>
      <c r="F429" s="5"/>
      <c r="G429" s="5"/>
      <c r="H429" s="11" t="s">
        <v>27</v>
      </c>
      <c r="I429" s="11"/>
      <c r="J429" s="11" t="s">
        <v>25</v>
      </c>
      <c r="K429" s="11" t="s">
        <v>495</v>
      </c>
      <c r="L429" s="8" t="s">
        <v>139</v>
      </c>
      <c r="M429" s="14">
        <v>69190.83</v>
      </c>
      <c r="N429" s="14">
        <v>47.790323249067555</v>
      </c>
      <c r="O429" s="14">
        <v>44.775014560279558</v>
      </c>
      <c r="P429" s="14">
        <v>3145.0377272727274</v>
      </c>
      <c r="Q429" s="20"/>
      <c r="R429" s="13" t="s">
        <v>191</v>
      </c>
    </row>
    <row r="430" spans="1:18" x14ac:dyDescent="0.25">
      <c r="A430" s="11">
        <v>850</v>
      </c>
      <c r="B430" s="11" t="s">
        <v>83</v>
      </c>
      <c r="C430" s="12">
        <v>2012</v>
      </c>
      <c r="D430" s="12">
        <v>2014</v>
      </c>
      <c r="E430" s="11"/>
      <c r="F430" s="5"/>
      <c r="G430" s="5"/>
      <c r="H430" s="11" t="s">
        <v>27</v>
      </c>
      <c r="I430" s="11"/>
      <c r="J430" s="11" t="s">
        <v>25</v>
      </c>
      <c r="K430" s="11" t="s">
        <v>496</v>
      </c>
      <c r="L430" s="8" t="s">
        <v>139</v>
      </c>
      <c r="M430" s="14">
        <v>113385.29</v>
      </c>
      <c r="N430" s="14">
        <v>78.315575355712113</v>
      </c>
      <c r="O430" s="14">
        <v>73.374289781919373</v>
      </c>
      <c r="P430" s="14">
        <v>5153.8768181818177</v>
      </c>
      <c r="Q430" s="20"/>
      <c r="R430" s="13" t="s">
        <v>191</v>
      </c>
    </row>
    <row r="431" spans="1:18" x14ac:dyDescent="0.25">
      <c r="A431" s="11">
        <v>850</v>
      </c>
      <c r="B431" s="11" t="s">
        <v>83</v>
      </c>
      <c r="C431" s="12">
        <v>2012</v>
      </c>
      <c r="D431" s="12">
        <v>2014</v>
      </c>
      <c r="E431" s="11"/>
      <c r="F431" s="5"/>
      <c r="G431" s="5"/>
      <c r="H431" s="11" t="s">
        <v>27</v>
      </c>
      <c r="I431" s="11"/>
      <c r="J431" s="11" t="s">
        <v>25</v>
      </c>
      <c r="K431" s="11" t="s">
        <v>497</v>
      </c>
      <c r="L431" s="8" t="s">
        <v>139</v>
      </c>
      <c r="M431" s="14">
        <v>82781.759999999995</v>
      </c>
      <c r="N431" s="14">
        <v>57.177621218400333</v>
      </c>
      <c r="O431" s="14">
        <v>53.570025237817894</v>
      </c>
      <c r="P431" s="14">
        <v>3762.8072727272724</v>
      </c>
      <c r="Q431" s="20"/>
      <c r="R431" s="13" t="s">
        <v>191</v>
      </c>
    </row>
    <row r="432" spans="1:18" x14ac:dyDescent="0.25">
      <c r="A432" s="11">
        <v>850</v>
      </c>
      <c r="B432" s="11" t="s">
        <v>83</v>
      </c>
      <c r="C432" s="12">
        <v>2012</v>
      </c>
      <c r="D432" s="12">
        <v>2014</v>
      </c>
      <c r="E432" s="11"/>
      <c r="F432" s="5"/>
      <c r="G432" s="5"/>
      <c r="H432" s="11" t="s">
        <v>27</v>
      </c>
      <c r="I432" s="11"/>
      <c r="J432" s="11" t="s">
        <v>25</v>
      </c>
      <c r="K432" s="11" t="s">
        <v>498</v>
      </c>
      <c r="L432" s="8" t="s">
        <v>139</v>
      </c>
      <c r="M432" s="14">
        <v>105319.41</v>
      </c>
      <c r="N432" s="14">
        <v>72.744446746788242</v>
      </c>
      <c r="O432" s="14">
        <v>68.154668996311401</v>
      </c>
      <c r="P432" s="14">
        <v>4787.2459090909097</v>
      </c>
      <c r="Q432" s="20"/>
      <c r="R432" s="13" t="s">
        <v>191</v>
      </c>
    </row>
    <row r="433" spans="1:18" x14ac:dyDescent="0.25">
      <c r="A433" s="11">
        <v>850</v>
      </c>
      <c r="B433" s="11" t="s">
        <v>83</v>
      </c>
      <c r="C433" s="12">
        <v>2012</v>
      </c>
      <c r="D433" s="12">
        <v>2014</v>
      </c>
      <c r="E433" s="11"/>
      <c r="F433" s="5"/>
      <c r="G433" s="5"/>
      <c r="H433" s="11" t="s">
        <v>27</v>
      </c>
      <c r="I433" s="11"/>
      <c r="J433" s="11" t="s">
        <v>25</v>
      </c>
      <c r="K433" s="11" t="s">
        <v>499</v>
      </c>
      <c r="L433" s="8" t="s">
        <v>139</v>
      </c>
      <c r="M433" s="14">
        <v>30629.78</v>
      </c>
      <c r="N433" s="14">
        <v>21.156085094626331</v>
      </c>
      <c r="O433" s="14">
        <v>19.821251536918396</v>
      </c>
      <c r="P433" s="14">
        <v>1392.2627272727273</v>
      </c>
      <c r="Q433" s="20"/>
      <c r="R433" s="13" t="s">
        <v>191</v>
      </c>
    </row>
    <row r="434" spans="1:18" x14ac:dyDescent="0.25">
      <c r="A434" s="11">
        <v>850</v>
      </c>
      <c r="B434" s="11" t="s">
        <v>83</v>
      </c>
      <c r="C434" s="12">
        <v>2012</v>
      </c>
      <c r="D434" s="12">
        <v>2014</v>
      </c>
      <c r="E434" s="11"/>
      <c r="F434" s="5"/>
      <c r="G434" s="5"/>
      <c r="H434" s="11" t="s">
        <v>27</v>
      </c>
      <c r="I434" s="11"/>
      <c r="J434" s="11" t="s">
        <v>25</v>
      </c>
      <c r="K434" s="11" t="s">
        <v>500</v>
      </c>
      <c r="L434" s="8" t="s">
        <v>139</v>
      </c>
      <c r="M434" s="14">
        <v>70217.67</v>
      </c>
      <c r="N434" s="14">
        <v>48.499564857024453</v>
      </c>
      <c r="O434" s="14">
        <v>45.439506891865655</v>
      </c>
      <c r="P434" s="14">
        <v>3191.7122727272726</v>
      </c>
      <c r="Q434" s="20"/>
      <c r="R434" s="13" t="s">
        <v>191</v>
      </c>
    </row>
    <row r="435" spans="1:18" x14ac:dyDescent="0.25">
      <c r="A435" s="11">
        <v>850</v>
      </c>
      <c r="B435" s="11" t="s">
        <v>83</v>
      </c>
      <c r="C435" s="12">
        <v>2012</v>
      </c>
      <c r="D435" s="12">
        <v>2014</v>
      </c>
      <c r="E435" s="11"/>
      <c r="F435" s="5"/>
      <c r="G435" s="5"/>
      <c r="H435" s="11" t="s">
        <v>27</v>
      </c>
      <c r="I435" s="11"/>
      <c r="J435" s="11" t="s">
        <v>25</v>
      </c>
      <c r="K435" s="11" t="s">
        <v>501</v>
      </c>
      <c r="L435" s="8" t="s">
        <v>139</v>
      </c>
      <c r="M435" s="14">
        <v>135656.4</v>
      </c>
      <c r="N435" s="14">
        <v>93.698300870285948</v>
      </c>
      <c r="O435" s="14">
        <v>87.786449233158606</v>
      </c>
      <c r="P435" s="14">
        <v>6166.2</v>
      </c>
      <c r="Q435" s="20"/>
      <c r="R435" s="13" t="s">
        <v>191</v>
      </c>
    </row>
    <row r="436" spans="1:18" x14ac:dyDescent="0.25">
      <c r="A436" s="11">
        <v>850</v>
      </c>
      <c r="B436" s="11" t="s">
        <v>83</v>
      </c>
      <c r="C436" s="12">
        <v>2012</v>
      </c>
      <c r="D436" s="12">
        <v>2014</v>
      </c>
      <c r="E436" s="11"/>
      <c r="F436" s="5"/>
      <c r="G436" s="5"/>
      <c r="H436" s="11" t="s">
        <v>27</v>
      </c>
      <c r="I436" s="11"/>
      <c r="J436" s="11" t="s">
        <v>25</v>
      </c>
      <c r="K436" s="11" t="s">
        <v>502</v>
      </c>
      <c r="L436" s="8" t="s">
        <v>143</v>
      </c>
      <c r="M436" s="14">
        <v>118015.35</v>
      </c>
      <c r="N436" s="14">
        <v>81.513572316618323</v>
      </c>
      <c r="O436" s="14">
        <v>76.370510580469812</v>
      </c>
      <c r="P436" s="14">
        <v>5364.3340909090912</v>
      </c>
      <c r="Q436" s="20"/>
      <c r="R436" s="13" t="s">
        <v>191</v>
      </c>
    </row>
    <row r="437" spans="1:18" x14ac:dyDescent="0.25">
      <c r="A437" s="11">
        <v>850</v>
      </c>
      <c r="B437" s="11" t="s">
        <v>83</v>
      </c>
      <c r="C437" s="12">
        <v>2012</v>
      </c>
      <c r="D437" s="12">
        <v>2014</v>
      </c>
      <c r="E437" s="11"/>
      <c r="F437" s="5"/>
      <c r="G437" s="5"/>
      <c r="H437" s="11" t="s">
        <v>27</v>
      </c>
      <c r="I437" s="11"/>
      <c r="J437" s="11" t="s">
        <v>25</v>
      </c>
      <c r="K437" s="11" t="s">
        <v>503</v>
      </c>
      <c r="L437" s="8" t="s">
        <v>143</v>
      </c>
      <c r="M437" s="14">
        <v>260169.16</v>
      </c>
      <c r="N437" s="14">
        <v>179.6996546484321</v>
      </c>
      <c r="O437" s="14">
        <v>168.36158674690998</v>
      </c>
      <c r="P437" s="14">
        <v>11825.870909090909</v>
      </c>
      <c r="Q437" s="20"/>
      <c r="R437" s="13" t="s">
        <v>191</v>
      </c>
    </row>
    <row r="438" spans="1:18" x14ac:dyDescent="0.25">
      <c r="A438" s="11">
        <v>850</v>
      </c>
      <c r="B438" s="11" t="s">
        <v>83</v>
      </c>
      <c r="C438" s="12">
        <v>2012</v>
      </c>
      <c r="D438" s="12">
        <v>2014</v>
      </c>
      <c r="E438" s="11"/>
      <c r="F438" s="5"/>
      <c r="G438" s="5"/>
      <c r="H438" s="11" t="s">
        <v>27</v>
      </c>
      <c r="I438" s="11"/>
      <c r="J438" s="11" t="s">
        <v>25</v>
      </c>
      <c r="K438" s="11" t="s">
        <v>504</v>
      </c>
      <c r="L438" s="8" t="s">
        <v>143</v>
      </c>
      <c r="M438" s="14">
        <v>7709.3</v>
      </c>
      <c r="N438" s="14">
        <v>5.3248376847630894</v>
      </c>
      <c r="O438" s="14">
        <v>4.9888694751828124</v>
      </c>
      <c r="P438" s="14">
        <v>350.42272727272729</v>
      </c>
      <c r="Q438" s="20"/>
      <c r="R438" s="13" t="s">
        <v>191</v>
      </c>
    </row>
    <row r="439" spans="1:18" x14ac:dyDescent="0.25">
      <c r="A439" s="11">
        <v>850</v>
      </c>
      <c r="B439" s="11" t="s">
        <v>83</v>
      </c>
      <c r="C439" s="12">
        <v>2012</v>
      </c>
      <c r="D439" s="12">
        <v>2014</v>
      </c>
      <c r="E439" s="11"/>
      <c r="F439" s="5"/>
      <c r="G439" s="5"/>
      <c r="H439" s="11" t="s">
        <v>27</v>
      </c>
      <c r="I439" s="11"/>
      <c r="J439" s="11" t="s">
        <v>25</v>
      </c>
      <c r="K439" s="11" t="s">
        <v>505</v>
      </c>
      <c r="L439" s="8" t="s">
        <v>148</v>
      </c>
      <c r="M439" s="14">
        <v>16936.8</v>
      </c>
      <c r="N439" s="14">
        <v>11.698300870285951</v>
      </c>
      <c r="O439" s="14">
        <v>10.960201902543195</v>
      </c>
      <c r="P439" s="14">
        <v>769.85454545454547</v>
      </c>
      <c r="Q439" s="20"/>
      <c r="R439" s="13" t="s">
        <v>191</v>
      </c>
    </row>
    <row r="440" spans="1:18" x14ac:dyDescent="0.25">
      <c r="A440" s="11">
        <v>851</v>
      </c>
      <c r="B440" s="11" t="s">
        <v>84</v>
      </c>
      <c r="C440" s="12">
        <v>2012</v>
      </c>
      <c r="D440" s="12">
        <v>2014</v>
      </c>
      <c r="E440" s="11">
        <v>16</v>
      </c>
      <c r="F440" s="5">
        <v>1080.0999999999999</v>
      </c>
      <c r="G440" s="5">
        <v>1154.9100000000001</v>
      </c>
      <c r="H440" s="11" t="s">
        <v>16</v>
      </c>
      <c r="I440" s="11"/>
      <c r="J440" s="11" t="s">
        <v>25</v>
      </c>
      <c r="K440" s="11" t="s">
        <v>506</v>
      </c>
      <c r="L440" s="8" t="s">
        <v>193</v>
      </c>
      <c r="M440" s="14">
        <v>124406.39999999999</v>
      </c>
      <c r="N440" s="14">
        <v>115.18044625497639</v>
      </c>
      <c r="O440" s="14">
        <v>107.71956256331661</v>
      </c>
      <c r="P440" s="14">
        <v>7775.4</v>
      </c>
      <c r="Q440" s="19">
        <v>5.5E-2</v>
      </c>
      <c r="R440" s="13" t="s">
        <v>191</v>
      </c>
    </row>
    <row r="441" spans="1:18" x14ac:dyDescent="0.25">
      <c r="A441" s="11">
        <v>851</v>
      </c>
      <c r="B441" s="11" t="s">
        <v>84</v>
      </c>
      <c r="C441" s="12">
        <v>2012</v>
      </c>
      <c r="D441" s="12">
        <v>2014</v>
      </c>
      <c r="E441" s="11"/>
      <c r="F441" s="5"/>
      <c r="G441" s="5"/>
      <c r="H441" s="11" t="s">
        <v>16</v>
      </c>
      <c r="I441" s="11"/>
      <c r="J441" s="11" t="s">
        <v>25</v>
      </c>
      <c r="K441" s="11" t="s">
        <v>507</v>
      </c>
      <c r="L441" s="8" t="s">
        <v>134</v>
      </c>
      <c r="M441" s="14">
        <v>588140.15</v>
      </c>
      <c r="N441" s="14">
        <v>544.5237940931396</v>
      </c>
      <c r="O441" s="14">
        <v>509.25193305106023</v>
      </c>
      <c r="P441" s="14">
        <v>36758.759375000001</v>
      </c>
      <c r="Q441" s="20"/>
      <c r="R441" s="13" t="s">
        <v>191</v>
      </c>
    </row>
    <row r="442" spans="1:18" x14ac:dyDescent="0.25">
      <c r="A442" s="11">
        <v>851</v>
      </c>
      <c r="B442" s="11" t="s">
        <v>84</v>
      </c>
      <c r="C442" s="12">
        <v>2012</v>
      </c>
      <c r="D442" s="12">
        <v>2014</v>
      </c>
      <c r="E442" s="11"/>
      <c r="F442" s="5"/>
      <c r="G442" s="5"/>
      <c r="H442" s="11" t="s">
        <v>16</v>
      </c>
      <c r="I442" s="11"/>
      <c r="J442" s="11" t="s">
        <v>25</v>
      </c>
      <c r="K442" s="11" t="s">
        <v>508</v>
      </c>
      <c r="L442" s="8" t="s">
        <v>134</v>
      </c>
      <c r="M442" s="14">
        <v>55991.53</v>
      </c>
      <c r="N442" s="14">
        <v>51.839209332469217</v>
      </c>
      <c r="O442" s="14">
        <v>48.4812929145994</v>
      </c>
      <c r="P442" s="14">
        <v>3499.4706249999999</v>
      </c>
      <c r="Q442" s="20"/>
      <c r="R442" s="13" t="s">
        <v>191</v>
      </c>
    </row>
    <row r="443" spans="1:18" x14ac:dyDescent="0.25">
      <c r="A443" s="11">
        <v>851</v>
      </c>
      <c r="B443" s="11" t="s">
        <v>84</v>
      </c>
      <c r="C443" s="12">
        <v>2012</v>
      </c>
      <c r="D443" s="12">
        <v>2014</v>
      </c>
      <c r="E443" s="11"/>
      <c r="F443" s="5"/>
      <c r="G443" s="5"/>
      <c r="H443" s="11" t="s">
        <v>16</v>
      </c>
      <c r="I443" s="11"/>
      <c r="J443" s="11" t="s">
        <v>25</v>
      </c>
      <c r="K443" s="11" t="s">
        <v>509</v>
      </c>
      <c r="L443" s="8" t="s">
        <v>137</v>
      </c>
      <c r="M443" s="14">
        <v>70365.320000000007</v>
      </c>
      <c r="N443" s="14">
        <v>65.147041940561067</v>
      </c>
      <c r="O443" s="14">
        <v>60.92710254478704</v>
      </c>
      <c r="P443" s="14">
        <v>4397.8325000000004</v>
      </c>
      <c r="Q443" s="20"/>
      <c r="R443" s="13" t="s">
        <v>191</v>
      </c>
    </row>
    <row r="444" spans="1:18" x14ac:dyDescent="0.25">
      <c r="A444" s="11">
        <v>851</v>
      </c>
      <c r="B444" s="11" t="s">
        <v>84</v>
      </c>
      <c r="C444" s="12">
        <v>2012</v>
      </c>
      <c r="D444" s="12">
        <v>2014</v>
      </c>
      <c r="E444" s="11"/>
      <c r="F444" s="5"/>
      <c r="G444" s="5"/>
      <c r="H444" s="11" t="s">
        <v>16</v>
      </c>
      <c r="I444" s="11"/>
      <c r="J444" s="11" t="s">
        <v>25</v>
      </c>
      <c r="K444" s="11" t="s">
        <v>510</v>
      </c>
      <c r="L444" s="8" t="s">
        <v>137</v>
      </c>
      <c r="M444" s="14">
        <v>100132.78</v>
      </c>
      <c r="N444" s="14">
        <v>92.706953059901863</v>
      </c>
      <c r="O444" s="14">
        <v>86.701803603744011</v>
      </c>
      <c r="P444" s="14">
        <v>6258.2987499999999</v>
      </c>
      <c r="Q444" s="20"/>
      <c r="R444" s="13" t="s">
        <v>191</v>
      </c>
    </row>
    <row r="445" spans="1:18" x14ac:dyDescent="0.25">
      <c r="A445" s="11">
        <v>851</v>
      </c>
      <c r="B445" s="11" t="s">
        <v>84</v>
      </c>
      <c r="C445" s="12">
        <v>2012</v>
      </c>
      <c r="D445" s="12">
        <v>2014</v>
      </c>
      <c r="E445" s="11"/>
      <c r="F445" s="5"/>
      <c r="G445" s="5"/>
      <c r="H445" s="11" t="s">
        <v>16</v>
      </c>
      <c r="I445" s="11"/>
      <c r="J445" s="11" t="s">
        <v>25</v>
      </c>
      <c r="K445" s="11" t="s">
        <v>511</v>
      </c>
      <c r="L445" s="8" t="s">
        <v>137</v>
      </c>
      <c r="M445" s="14">
        <v>35787.75</v>
      </c>
      <c r="N445" s="14">
        <v>33.133737616887331</v>
      </c>
      <c r="O445" s="14">
        <v>30.987479543860559</v>
      </c>
      <c r="P445" s="14">
        <v>2236.734375</v>
      </c>
      <c r="Q445" s="20"/>
      <c r="R445" s="13" t="s">
        <v>191</v>
      </c>
    </row>
    <row r="446" spans="1:18" x14ac:dyDescent="0.25">
      <c r="A446" s="11">
        <v>851</v>
      </c>
      <c r="B446" s="11" t="s">
        <v>84</v>
      </c>
      <c r="C446" s="12">
        <v>2012</v>
      </c>
      <c r="D446" s="12">
        <v>2014</v>
      </c>
      <c r="E446" s="11"/>
      <c r="F446" s="5"/>
      <c r="G446" s="5"/>
      <c r="H446" s="11" t="s">
        <v>16</v>
      </c>
      <c r="I446" s="11"/>
      <c r="J446" s="11" t="s">
        <v>25</v>
      </c>
      <c r="K446" s="11" t="s">
        <v>512</v>
      </c>
      <c r="L446" s="8" t="s">
        <v>139</v>
      </c>
      <c r="M446" s="14">
        <v>111779.66</v>
      </c>
      <c r="N446" s="14">
        <v>103.4901027682622</v>
      </c>
      <c r="O446" s="14">
        <v>96.786468209644042</v>
      </c>
      <c r="P446" s="14">
        <v>6986.2287500000002</v>
      </c>
      <c r="Q446" s="20"/>
      <c r="R446" s="13" t="s">
        <v>191</v>
      </c>
    </row>
    <row r="447" spans="1:18" x14ac:dyDescent="0.25">
      <c r="A447" s="11">
        <v>851</v>
      </c>
      <c r="B447" s="11" t="s">
        <v>84</v>
      </c>
      <c r="C447" s="12">
        <v>2012</v>
      </c>
      <c r="D447" s="12">
        <v>2014</v>
      </c>
      <c r="E447" s="11"/>
      <c r="F447" s="5"/>
      <c r="G447" s="5"/>
      <c r="H447" s="11" t="s">
        <v>16</v>
      </c>
      <c r="I447" s="11"/>
      <c r="J447" s="11" t="s">
        <v>25</v>
      </c>
      <c r="K447" s="11" t="s">
        <v>513</v>
      </c>
      <c r="L447" s="8" t="s">
        <v>139</v>
      </c>
      <c r="M447" s="14">
        <v>87657.1</v>
      </c>
      <c r="N447" s="14">
        <v>81.156466993796883</v>
      </c>
      <c r="O447" s="14">
        <v>75.899507320916783</v>
      </c>
      <c r="P447" s="14">
        <v>5478.5687500000004</v>
      </c>
      <c r="Q447" s="20"/>
      <c r="R447" s="13" t="s">
        <v>191</v>
      </c>
    </row>
    <row r="448" spans="1:18" x14ac:dyDescent="0.25">
      <c r="A448" s="11">
        <v>851</v>
      </c>
      <c r="B448" s="11" t="s">
        <v>84</v>
      </c>
      <c r="C448" s="12">
        <v>2012</v>
      </c>
      <c r="D448" s="12">
        <v>2014</v>
      </c>
      <c r="E448" s="11"/>
      <c r="F448" s="5"/>
      <c r="G448" s="5"/>
      <c r="H448" s="11" t="s">
        <v>16</v>
      </c>
      <c r="I448" s="11"/>
      <c r="J448" s="11" t="s">
        <v>25</v>
      </c>
      <c r="K448" s="11" t="s">
        <v>514</v>
      </c>
      <c r="L448" s="8" t="s">
        <v>139</v>
      </c>
      <c r="M448" s="14">
        <v>160591.49</v>
      </c>
      <c r="N448" s="14">
        <v>148.68205721692436</v>
      </c>
      <c r="O448" s="14">
        <v>139.05108623182758</v>
      </c>
      <c r="P448" s="14">
        <v>10036.968124999999</v>
      </c>
      <c r="Q448" s="20"/>
      <c r="R448" s="13" t="s">
        <v>191</v>
      </c>
    </row>
    <row r="449" spans="1:18" x14ac:dyDescent="0.25">
      <c r="A449" s="11">
        <v>851</v>
      </c>
      <c r="B449" s="11" t="s">
        <v>84</v>
      </c>
      <c r="C449" s="12">
        <v>2012</v>
      </c>
      <c r="D449" s="12">
        <v>2014</v>
      </c>
      <c r="E449" s="11"/>
      <c r="F449" s="5"/>
      <c r="G449" s="5"/>
      <c r="H449" s="11" t="s">
        <v>16</v>
      </c>
      <c r="I449" s="11"/>
      <c r="J449" s="11" t="s">
        <v>25</v>
      </c>
      <c r="K449" s="11" t="s">
        <v>515</v>
      </c>
      <c r="L449" s="8" t="s">
        <v>139</v>
      </c>
      <c r="M449" s="14">
        <v>48655.76</v>
      </c>
      <c r="N449" s="14">
        <v>45.047458568651059</v>
      </c>
      <c r="O449" s="14">
        <v>42.129481950974537</v>
      </c>
      <c r="P449" s="14">
        <v>3040.9850000000001</v>
      </c>
      <c r="Q449" s="20"/>
      <c r="R449" s="13" t="s">
        <v>191</v>
      </c>
    </row>
    <row r="450" spans="1:18" x14ac:dyDescent="0.25">
      <c r="A450" s="11">
        <v>851</v>
      </c>
      <c r="B450" s="11" t="s">
        <v>84</v>
      </c>
      <c r="C450" s="12">
        <v>2012</v>
      </c>
      <c r="D450" s="12">
        <v>2014</v>
      </c>
      <c r="E450" s="11"/>
      <c r="F450" s="5"/>
      <c r="G450" s="5"/>
      <c r="H450" s="11" t="s">
        <v>16</v>
      </c>
      <c r="I450" s="11"/>
      <c r="J450" s="11" t="s">
        <v>25</v>
      </c>
      <c r="K450" s="11" t="s">
        <v>516</v>
      </c>
      <c r="L450" s="8" t="s">
        <v>143</v>
      </c>
      <c r="M450" s="14">
        <v>51440.34</v>
      </c>
      <c r="N450" s="14">
        <v>47.625534672715489</v>
      </c>
      <c r="O450" s="14">
        <v>44.540561602202764</v>
      </c>
      <c r="P450" s="14">
        <v>3215.0212499999998</v>
      </c>
      <c r="Q450" s="20"/>
      <c r="R450" s="13" t="s">
        <v>191</v>
      </c>
    </row>
    <row r="451" spans="1:18" x14ac:dyDescent="0.25">
      <c r="A451" s="11">
        <v>851</v>
      </c>
      <c r="B451" s="11" t="s">
        <v>84</v>
      </c>
      <c r="C451" s="12">
        <v>2012</v>
      </c>
      <c r="D451" s="12">
        <v>2014</v>
      </c>
      <c r="E451" s="11"/>
      <c r="F451" s="5"/>
      <c r="G451" s="5"/>
      <c r="H451" s="11" t="s">
        <v>16</v>
      </c>
      <c r="I451" s="11"/>
      <c r="J451" s="11" t="s">
        <v>25</v>
      </c>
      <c r="K451" s="11" t="s">
        <v>517</v>
      </c>
      <c r="L451" s="8" t="s">
        <v>143</v>
      </c>
      <c r="M451" s="14">
        <v>149596.54999999999</v>
      </c>
      <c r="N451" s="14">
        <v>138.50249976853996</v>
      </c>
      <c r="O451" s="14">
        <v>129.53091582893904</v>
      </c>
      <c r="P451" s="14">
        <v>9349.7843749999993</v>
      </c>
      <c r="Q451" s="20"/>
      <c r="R451" s="13" t="s">
        <v>191</v>
      </c>
    </row>
    <row r="452" spans="1:18" x14ac:dyDescent="0.25">
      <c r="A452" s="11">
        <v>851</v>
      </c>
      <c r="B452" s="11" t="s">
        <v>84</v>
      </c>
      <c r="C452" s="12">
        <v>2012</v>
      </c>
      <c r="D452" s="12">
        <v>2014</v>
      </c>
      <c r="E452" s="11"/>
      <c r="F452" s="5"/>
      <c r="G452" s="5"/>
      <c r="H452" s="11" t="s">
        <v>16</v>
      </c>
      <c r="I452" s="11"/>
      <c r="J452" s="11" t="s">
        <v>25</v>
      </c>
      <c r="K452" s="11" t="s">
        <v>518</v>
      </c>
      <c r="L452" s="8" t="s">
        <v>143</v>
      </c>
      <c r="M452" s="14">
        <v>80077.100000000006</v>
      </c>
      <c r="N452" s="14">
        <v>74.138598277937234</v>
      </c>
      <c r="O452" s="14">
        <v>69.336225333575783</v>
      </c>
      <c r="P452" s="14">
        <v>5004.8187500000004</v>
      </c>
      <c r="Q452" s="20"/>
      <c r="R452" s="13" t="s">
        <v>191</v>
      </c>
    </row>
    <row r="453" spans="1:18" x14ac:dyDescent="0.25">
      <c r="A453" s="11">
        <v>851</v>
      </c>
      <c r="B453" s="11" t="s">
        <v>84</v>
      </c>
      <c r="C453" s="12">
        <v>2012</v>
      </c>
      <c r="D453" s="12">
        <v>2014</v>
      </c>
      <c r="E453" s="11"/>
      <c r="F453" s="5"/>
      <c r="G453" s="5"/>
      <c r="H453" s="11" t="s">
        <v>16</v>
      </c>
      <c r="I453" s="11"/>
      <c r="J453" s="11" t="s">
        <v>25</v>
      </c>
      <c r="K453" s="11" t="s">
        <v>519</v>
      </c>
      <c r="L453" s="8" t="s">
        <v>139</v>
      </c>
      <c r="M453" s="14">
        <v>54508.9</v>
      </c>
      <c r="N453" s="14">
        <v>50.466530876770676</v>
      </c>
      <c r="O453" s="14">
        <v>47.19753054350555</v>
      </c>
      <c r="P453" s="14">
        <v>3406.8062500000001</v>
      </c>
      <c r="Q453" s="20"/>
      <c r="R453" s="13" t="s">
        <v>191</v>
      </c>
    </row>
    <row r="454" spans="1:18" x14ac:dyDescent="0.25">
      <c r="A454" s="11">
        <v>851</v>
      </c>
      <c r="B454" s="11" t="s">
        <v>84</v>
      </c>
      <c r="C454" s="12">
        <v>2012</v>
      </c>
      <c r="D454" s="12">
        <v>2014</v>
      </c>
      <c r="E454" s="11"/>
      <c r="F454" s="5"/>
      <c r="G454" s="5"/>
      <c r="H454" s="11" t="s">
        <v>16</v>
      </c>
      <c r="I454" s="11"/>
      <c r="J454" s="11" t="s">
        <v>25</v>
      </c>
      <c r="K454" s="11" t="s">
        <v>520</v>
      </c>
      <c r="L454" s="8" t="s">
        <v>139</v>
      </c>
      <c r="M454" s="14">
        <v>61501.85</v>
      </c>
      <c r="N454" s="14">
        <v>56.940885103231189</v>
      </c>
      <c r="O454" s="14">
        <v>53.252504524162049</v>
      </c>
      <c r="P454" s="14">
        <v>3843.8656249999999</v>
      </c>
      <c r="Q454" s="20"/>
      <c r="R454" s="13" t="s">
        <v>191</v>
      </c>
    </row>
    <row r="455" spans="1:18" x14ac:dyDescent="0.25">
      <c r="A455" s="11">
        <v>851</v>
      </c>
      <c r="B455" s="11" t="s">
        <v>84</v>
      </c>
      <c r="C455" s="12">
        <v>2012</v>
      </c>
      <c r="D455" s="12">
        <v>2014</v>
      </c>
      <c r="E455" s="11"/>
      <c r="F455" s="5"/>
      <c r="G455" s="5"/>
      <c r="H455" s="11" t="s">
        <v>16</v>
      </c>
      <c r="I455" s="11"/>
      <c r="J455" s="11" t="s">
        <v>25</v>
      </c>
      <c r="K455" s="11" t="s">
        <v>521</v>
      </c>
      <c r="L455" s="8" t="s">
        <v>148</v>
      </c>
      <c r="M455" s="14">
        <v>19059.310000000001</v>
      </c>
      <c r="N455" s="14">
        <v>17.645875381909086</v>
      </c>
      <c r="O455" s="14">
        <v>16.50285303616732</v>
      </c>
      <c r="P455" s="14">
        <v>1191.2068750000001</v>
      </c>
      <c r="Q455" s="20"/>
      <c r="R455" s="13" t="s">
        <v>191</v>
      </c>
    </row>
    <row r="456" spans="1:18" x14ac:dyDescent="0.25">
      <c r="A456" s="11">
        <v>865</v>
      </c>
      <c r="B456" s="11" t="s">
        <v>85</v>
      </c>
      <c r="C456" s="12">
        <v>2013</v>
      </c>
      <c r="D456" s="12">
        <v>2014</v>
      </c>
      <c r="E456" s="11">
        <v>8</v>
      </c>
      <c r="F456" s="5">
        <v>482</v>
      </c>
      <c r="G456" s="5">
        <v>524.64</v>
      </c>
      <c r="H456" s="11" t="s">
        <v>24</v>
      </c>
      <c r="I456" s="11"/>
      <c r="J456" s="11" t="s">
        <v>25</v>
      </c>
      <c r="K456" s="11" t="s">
        <v>522</v>
      </c>
      <c r="L456" s="8" t="s">
        <v>134</v>
      </c>
      <c r="M456" s="14">
        <v>262135.24</v>
      </c>
      <c r="N456" s="14">
        <v>543.84904564315354</v>
      </c>
      <c r="O456" s="14">
        <v>499.64783470570296</v>
      </c>
      <c r="P456" s="14">
        <v>32766.904999999999</v>
      </c>
      <c r="Q456" s="19">
        <v>5.5E-2</v>
      </c>
      <c r="R456" s="13" t="s">
        <v>135</v>
      </c>
    </row>
    <row r="457" spans="1:18" x14ac:dyDescent="0.25">
      <c r="A457" s="11">
        <v>865</v>
      </c>
      <c r="B457" s="11" t="s">
        <v>85</v>
      </c>
      <c r="C457" s="12">
        <v>2013</v>
      </c>
      <c r="D457" s="12">
        <v>2014</v>
      </c>
      <c r="E457" s="11"/>
      <c r="F457" s="5"/>
      <c r="G457" s="5"/>
      <c r="H457" s="11" t="s">
        <v>24</v>
      </c>
      <c r="I457" s="11"/>
      <c r="J457" s="11" t="s">
        <v>25</v>
      </c>
      <c r="K457" s="11" t="s">
        <v>210</v>
      </c>
      <c r="L457" s="8" t="s">
        <v>134</v>
      </c>
      <c r="M457" s="14">
        <v>19063.79</v>
      </c>
      <c r="N457" s="14">
        <v>39.551431535269714</v>
      </c>
      <c r="O457" s="14">
        <v>36.33689768222019</v>
      </c>
      <c r="P457" s="14">
        <v>2382.9737500000001</v>
      </c>
      <c r="Q457" s="20"/>
      <c r="R457" s="13" t="s">
        <v>135</v>
      </c>
    </row>
    <row r="458" spans="1:18" x14ac:dyDescent="0.25">
      <c r="A458" s="11">
        <v>865</v>
      </c>
      <c r="B458" s="11" t="s">
        <v>85</v>
      </c>
      <c r="C458" s="12">
        <v>2013</v>
      </c>
      <c r="D458" s="12">
        <v>2014</v>
      </c>
      <c r="E458" s="11"/>
      <c r="F458" s="5"/>
      <c r="G458" s="5"/>
      <c r="H458" s="11" t="s">
        <v>24</v>
      </c>
      <c r="I458" s="11"/>
      <c r="J458" s="11" t="s">
        <v>25</v>
      </c>
      <c r="K458" s="11" t="s">
        <v>523</v>
      </c>
      <c r="L458" s="8" t="s">
        <v>137</v>
      </c>
      <c r="M458" s="14">
        <v>25822.46</v>
      </c>
      <c r="N458" s="14">
        <v>53.573568464730286</v>
      </c>
      <c r="O458" s="14">
        <v>49.219388533089358</v>
      </c>
      <c r="P458" s="14">
        <v>3227.8074999999999</v>
      </c>
      <c r="Q458" s="20"/>
      <c r="R458" s="13" t="s">
        <v>135</v>
      </c>
    </row>
    <row r="459" spans="1:18" x14ac:dyDescent="0.25">
      <c r="A459" s="11">
        <v>865</v>
      </c>
      <c r="B459" s="11" t="s">
        <v>85</v>
      </c>
      <c r="C459" s="12">
        <v>2013</v>
      </c>
      <c r="D459" s="12">
        <v>2014</v>
      </c>
      <c r="E459" s="11"/>
      <c r="F459" s="5"/>
      <c r="G459" s="5"/>
      <c r="H459" s="11" t="s">
        <v>24</v>
      </c>
      <c r="I459" s="11"/>
      <c r="J459" s="11" t="s">
        <v>25</v>
      </c>
      <c r="K459" s="11" t="s">
        <v>524</v>
      </c>
      <c r="L459" s="8" t="s">
        <v>137</v>
      </c>
      <c r="M459" s="14">
        <v>63580.87</v>
      </c>
      <c r="N459" s="14">
        <v>131.91051867219917</v>
      </c>
      <c r="O459" s="14">
        <v>121.18952043305887</v>
      </c>
      <c r="P459" s="14">
        <v>7947.6087500000003</v>
      </c>
      <c r="Q459" s="20"/>
      <c r="R459" s="13" t="s">
        <v>135</v>
      </c>
    </row>
    <row r="460" spans="1:18" x14ac:dyDescent="0.25">
      <c r="A460" s="11">
        <v>865</v>
      </c>
      <c r="B460" s="11" t="s">
        <v>85</v>
      </c>
      <c r="C460" s="12">
        <v>2013</v>
      </c>
      <c r="D460" s="12">
        <v>2014</v>
      </c>
      <c r="E460" s="11"/>
      <c r="F460" s="5"/>
      <c r="G460" s="5"/>
      <c r="H460" s="11" t="s">
        <v>24</v>
      </c>
      <c r="I460" s="11"/>
      <c r="J460" s="11" t="s">
        <v>25</v>
      </c>
      <c r="K460" s="11" t="s">
        <v>329</v>
      </c>
      <c r="L460" s="8" t="s">
        <v>139</v>
      </c>
      <c r="M460" s="14">
        <v>28341.97</v>
      </c>
      <c r="N460" s="14">
        <v>58.800767634854772</v>
      </c>
      <c r="O460" s="14">
        <v>54.021748246416593</v>
      </c>
      <c r="P460" s="14">
        <v>3542.7462500000001</v>
      </c>
      <c r="Q460" s="20"/>
      <c r="R460" s="13" t="s">
        <v>135</v>
      </c>
    </row>
    <row r="461" spans="1:18" x14ac:dyDescent="0.25">
      <c r="A461" s="11">
        <v>865</v>
      </c>
      <c r="B461" s="11" t="s">
        <v>85</v>
      </c>
      <c r="C461" s="12">
        <v>2013</v>
      </c>
      <c r="D461" s="12">
        <v>2014</v>
      </c>
      <c r="E461" s="11"/>
      <c r="F461" s="5"/>
      <c r="G461" s="5"/>
      <c r="H461" s="11" t="s">
        <v>24</v>
      </c>
      <c r="I461" s="11"/>
      <c r="J461" s="11" t="s">
        <v>25</v>
      </c>
      <c r="K461" s="11" t="s">
        <v>525</v>
      </c>
      <c r="L461" s="8" t="s">
        <v>139</v>
      </c>
      <c r="M461" s="14">
        <v>21634.66</v>
      </c>
      <c r="N461" s="14">
        <v>44.885186721991701</v>
      </c>
      <c r="O461" s="14">
        <v>41.23715309545593</v>
      </c>
      <c r="P461" s="14">
        <v>2704.3325</v>
      </c>
      <c r="Q461" s="20"/>
      <c r="R461" s="13" t="s">
        <v>135</v>
      </c>
    </row>
    <row r="462" spans="1:18" x14ac:dyDescent="0.25">
      <c r="A462" s="11">
        <v>865</v>
      </c>
      <c r="B462" s="11" t="s">
        <v>85</v>
      </c>
      <c r="C462" s="12">
        <v>2013</v>
      </c>
      <c r="D462" s="12">
        <v>2014</v>
      </c>
      <c r="E462" s="11"/>
      <c r="F462" s="5"/>
      <c r="G462" s="5"/>
      <c r="H462" s="11" t="s">
        <v>24</v>
      </c>
      <c r="I462" s="11"/>
      <c r="J462" s="11" t="s">
        <v>25</v>
      </c>
      <c r="K462" s="11" t="s">
        <v>273</v>
      </c>
      <c r="L462" s="8" t="s">
        <v>139</v>
      </c>
      <c r="M462" s="14">
        <v>74780.39</v>
      </c>
      <c r="N462" s="14">
        <v>155.14603734439834</v>
      </c>
      <c r="O462" s="14">
        <v>142.53657746264105</v>
      </c>
      <c r="P462" s="14">
        <v>9347.5487499999999</v>
      </c>
      <c r="Q462" s="20"/>
      <c r="R462" s="13" t="s">
        <v>135</v>
      </c>
    </row>
    <row r="463" spans="1:18" x14ac:dyDescent="0.25">
      <c r="A463" s="11">
        <v>865</v>
      </c>
      <c r="B463" s="11" t="s">
        <v>85</v>
      </c>
      <c r="C463" s="12">
        <v>2013</v>
      </c>
      <c r="D463" s="12">
        <v>2014</v>
      </c>
      <c r="E463" s="11"/>
      <c r="F463" s="5"/>
      <c r="G463" s="5"/>
      <c r="H463" s="11" t="s">
        <v>24</v>
      </c>
      <c r="I463" s="11"/>
      <c r="J463" s="11" t="s">
        <v>25</v>
      </c>
      <c r="K463" s="11" t="s">
        <v>526</v>
      </c>
      <c r="L463" s="8" t="s">
        <v>139</v>
      </c>
      <c r="M463" s="14">
        <v>30857.13</v>
      </c>
      <c r="N463" s="14">
        <v>64.0189419087137</v>
      </c>
      <c r="O463" s="14">
        <v>58.815816559926809</v>
      </c>
      <c r="P463" s="14">
        <v>3857.1412500000001</v>
      </c>
      <c r="Q463" s="20"/>
      <c r="R463" s="13" t="s">
        <v>135</v>
      </c>
    </row>
    <row r="464" spans="1:18" x14ac:dyDescent="0.25">
      <c r="A464" s="11">
        <v>865</v>
      </c>
      <c r="B464" s="11" t="s">
        <v>85</v>
      </c>
      <c r="C464" s="12">
        <v>2013</v>
      </c>
      <c r="D464" s="12">
        <v>2014</v>
      </c>
      <c r="E464" s="11"/>
      <c r="F464" s="5"/>
      <c r="G464" s="5"/>
      <c r="H464" s="11" t="s">
        <v>24</v>
      </c>
      <c r="I464" s="11"/>
      <c r="J464" s="11" t="s">
        <v>25</v>
      </c>
      <c r="K464" s="11" t="s">
        <v>298</v>
      </c>
      <c r="L464" s="8" t="s">
        <v>139</v>
      </c>
      <c r="M464" s="14">
        <v>20542.23</v>
      </c>
      <c r="N464" s="14">
        <v>42.618734439834022</v>
      </c>
      <c r="O464" s="14">
        <v>39.154906221408964</v>
      </c>
      <c r="P464" s="14">
        <v>2567.7787499999999</v>
      </c>
      <c r="Q464" s="20"/>
      <c r="R464" s="13" t="s">
        <v>135</v>
      </c>
    </row>
    <row r="465" spans="1:18" x14ac:dyDescent="0.25">
      <c r="A465" s="11">
        <v>865</v>
      </c>
      <c r="B465" s="11" t="s">
        <v>85</v>
      </c>
      <c r="C465" s="12">
        <v>2013</v>
      </c>
      <c r="D465" s="12">
        <v>2014</v>
      </c>
      <c r="E465" s="11"/>
      <c r="F465" s="5"/>
      <c r="G465" s="5"/>
      <c r="H465" s="11" t="s">
        <v>24</v>
      </c>
      <c r="I465" s="11"/>
      <c r="J465" s="11" t="s">
        <v>25</v>
      </c>
      <c r="K465" s="11" t="s">
        <v>326</v>
      </c>
      <c r="L465" s="8" t="s">
        <v>148</v>
      </c>
      <c r="M465" s="14">
        <v>20384.759999999998</v>
      </c>
      <c r="N465" s="14">
        <v>42.292033195020743</v>
      </c>
      <c r="O465" s="14">
        <v>38.854757548032936</v>
      </c>
      <c r="P465" s="14">
        <v>2548.0949999999998</v>
      </c>
      <c r="Q465" s="20"/>
      <c r="R465" s="13" t="s">
        <v>135</v>
      </c>
    </row>
    <row r="466" spans="1:18" x14ac:dyDescent="0.25">
      <c r="A466" s="11">
        <v>865</v>
      </c>
      <c r="B466" s="11" t="s">
        <v>85</v>
      </c>
      <c r="C466" s="12">
        <v>2013</v>
      </c>
      <c r="D466" s="12">
        <v>2014</v>
      </c>
      <c r="E466" s="11"/>
      <c r="F466" s="5"/>
      <c r="G466" s="5"/>
      <c r="H466" s="11" t="s">
        <v>24</v>
      </c>
      <c r="I466" s="11"/>
      <c r="J466" s="11" t="s">
        <v>25</v>
      </c>
      <c r="K466" s="11" t="s">
        <v>527</v>
      </c>
      <c r="L466" s="8" t="s">
        <v>143</v>
      </c>
      <c r="M466" s="14">
        <v>54022.76</v>
      </c>
      <c r="N466" s="14">
        <v>112.08041493775934</v>
      </c>
      <c r="O466" s="14">
        <v>102.97110399512047</v>
      </c>
      <c r="P466" s="14">
        <v>6752.8450000000003</v>
      </c>
      <c r="Q466" s="20"/>
      <c r="R466" s="13" t="s">
        <v>135</v>
      </c>
    </row>
    <row r="467" spans="1:18" x14ac:dyDescent="0.25">
      <c r="A467" s="11">
        <v>865</v>
      </c>
      <c r="B467" s="11" t="s">
        <v>85</v>
      </c>
      <c r="C467" s="12">
        <v>2013</v>
      </c>
      <c r="D467" s="12">
        <v>2014</v>
      </c>
      <c r="E467" s="11"/>
      <c r="F467" s="5"/>
      <c r="G467" s="5"/>
      <c r="H467" s="11" t="s">
        <v>24</v>
      </c>
      <c r="I467" s="11"/>
      <c r="J467" s="11" t="s">
        <v>25</v>
      </c>
      <c r="K467" s="11" t="s">
        <v>528</v>
      </c>
      <c r="L467" s="8" t="s">
        <v>143</v>
      </c>
      <c r="M467" s="14">
        <v>49945.21</v>
      </c>
      <c r="N467" s="14">
        <v>103.62076763485477</v>
      </c>
      <c r="O467" s="14">
        <v>95.199012656297654</v>
      </c>
      <c r="P467" s="14">
        <v>6243.1512499999999</v>
      </c>
      <c r="Q467" s="20"/>
      <c r="R467" s="13" t="s">
        <v>135</v>
      </c>
    </row>
    <row r="468" spans="1:18" x14ac:dyDescent="0.25">
      <c r="A468" s="11">
        <v>865</v>
      </c>
      <c r="B468" s="11" t="s">
        <v>85</v>
      </c>
      <c r="C468" s="12">
        <v>2013</v>
      </c>
      <c r="D468" s="12">
        <v>2014</v>
      </c>
      <c r="E468" s="11"/>
      <c r="F468" s="5"/>
      <c r="G468" s="5"/>
      <c r="H468" s="11" t="s">
        <v>24</v>
      </c>
      <c r="I468" s="11"/>
      <c r="J468" s="11" t="s">
        <v>25</v>
      </c>
      <c r="K468" s="11" t="s">
        <v>529</v>
      </c>
      <c r="L468" s="8" t="s">
        <v>143</v>
      </c>
      <c r="M468" s="14">
        <v>22143.67</v>
      </c>
      <c r="N468" s="14">
        <v>45.941224066390035</v>
      </c>
      <c r="O468" s="14">
        <v>42.207361238182372</v>
      </c>
      <c r="P468" s="14">
        <v>2767.9587499999998</v>
      </c>
      <c r="Q468" s="20"/>
      <c r="R468" s="13" t="s">
        <v>135</v>
      </c>
    </row>
    <row r="469" spans="1:18" x14ac:dyDescent="0.25">
      <c r="A469" s="11">
        <v>829</v>
      </c>
      <c r="B469" s="11" t="s">
        <v>80</v>
      </c>
      <c r="C469" s="12">
        <v>2013</v>
      </c>
      <c r="D469" s="12">
        <v>2014</v>
      </c>
      <c r="E469" s="11">
        <v>15</v>
      </c>
      <c r="F469" s="5">
        <v>1139.71</v>
      </c>
      <c r="G469" s="5">
        <v>1224.3800000000001</v>
      </c>
      <c r="H469" s="11" t="s">
        <v>27</v>
      </c>
      <c r="I469" s="11"/>
      <c r="J469" s="11" t="s">
        <v>25</v>
      </c>
      <c r="K469" s="11" t="s">
        <v>530</v>
      </c>
      <c r="L469" s="8" t="s">
        <v>134</v>
      </c>
      <c r="M469" s="14">
        <v>562622.07999999996</v>
      </c>
      <c r="N469" s="14">
        <v>493.6537189284993</v>
      </c>
      <c r="O469" s="14">
        <v>459.51590192587258</v>
      </c>
      <c r="P469" s="14">
        <v>37508.138666666666</v>
      </c>
      <c r="Q469" s="19">
        <v>5.5E-2</v>
      </c>
      <c r="R469" s="13" t="s">
        <v>191</v>
      </c>
    </row>
    <row r="470" spans="1:18" x14ac:dyDescent="0.25">
      <c r="A470" s="11">
        <v>829</v>
      </c>
      <c r="B470" s="11" t="s">
        <v>80</v>
      </c>
      <c r="C470" s="12">
        <v>2013</v>
      </c>
      <c r="D470" s="12">
        <v>2014</v>
      </c>
      <c r="E470" s="11"/>
      <c r="F470" s="5"/>
      <c r="G470" s="5"/>
      <c r="H470" s="11" t="s">
        <v>27</v>
      </c>
      <c r="I470" s="11"/>
      <c r="J470" s="11" t="s">
        <v>25</v>
      </c>
      <c r="K470" s="11" t="s">
        <v>531</v>
      </c>
      <c r="L470" s="8" t="s">
        <v>137</v>
      </c>
      <c r="M470" s="14">
        <v>121074.43</v>
      </c>
      <c r="N470" s="14">
        <v>106.23266444972843</v>
      </c>
      <c r="O470" s="14">
        <v>98.886317973178251</v>
      </c>
      <c r="P470" s="14">
        <v>8071.6286666666665</v>
      </c>
      <c r="Q470" s="20"/>
      <c r="R470" s="13" t="s">
        <v>191</v>
      </c>
    </row>
    <row r="471" spans="1:18" x14ac:dyDescent="0.25">
      <c r="A471" s="11">
        <v>829</v>
      </c>
      <c r="B471" s="11" t="s">
        <v>80</v>
      </c>
      <c r="C471" s="12">
        <v>2013</v>
      </c>
      <c r="D471" s="12">
        <v>2014</v>
      </c>
      <c r="E471" s="11"/>
      <c r="F471" s="5"/>
      <c r="G471" s="5"/>
      <c r="H471" s="11" t="s">
        <v>27</v>
      </c>
      <c r="I471" s="11"/>
      <c r="J471" s="11" t="s">
        <v>25</v>
      </c>
      <c r="K471" s="11" t="s">
        <v>162</v>
      </c>
      <c r="L471" s="8" t="s">
        <v>137</v>
      </c>
      <c r="M471" s="14">
        <v>47297.29</v>
      </c>
      <c r="N471" s="14">
        <v>41.499407744075249</v>
      </c>
      <c r="O471" s="14">
        <v>38.629583952694425</v>
      </c>
      <c r="P471" s="14">
        <v>3153.1526666666668</v>
      </c>
      <c r="Q471" s="20"/>
      <c r="R471" s="13" t="s">
        <v>191</v>
      </c>
    </row>
    <row r="472" spans="1:18" x14ac:dyDescent="0.25">
      <c r="A472" s="11">
        <v>829</v>
      </c>
      <c r="B472" s="11" t="s">
        <v>80</v>
      </c>
      <c r="C472" s="12">
        <v>2013</v>
      </c>
      <c r="D472" s="12">
        <v>2014</v>
      </c>
      <c r="E472" s="11"/>
      <c r="F472" s="5"/>
      <c r="G472" s="5"/>
      <c r="H472" s="11" t="s">
        <v>27</v>
      </c>
      <c r="I472" s="11"/>
      <c r="J472" s="11" t="s">
        <v>25</v>
      </c>
      <c r="K472" s="11" t="s">
        <v>532</v>
      </c>
      <c r="L472" s="8" t="s">
        <v>137</v>
      </c>
      <c r="M472" s="14">
        <v>73438</v>
      </c>
      <c r="N472" s="14">
        <v>64.435689780733696</v>
      </c>
      <c r="O472" s="14">
        <v>59.979744850454921</v>
      </c>
      <c r="P472" s="14">
        <v>4895.8666666666668</v>
      </c>
      <c r="Q472" s="20"/>
      <c r="R472" s="13" t="s">
        <v>191</v>
      </c>
    </row>
    <row r="473" spans="1:18" x14ac:dyDescent="0.25">
      <c r="A473" s="11">
        <v>829</v>
      </c>
      <c r="B473" s="11" t="s">
        <v>80</v>
      </c>
      <c r="C473" s="12">
        <v>2013</v>
      </c>
      <c r="D473" s="12">
        <v>2014</v>
      </c>
      <c r="E473" s="11"/>
      <c r="F473" s="5"/>
      <c r="G473" s="5"/>
      <c r="H473" s="11" t="s">
        <v>27</v>
      </c>
      <c r="I473" s="11"/>
      <c r="J473" s="11" t="s">
        <v>25</v>
      </c>
      <c r="K473" s="11" t="s">
        <v>533</v>
      </c>
      <c r="L473" s="8" t="s">
        <v>139</v>
      </c>
      <c r="M473" s="14">
        <v>68559.360000000001</v>
      </c>
      <c r="N473" s="14">
        <v>60.155092084828595</v>
      </c>
      <c r="O473" s="14">
        <v>55.995164899786012</v>
      </c>
      <c r="P473" s="14">
        <v>4570.6239999999998</v>
      </c>
      <c r="Q473" s="20"/>
      <c r="R473" s="13" t="s">
        <v>191</v>
      </c>
    </row>
    <row r="474" spans="1:18" x14ac:dyDescent="0.25">
      <c r="A474" s="11">
        <v>829</v>
      </c>
      <c r="B474" s="11" t="s">
        <v>80</v>
      </c>
      <c r="C474" s="12">
        <v>2013</v>
      </c>
      <c r="D474" s="12">
        <v>2014</v>
      </c>
      <c r="E474" s="11"/>
      <c r="F474" s="5"/>
      <c r="G474" s="5"/>
      <c r="H474" s="11" t="s">
        <v>27</v>
      </c>
      <c r="I474" s="11"/>
      <c r="J474" s="11" t="s">
        <v>25</v>
      </c>
      <c r="K474" s="11" t="s">
        <v>534</v>
      </c>
      <c r="L474" s="8" t="s">
        <v>139</v>
      </c>
      <c r="M474" s="14">
        <v>40822.230000000003</v>
      </c>
      <c r="N474" s="14">
        <v>35.818085302401492</v>
      </c>
      <c r="O474" s="14">
        <v>33.341144089253334</v>
      </c>
      <c r="P474" s="14">
        <v>2721.4820000000004</v>
      </c>
      <c r="Q474" s="20"/>
      <c r="R474" s="13" t="s">
        <v>191</v>
      </c>
    </row>
    <row r="475" spans="1:18" x14ac:dyDescent="0.25">
      <c r="A475" s="11">
        <v>829</v>
      </c>
      <c r="B475" s="11" t="s">
        <v>80</v>
      </c>
      <c r="C475" s="12">
        <v>2013</v>
      </c>
      <c r="D475" s="12">
        <v>2014</v>
      </c>
      <c r="E475" s="11"/>
      <c r="F475" s="5"/>
      <c r="G475" s="5"/>
      <c r="H475" s="11" t="s">
        <v>27</v>
      </c>
      <c r="I475" s="11"/>
      <c r="J475" s="11" t="s">
        <v>25</v>
      </c>
      <c r="K475" s="11" t="s">
        <v>535</v>
      </c>
      <c r="L475" s="8" t="s">
        <v>139</v>
      </c>
      <c r="M475" s="14">
        <v>132313.82999999999</v>
      </c>
      <c r="N475" s="14">
        <v>116.09429591738248</v>
      </c>
      <c r="O475" s="14">
        <v>108.06598441660267</v>
      </c>
      <c r="P475" s="14">
        <v>8820.9219999999987</v>
      </c>
      <c r="Q475" s="20"/>
      <c r="R475" s="13" t="s">
        <v>191</v>
      </c>
    </row>
    <row r="476" spans="1:18" x14ac:dyDescent="0.25">
      <c r="A476" s="11">
        <v>829</v>
      </c>
      <c r="B476" s="11" t="s">
        <v>80</v>
      </c>
      <c r="C476" s="12">
        <v>2013</v>
      </c>
      <c r="D476" s="12">
        <v>2014</v>
      </c>
      <c r="E476" s="11"/>
      <c r="F476" s="5"/>
      <c r="G476" s="5"/>
      <c r="H476" s="11" t="s">
        <v>27</v>
      </c>
      <c r="I476" s="11"/>
      <c r="J476" s="11" t="s">
        <v>25</v>
      </c>
      <c r="K476" s="11" t="s">
        <v>536</v>
      </c>
      <c r="L476" s="8" t="s">
        <v>139</v>
      </c>
      <c r="M476" s="14">
        <v>69129.73</v>
      </c>
      <c r="N476" s="14">
        <v>60.655543954163775</v>
      </c>
      <c r="O476" s="14">
        <v>56.461008837125718</v>
      </c>
      <c r="P476" s="14">
        <v>4608.648666666666</v>
      </c>
      <c r="Q476" s="20"/>
      <c r="R476" s="13" t="s">
        <v>191</v>
      </c>
    </row>
    <row r="477" spans="1:18" x14ac:dyDescent="0.25">
      <c r="A477" s="11">
        <v>829</v>
      </c>
      <c r="B477" s="11" t="s">
        <v>80</v>
      </c>
      <c r="C477" s="12">
        <v>2013</v>
      </c>
      <c r="D477" s="12">
        <v>2014</v>
      </c>
      <c r="E477" s="11"/>
      <c r="F477" s="5"/>
      <c r="G477" s="5"/>
      <c r="H477" s="11" t="s">
        <v>27</v>
      </c>
      <c r="I477" s="11"/>
      <c r="J477" s="11" t="s">
        <v>25</v>
      </c>
      <c r="K477" s="11" t="s">
        <v>537</v>
      </c>
      <c r="L477" s="8" t="s">
        <v>139</v>
      </c>
      <c r="M477" s="14">
        <v>20083.82</v>
      </c>
      <c r="N477" s="14">
        <v>17.621868720990427</v>
      </c>
      <c r="O477" s="14">
        <v>16.403257158725232</v>
      </c>
      <c r="P477" s="14">
        <v>1338.9213333333332</v>
      </c>
      <c r="Q477" s="20"/>
      <c r="R477" s="13" t="s">
        <v>191</v>
      </c>
    </row>
    <row r="478" spans="1:18" x14ac:dyDescent="0.25">
      <c r="A478" s="11">
        <v>829</v>
      </c>
      <c r="B478" s="11" t="s">
        <v>80</v>
      </c>
      <c r="C478" s="12">
        <v>2013</v>
      </c>
      <c r="D478" s="12">
        <v>2014</v>
      </c>
      <c r="E478" s="11"/>
      <c r="F478" s="5"/>
      <c r="G478" s="5"/>
      <c r="H478" s="11" t="s">
        <v>27</v>
      </c>
      <c r="I478" s="11"/>
      <c r="J478" s="11" t="s">
        <v>25</v>
      </c>
      <c r="K478" s="11" t="s">
        <v>538</v>
      </c>
      <c r="L478" s="8" t="s">
        <v>139</v>
      </c>
      <c r="M478" s="14">
        <v>64125.73</v>
      </c>
      <c r="N478" s="14">
        <v>56.264953365329781</v>
      </c>
      <c r="O478" s="14">
        <v>52.374042372466064</v>
      </c>
      <c r="P478" s="14">
        <v>4275.0486666666666</v>
      </c>
      <c r="Q478" s="20"/>
      <c r="R478" s="13" t="s">
        <v>191</v>
      </c>
    </row>
    <row r="479" spans="1:18" x14ac:dyDescent="0.25">
      <c r="A479" s="11">
        <v>829</v>
      </c>
      <c r="B479" s="11" t="s">
        <v>80</v>
      </c>
      <c r="C479" s="12">
        <v>2013</v>
      </c>
      <c r="D479" s="12">
        <v>2014</v>
      </c>
      <c r="E479" s="11"/>
      <c r="F479" s="5"/>
      <c r="G479" s="5"/>
      <c r="H479" s="11" t="s">
        <v>27</v>
      </c>
      <c r="I479" s="11"/>
      <c r="J479" s="11" t="s">
        <v>25</v>
      </c>
      <c r="K479" s="11" t="s">
        <v>539</v>
      </c>
      <c r="L479" s="8" t="s">
        <v>134</v>
      </c>
      <c r="M479" s="14">
        <v>62511.51</v>
      </c>
      <c r="N479" s="14">
        <v>54.848610611471337</v>
      </c>
      <c r="O479" s="14">
        <v>51.055644489455887</v>
      </c>
      <c r="P479" s="14">
        <v>4167.4340000000002</v>
      </c>
      <c r="Q479" s="20"/>
      <c r="R479" s="13" t="s">
        <v>191</v>
      </c>
    </row>
    <row r="480" spans="1:18" x14ac:dyDescent="0.25">
      <c r="A480" s="11">
        <v>829</v>
      </c>
      <c r="B480" s="11" t="s">
        <v>80</v>
      </c>
      <c r="C480" s="12">
        <v>2013</v>
      </c>
      <c r="D480" s="12">
        <v>2014</v>
      </c>
      <c r="E480" s="11"/>
      <c r="F480" s="5"/>
      <c r="G480" s="5"/>
      <c r="H480" s="11" t="s">
        <v>27</v>
      </c>
      <c r="I480" s="11"/>
      <c r="J480" s="11" t="s">
        <v>25</v>
      </c>
      <c r="K480" s="11" t="s">
        <v>540</v>
      </c>
      <c r="L480" s="8" t="s">
        <v>143</v>
      </c>
      <c r="M480" s="14">
        <v>88688.94</v>
      </c>
      <c r="N480" s="14">
        <v>77.817111370436336</v>
      </c>
      <c r="O480" s="14">
        <v>72.435796076381507</v>
      </c>
      <c r="P480" s="14">
        <v>5912.5960000000005</v>
      </c>
      <c r="Q480" s="20"/>
      <c r="R480" s="13" t="s">
        <v>191</v>
      </c>
    </row>
    <row r="481" spans="1:18" x14ac:dyDescent="0.25">
      <c r="A481" s="11">
        <v>829</v>
      </c>
      <c r="B481" s="11" t="s">
        <v>80</v>
      </c>
      <c r="C481" s="12">
        <v>2013</v>
      </c>
      <c r="D481" s="12">
        <v>2014</v>
      </c>
      <c r="E481" s="11"/>
      <c r="F481" s="5"/>
      <c r="G481" s="5"/>
      <c r="H481" s="11" t="s">
        <v>27</v>
      </c>
      <c r="I481" s="11"/>
      <c r="J481" s="11" t="s">
        <v>25</v>
      </c>
      <c r="K481" s="11" t="s">
        <v>541</v>
      </c>
      <c r="L481" s="8" t="s">
        <v>143</v>
      </c>
      <c r="M481" s="14">
        <v>61158.1</v>
      </c>
      <c r="N481" s="14">
        <v>53.661106772775526</v>
      </c>
      <c r="O481" s="14">
        <v>49.950260540028417</v>
      </c>
      <c r="P481" s="14">
        <v>4077.2066666666665</v>
      </c>
      <c r="Q481" s="20"/>
      <c r="R481" s="13" t="s">
        <v>191</v>
      </c>
    </row>
    <row r="482" spans="1:18" x14ac:dyDescent="0.25">
      <c r="A482" s="11">
        <v>829</v>
      </c>
      <c r="B482" s="11" t="s">
        <v>80</v>
      </c>
      <c r="C482" s="12">
        <v>2013</v>
      </c>
      <c r="D482" s="12">
        <v>2014</v>
      </c>
      <c r="E482" s="11"/>
      <c r="F482" s="5"/>
      <c r="G482" s="5"/>
      <c r="H482" s="11" t="s">
        <v>27</v>
      </c>
      <c r="I482" s="11"/>
      <c r="J482" s="11" t="s">
        <v>25</v>
      </c>
      <c r="K482" s="11" t="s">
        <v>542</v>
      </c>
      <c r="L482" s="8" t="s">
        <v>143</v>
      </c>
      <c r="M482" s="14">
        <v>97755</v>
      </c>
      <c r="N482" s="14">
        <v>85.771819146975986</v>
      </c>
      <c r="O482" s="14">
        <v>79.840409023342417</v>
      </c>
      <c r="P482" s="14">
        <v>6517</v>
      </c>
      <c r="Q482" s="20"/>
      <c r="R482" s="13" t="s">
        <v>191</v>
      </c>
    </row>
    <row r="483" spans="1:18" x14ac:dyDescent="0.25">
      <c r="A483" s="11">
        <v>799</v>
      </c>
      <c r="B483" s="11" t="s">
        <v>79</v>
      </c>
      <c r="C483" s="12">
        <v>2012</v>
      </c>
      <c r="D483" s="12">
        <v>2014</v>
      </c>
      <c r="E483" s="11">
        <v>7</v>
      </c>
      <c r="F483" s="5">
        <v>541.55999999999995</v>
      </c>
      <c r="G483" s="5">
        <v>575.66999999999996</v>
      </c>
      <c r="H483" s="11" t="s">
        <v>24</v>
      </c>
      <c r="I483" s="11"/>
      <c r="J483" s="11" t="s">
        <v>25</v>
      </c>
      <c r="K483" s="11" t="s">
        <v>209</v>
      </c>
      <c r="L483" s="8" t="s">
        <v>134</v>
      </c>
      <c r="M483" s="14">
        <v>234063.79</v>
      </c>
      <c r="N483" s="14">
        <v>432.20287687421529</v>
      </c>
      <c r="O483" s="14">
        <v>406.59369082981573</v>
      </c>
      <c r="P483" s="14">
        <v>33437.684285714284</v>
      </c>
      <c r="Q483" s="19">
        <v>5.5E-2</v>
      </c>
      <c r="R483" s="13" t="s">
        <v>135</v>
      </c>
    </row>
    <row r="484" spans="1:18" x14ac:dyDescent="0.25">
      <c r="A484" s="11">
        <v>799</v>
      </c>
      <c r="B484" s="11" t="s">
        <v>79</v>
      </c>
      <c r="C484" s="12">
        <v>2012</v>
      </c>
      <c r="D484" s="12">
        <v>2014</v>
      </c>
      <c r="E484" s="11"/>
      <c r="F484" s="5"/>
      <c r="G484" s="5"/>
      <c r="H484" s="11" t="s">
        <v>24</v>
      </c>
      <c r="I484" s="11"/>
      <c r="J484" s="11" t="s">
        <v>25</v>
      </c>
      <c r="K484" s="11" t="s">
        <v>210</v>
      </c>
      <c r="L484" s="8" t="s">
        <v>134</v>
      </c>
      <c r="M484" s="14">
        <v>12436.45</v>
      </c>
      <c r="N484" s="14">
        <v>22.96412216559569</v>
      </c>
      <c r="O484" s="14">
        <v>21.603435996317337</v>
      </c>
      <c r="P484" s="14">
        <v>1776.6357142857144</v>
      </c>
      <c r="Q484" s="20"/>
      <c r="R484" s="13" t="s">
        <v>135</v>
      </c>
    </row>
    <row r="485" spans="1:18" x14ac:dyDescent="0.25">
      <c r="A485" s="11">
        <v>799</v>
      </c>
      <c r="B485" s="11" t="s">
        <v>79</v>
      </c>
      <c r="C485" s="12">
        <v>2012</v>
      </c>
      <c r="D485" s="12">
        <v>2014</v>
      </c>
      <c r="E485" s="11"/>
      <c r="F485" s="5"/>
      <c r="G485" s="5"/>
      <c r="H485" s="11" t="s">
        <v>24</v>
      </c>
      <c r="I485" s="11"/>
      <c r="J485" s="11" t="s">
        <v>25</v>
      </c>
      <c r="K485" s="11" t="s">
        <v>543</v>
      </c>
      <c r="L485" s="8" t="s">
        <v>137</v>
      </c>
      <c r="M485" s="14">
        <v>47282</v>
      </c>
      <c r="N485" s="14">
        <v>87.307038924588241</v>
      </c>
      <c r="O485" s="14">
        <v>82.133861413657129</v>
      </c>
      <c r="P485" s="14">
        <v>6754.5714285714284</v>
      </c>
      <c r="Q485" s="20"/>
      <c r="R485" s="13" t="s">
        <v>135</v>
      </c>
    </row>
    <row r="486" spans="1:18" x14ac:dyDescent="0.25">
      <c r="A486" s="11">
        <v>799</v>
      </c>
      <c r="B486" s="11" t="s">
        <v>79</v>
      </c>
      <c r="C486" s="12">
        <v>2012</v>
      </c>
      <c r="D486" s="12">
        <v>2014</v>
      </c>
      <c r="E486" s="11"/>
      <c r="F486" s="5"/>
      <c r="G486" s="5"/>
      <c r="H486" s="11" t="s">
        <v>24</v>
      </c>
      <c r="I486" s="11"/>
      <c r="J486" s="11" t="s">
        <v>25</v>
      </c>
      <c r="K486" s="11" t="s">
        <v>544</v>
      </c>
      <c r="L486" s="8" t="s">
        <v>137</v>
      </c>
      <c r="M486" s="14">
        <v>61479.33</v>
      </c>
      <c r="N486" s="14">
        <v>113.52265676933305</v>
      </c>
      <c r="O486" s="14">
        <v>106.79613320131327</v>
      </c>
      <c r="P486" s="14">
        <v>8782.761428571428</v>
      </c>
      <c r="Q486" s="20"/>
      <c r="R486" s="13" t="s">
        <v>135</v>
      </c>
    </row>
    <row r="487" spans="1:18" x14ac:dyDescent="0.25">
      <c r="A487" s="11">
        <v>799</v>
      </c>
      <c r="B487" s="11" t="s">
        <v>79</v>
      </c>
      <c r="C487" s="12">
        <v>2012</v>
      </c>
      <c r="D487" s="12">
        <v>2014</v>
      </c>
      <c r="E487" s="11"/>
      <c r="F487" s="5"/>
      <c r="G487" s="5"/>
      <c r="H487" s="11" t="s">
        <v>24</v>
      </c>
      <c r="I487" s="11"/>
      <c r="J487" s="11" t="s">
        <v>25</v>
      </c>
      <c r="K487" s="11" t="s">
        <v>322</v>
      </c>
      <c r="L487" s="8" t="s">
        <v>139</v>
      </c>
      <c r="M487" s="14">
        <v>34335.24</v>
      </c>
      <c r="N487" s="14">
        <v>63.400620429869271</v>
      </c>
      <c r="O487" s="14">
        <v>59.643962686956073</v>
      </c>
      <c r="P487" s="14">
        <v>4905.034285714285</v>
      </c>
      <c r="Q487" s="20"/>
      <c r="R487" s="13" t="s">
        <v>135</v>
      </c>
    </row>
    <row r="488" spans="1:18" x14ac:dyDescent="0.25">
      <c r="A488" s="11">
        <v>799</v>
      </c>
      <c r="B488" s="11" t="s">
        <v>79</v>
      </c>
      <c r="C488" s="12">
        <v>2012</v>
      </c>
      <c r="D488" s="12">
        <v>2014</v>
      </c>
      <c r="E488" s="11"/>
      <c r="F488" s="5"/>
      <c r="G488" s="5"/>
      <c r="H488" s="11" t="s">
        <v>24</v>
      </c>
      <c r="I488" s="11"/>
      <c r="J488" s="11" t="s">
        <v>25</v>
      </c>
      <c r="K488" s="11" t="s">
        <v>545</v>
      </c>
      <c r="L488" s="8" t="s">
        <v>139</v>
      </c>
      <c r="M488" s="14">
        <v>32700.06</v>
      </c>
      <c r="N488" s="14">
        <v>60.381231996454694</v>
      </c>
      <c r="O488" s="14">
        <v>56.803481161081876</v>
      </c>
      <c r="P488" s="14">
        <v>4671.437142857143</v>
      </c>
      <c r="Q488" s="20"/>
      <c r="R488" s="13" t="s">
        <v>135</v>
      </c>
    </row>
    <row r="489" spans="1:18" x14ac:dyDescent="0.25">
      <c r="A489" s="11">
        <v>799</v>
      </c>
      <c r="B489" s="11" t="s">
        <v>79</v>
      </c>
      <c r="C489" s="12">
        <v>2012</v>
      </c>
      <c r="D489" s="12">
        <v>2014</v>
      </c>
      <c r="E489" s="11"/>
      <c r="F489" s="5"/>
      <c r="G489" s="5"/>
      <c r="H489" s="11" t="s">
        <v>24</v>
      </c>
      <c r="I489" s="11"/>
      <c r="J489" s="11" t="s">
        <v>25</v>
      </c>
      <c r="K489" s="11" t="s">
        <v>273</v>
      </c>
      <c r="L489" s="8" t="s">
        <v>139</v>
      </c>
      <c r="M489" s="14">
        <v>75777.59</v>
      </c>
      <c r="N489" s="14">
        <v>139.92464362212868</v>
      </c>
      <c r="O489" s="14">
        <v>131.63373113068252</v>
      </c>
      <c r="P489" s="14">
        <v>10825.369999999999</v>
      </c>
      <c r="Q489" s="20"/>
      <c r="R489" s="13" t="s">
        <v>135</v>
      </c>
    </row>
    <row r="490" spans="1:18" x14ac:dyDescent="0.25">
      <c r="A490" s="11">
        <v>799</v>
      </c>
      <c r="B490" s="11" t="s">
        <v>79</v>
      </c>
      <c r="C490" s="12">
        <v>2012</v>
      </c>
      <c r="D490" s="12">
        <v>2014</v>
      </c>
      <c r="E490" s="11"/>
      <c r="F490" s="5"/>
      <c r="G490" s="5"/>
      <c r="H490" s="11" t="s">
        <v>24</v>
      </c>
      <c r="I490" s="11"/>
      <c r="J490" s="11" t="s">
        <v>25</v>
      </c>
      <c r="K490" s="11" t="s">
        <v>546</v>
      </c>
      <c r="L490" s="8" t="s">
        <v>139</v>
      </c>
      <c r="M490" s="14">
        <v>26592.400000000001</v>
      </c>
      <c r="N490" s="14">
        <v>49.103331117512383</v>
      </c>
      <c r="O490" s="14">
        <v>46.193826324109303</v>
      </c>
      <c r="P490" s="14">
        <v>3798.9142857142861</v>
      </c>
      <c r="Q490" s="20"/>
      <c r="R490" s="13" t="s">
        <v>135</v>
      </c>
    </row>
    <row r="491" spans="1:18" x14ac:dyDescent="0.25">
      <c r="A491" s="11">
        <v>799</v>
      </c>
      <c r="B491" s="11" t="s">
        <v>79</v>
      </c>
      <c r="C491" s="12">
        <v>2012</v>
      </c>
      <c r="D491" s="12">
        <v>2014</v>
      </c>
      <c r="E491" s="11"/>
      <c r="F491" s="5"/>
      <c r="G491" s="5"/>
      <c r="H491" s="11" t="s">
        <v>24</v>
      </c>
      <c r="I491" s="11"/>
      <c r="J491" s="11" t="s">
        <v>25</v>
      </c>
      <c r="K491" s="11" t="s">
        <v>547</v>
      </c>
      <c r="L491" s="8" t="s">
        <v>139</v>
      </c>
      <c r="M491" s="14">
        <v>30658.14</v>
      </c>
      <c r="N491" s="14">
        <v>56.610791048083321</v>
      </c>
      <c r="O491" s="14">
        <v>53.256449007243738</v>
      </c>
      <c r="P491" s="14">
        <v>4379.7342857142858</v>
      </c>
      <c r="Q491" s="20"/>
      <c r="R491" s="13" t="s">
        <v>135</v>
      </c>
    </row>
    <row r="492" spans="1:18" x14ac:dyDescent="0.25">
      <c r="A492" s="11">
        <v>799</v>
      </c>
      <c r="B492" s="11" t="s">
        <v>79</v>
      </c>
      <c r="C492" s="12">
        <v>2012</v>
      </c>
      <c r="D492" s="12">
        <v>2014</v>
      </c>
      <c r="E492" s="11"/>
      <c r="F492" s="5"/>
      <c r="G492" s="5"/>
      <c r="H492" s="11" t="s">
        <v>24</v>
      </c>
      <c r="I492" s="11"/>
      <c r="J492" s="11" t="s">
        <v>25</v>
      </c>
      <c r="K492" s="11" t="s">
        <v>548</v>
      </c>
      <c r="L492" s="8" t="s">
        <v>193</v>
      </c>
      <c r="M492" s="14">
        <v>12599.55</v>
      </c>
      <c r="N492" s="14">
        <v>23.265289164635497</v>
      </c>
      <c r="O492" s="14">
        <v>21.886758038459533</v>
      </c>
      <c r="P492" s="14">
        <v>1799.9357142857141</v>
      </c>
      <c r="Q492" s="20"/>
      <c r="R492" s="13" t="s">
        <v>135</v>
      </c>
    </row>
    <row r="493" spans="1:18" x14ac:dyDescent="0.25">
      <c r="A493" s="11">
        <v>799</v>
      </c>
      <c r="B493" s="11" t="s">
        <v>79</v>
      </c>
      <c r="C493" s="12">
        <v>2012</v>
      </c>
      <c r="D493" s="12">
        <v>2014</v>
      </c>
      <c r="E493" s="11"/>
      <c r="F493" s="5"/>
      <c r="G493" s="5"/>
      <c r="H493" s="11" t="s">
        <v>24</v>
      </c>
      <c r="I493" s="11"/>
      <c r="J493" s="11" t="s">
        <v>25</v>
      </c>
      <c r="K493" s="11" t="s">
        <v>549</v>
      </c>
      <c r="L493" s="8" t="s">
        <v>143</v>
      </c>
      <c r="M493" s="14">
        <v>65064.98</v>
      </c>
      <c r="N493" s="14">
        <v>120.14362212866536</v>
      </c>
      <c r="O493" s="14">
        <v>113.02478850730455</v>
      </c>
      <c r="P493" s="14">
        <v>9294.9971428571425</v>
      </c>
      <c r="Q493" s="20"/>
      <c r="R493" s="13" t="s">
        <v>135</v>
      </c>
    </row>
    <row r="494" spans="1:18" x14ac:dyDescent="0.25">
      <c r="A494" s="11">
        <v>799</v>
      </c>
      <c r="B494" s="11" t="s">
        <v>79</v>
      </c>
      <c r="C494" s="12">
        <v>2012</v>
      </c>
      <c r="D494" s="12">
        <v>2014</v>
      </c>
      <c r="E494" s="11"/>
      <c r="F494" s="5"/>
      <c r="G494" s="5"/>
      <c r="H494" s="11" t="s">
        <v>24</v>
      </c>
      <c r="I494" s="11"/>
      <c r="J494" s="11" t="s">
        <v>25</v>
      </c>
      <c r="K494" s="11" t="s">
        <v>550</v>
      </c>
      <c r="L494" s="8" t="s">
        <v>143</v>
      </c>
      <c r="M494" s="14">
        <v>37092</v>
      </c>
      <c r="N494" s="14">
        <v>68.491025925105262</v>
      </c>
      <c r="O494" s="14">
        <v>64.432747928500703</v>
      </c>
      <c r="P494" s="14">
        <v>5298.8571428571431</v>
      </c>
      <c r="Q494" s="20"/>
      <c r="R494" s="13" t="s">
        <v>135</v>
      </c>
    </row>
    <row r="495" spans="1:18" x14ac:dyDescent="0.25">
      <c r="A495" s="11">
        <v>837</v>
      </c>
      <c r="B495" s="11" t="s">
        <v>81</v>
      </c>
      <c r="C495" s="12">
        <v>2012</v>
      </c>
      <c r="D495" s="12">
        <v>2014</v>
      </c>
      <c r="E495" s="11">
        <v>23</v>
      </c>
      <c r="F495" s="5">
        <v>1379.45</v>
      </c>
      <c r="G495" s="5">
        <v>1475.49</v>
      </c>
      <c r="H495" s="11" t="s">
        <v>63</v>
      </c>
      <c r="I495" s="11"/>
      <c r="J495" s="11" t="s">
        <v>25</v>
      </c>
      <c r="K495" s="11" t="s">
        <v>551</v>
      </c>
      <c r="L495" s="8" t="s">
        <v>134</v>
      </c>
      <c r="M495" s="14">
        <v>711382.42</v>
      </c>
      <c r="N495" s="14">
        <v>515.70003987096311</v>
      </c>
      <c r="O495" s="14">
        <v>482.13299988478406</v>
      </c>
      <c r="P495" s="14">
        <v>30929.670434782609</v>
      </c>
      <c r="Q495" s="19">
        <v>5.5E-2</v>
      </c>
      <c r="R495" s="13" t="s">
        <v>135</v>
      </c>
    </row>
    <row r="496" spans="1:18" x14ac:dyDescent="0.25">
      <c r="A496" s="11">
        <v>837</v>
      </c>
      <c r="B496" s="11" t="s">
        <v>81</v>
      </c>
      <c r="C496" s="12">
        <v>2012</v>
      </c>
      <c r="D496" s="12">
        <v>2014</v>
      </c>
      <c r="E496" s="11"/>
      <c r="F496" s="5"/>
      <c r="G496" s="5"/>
      <c r="H496" s="11" t="s">
        <v>63</v>
      </c>
      <c r="I496" s="11"/>
      <c r="J496" s="11" t="s">
        <v>25</v>
      </c>
      <c r="K496" s="11" t="s">
        <v>474</v>
      </c>
      <c r="L496" s="8" t="s">
        <v>137</v>
      </c>
      <c r="M496" s="14">
        <v>32205.05</v>
      </c>
      <c r="N496" s="14">
        <v>23.346297437384465</v>
      </c>
      <c r="O496" s="14">
        <v>21.826681305871269</v>
      </c>
      <c r="P496" s="14">
        <v>1400.2195652173912</v>
      </c>
      <c r="Q496" s="20"/>
      <c r="R496" s="13" t="s">
        <v>135</v>
      </c>
    </row>
    <row r="497" spans="1:18" x14ac:dyDescent="0.25">
      <c r="A497" s="11">
        <v>837</v>
      </c>
      <c r="B497" s="11" t="s">
        <v>81</v>
      </c>
      <c r="C497" s="12">
        <v>2012</v>
      </c>
      <c r="D497" s="12">
        <v>2014</v>
      </c>
      <c r="E497" s="11"/>
      <c r="F497" s="5"/>
      <c r="G497" s="5"/>
      <c r="H497" s="11" t="s">
        <v>63</v>
      </c>
      <c r="I497" s="11"/>
      <c r="J497" s="11" t="s">
        <v>25</v>
      </c>
      <c r="K497" s="11" t="s">
        <v>552</v>
      </c>
      <c r="L497" s="8" t="s">
        <v>137</v>
      </c>
      <c r="M497" s="14">
        <v>91741.7</v>
      </c>
      <c r="N497" s="14">
        <v>66.505998767624774</v>
      </c>
      <c r="O497" s="14">
        <v>62.177107266060766</v>
      </c>
      <c r="P497" s="14">
        <v>3988.7695652173911</v>
      </c>
      <c r="Q497" s="20"/>
      <c r="R497" s="13" t="s">
        <v>135</v>
      </c>
    </row>
    <row r="498" spans="1:18" x14ac:dyDescent="0.25">
      <c r="A498" s="11">
        <v>837</v>
      </c>
      <c r="B498" s="11" t="s">
        <v>81</v>
      </c>
      <c r="C498" s="12">
        <v>2012</v>
      </c>
      <c r="D498" s="12">
        <v>2014</v>
      </c>
      <c r="E498" s="11"/>
      <c r="F498" s="5"/>
      <c r="G498" s="5"/>
      <c r="H498" s="11" t="s">
        <v>63</v>
      </c>
      <c r="I498" s="11"/>
      <c r="J498" s="11" t="s">
        <v>25</v>
      </c>
      <c r="K498" s="11" t="s">
        <v>173</v>
      </c>
      <c r="L498" s="8" t="s">
        <v>139</v>
      </c>
      <c r="M498" s="14">
        <v>54921.73</v>
      </c>
      <c r="N498" s="14">
        <v>39.814223059915186</v>
      </c>
      <c r="O498" s="14">
        <v>37.222705677435975</v>
      </c>
      <c r="P498" s="14">
        <v>2387.9013043478262</v>
      </c>
      <c r="Q498" s="20"/>
      <c r="R498" s="13" t="s">
        <v>135</v>
      </c>
    </row>
    <row r="499" spans="1:18" x14ac:dyDescent="0.25">
      <c r="A499" s="11">
        <v>837</v>
      </c>
      <c r="B499" s="11" t="s">
        <v>81</v>
      </c>
      <c r="C499" s="12">
        <v>2012</v>
      </c>
      <c r="D499" s="12">
        <v>2014</v>
      </c>
      <c r="E499" s="11"/>
      <c r="F499" s="5"/>
      <c r="G499" s="5"/>
      <c r="H499" s="11" t="s">
        <v>63</v>
      </c>
      <c r="I499" s="11"/>
      <c r="J499" s="11" t="s">
        <v>25</v>
      </c>
      <c r="K499" s="11" t="s">
        <v>174</v>
      </c>
      <c r="L499" s="8" t="s">
        <v>139</v>
      </c>
      <c r="M499" s="14">
        <v>183824.85</v>
      </c>
      <c r="N499" s="14">
        <v>133.25952372322303</v>
      </c>
      <c r="O499" s="14">
        <v>124.58562918081451</v>
      </c>
      <c r="P499" s="14">
        <v>7992.3847826086958</v>
      </c>
      <c r="Q499" s="20"/>
      <c r="R499" s="13" t="s">
        <v>135</v>
      </c>
    </row>
    <row r="500" spans="1:18" x14ac:dyDescent="0.25">
      <c r="A500" s="11">
        <v>837</v>
      </c>
      <c r="B500" s="11" t="s">
        <v>81</v>
      </c>
      <c r="C500" s="12">
        <v>2012</v>
      </c>
      <c r="D500" s="12">
        <v>2014</v>
      </c>
      <c r="E500" s="11"/>
      <c r="F500" s="5"/>
      <c r="G500" s="5"/>
      <c r="H500" s="11" t="s">
        <v>63</v>
      </c>
      <c r="I500" s="11"/>
      <c r="J500" s="11" t="s">
        <v>25</v>
      </c>
      <c r="K500" s="11" t="s">
        <v>553</v>
      </c>
      <c r="L500" s="8" t="s">
        <v>139</v>
      </c>
      <c r="M500" s="14">
        <v>47779.37</v>
      </c>
      <c r="N500" s="14">
        <v>34.636536300699554</v>
      </c>
      <c r="O500" s="14">
        <v>32.382035798277187</v>
      </c>
      <c r="P500" s="14">
        <v>2077.3639130434785</v>
      </c>
      <c r="Q500" s="20"/>
      <c r="R500" s="13" t="s">
        <v>135</v>
      </c>
    </row>
    <row r="501" spans="1:18" x14ac:dyDescent="0.25">
      <c r="A501" s="11">
        <v>837</v>
      </c>
      <c r="B501" s="11" t="s">
        <v>81</v>
      </c>
      <c r="C501" s="12">
        <v>2012</v>
      </c>
      <c r="D501" s="12">
        <v>2014</v>
      </c>
      <c r="E501" s="11"/>
      <c r="F501" s="5"/>
      <c r="G501" s="5"/>
      <c r="H501" s="11" t="s">
        <v>63</v>
      </c>
      <c r="I501" s="11"/>
      <c r="J501" s="11" t="s">
        <v>25</v>
      </c>
      <c r="K501" s="11" t="s">
        <v>554</v>
      </c>
      <c r="L501" s="8" t="s">
        <v>139</v>
      </c>
      <c r="M501" s="14">
        <v>148126.95000000001</v>
      </c>
      <c r="N501" s="14">
        <v>107.3811664069013</v>
      </c>
      <c r="O501" s="14">
        <v>100.39170038427913</v>
      </c>
      <c r="P501" s="14">
        <v>6440.3021739130436</v>
      </c>
      <c r="Q501" s="20"/>
      <c r="R501" s="13" t="s">
        <v>135</v>
      </c>
    </row>
    <row r="502" spans="1:18" x14ac:dyDescent="0.25">
      <c r="A502" s="11">
        <v>837</v>
      </c>
      <c r="B502" s="11" t="s">
        <v>81</v>
      </c>
      <c r="C502" s="12">
        <v>2012</v>
      </c>
      <c r="D502" s="12">
        <v>2014</v>
      </c>
      <c r="E502" s="11"/>
      <c r="F502" s="5"/>
      <c r="G502" s="5"/>
      <c r="H502" s="11" t="s">
        <v>63</v>
      </c>
      <c r="I502" s="11"/>
      <c r="J502" s="11" t="s">
        <v>25</v>
      </c>
      <c r="K502" s="11" t="s">
        <v>555</v>
      </c>
      <c r="L502" s="8" t="s">
        <v>139</v>
      </c>
      <c r="M502" s="14">
        <v>54122.04</v>
      </c>
      <c r="N502" s="14">
        <v>39.234506506216242</v>
      </c>
      <c r="O502" s="14">
        <v>36.680723014049569</v>
      </c>
      <c r="P502" s="14">
        <v>2353.1321739130435</v>
      </c>
      <c r="Q502" s="20"/>
      <c r="R502" s="13" t="s">
        <v>135</v>
      </c>
    </row>
    <row r="503" spans="1:18" x14ac:dyDescent="0.25">
      <c r="A503" s="11">
        <v>837</v>
      </c>
      <c r="B503" s="11" t="s">
        <v>81</v>
      </c>
      <c r="C503" s="12">
        <v>2012</v>
      </c>
      <c r="D503" s="12">
        <v>2014</v>
      </c>
      <c r="E503" s="11"/>
      <c r="F503" s="5"/>
      <c r="G503" s="5"/>
      <c r="H503" s="11" t="s">
        <v>63</v>
      </c>
      <c r="I503" s="11"/>
      <c r="J503" s="11" t="s">
        <v>25</v>
      </c>
      <c r="K503" s="11" t="s">
        <v>556</v>
      </c>
      <c r="L503" s="8" t="s">
        <v>139</v>
      </c>
      <c r="M503" s="14">
        <v>95828.6</v>
      </c>
      <c r="N503" s="14">
        <v>69.468701293993988</v>
      </c>
      <c r="O503" s="14">
        <v>64.94696677036103</v>
      </c>
      <c r="P503" s="14">
        <v>4166.4608695652178</v>
      </c>
      <c r="Q503" s="20"/>
      <c r="R503" s="13" t="s">
        <v>135</v>
      </c>
    </row>
    <row r="504" spans="1:18" x14ac:dyDescent="0.25">
      <c r="A504" s="11">
        <v>837</v>
      </c>
      <c r="B504" s="11" t="s">
        <v>81</v>
      </c>
      <c r="C504" s="12">
        <v>2012</v>
      </c>
      <c r="D504" s="12">
        <v>2014</v>
      </c>
      <c r="E504" s="11"/>
      <c r="F504" s="5"/>
      <c r="G504" s="5"/>
      <c r="H504" s="11" t="s">
        <v>63</v>
      </c>
      <c r="I504" s="11"/>
      <c r="J504" s="11" t="s">
        <v>25</v>
      </c>
      <c r="K504" s="11" t="s">
        <v>557</v>
      </c>
      <c r="L504" s="8" t="s">
        <v>139</v>
      </c>
      <c r="M504" s="14">
        <v>35550.480000000003</v>
      </c>
      <c r="N504" s="14">
        <v>25.771488636775526</v>
      </c>
      <c r="O504" s="14">
        <v>24.094016225118438</v>
      </c>
      <c r="P504" s="14">
        <v>1545.673043478261</v>
      </c>
      <c r="Q504" s="20"/>
      <c r="R504" s="13" t="s">
        <v>135</v>
      </c>
    </row>
    <row r="505" spans="1:18" x14ac:dyDescent="0.25">
      <c r="A505" s="11">
        <v>837</v>
      </c>
      <c r="B505" s="11" t="s">
        <v>81</v>
      </c>
      <c r="C505" s="12">
        <v>2012</v>
      </c>
      <c r="D505" s="12">
        <v>2014</v>
      </c>
      <c r="E505" s="11"/>
      <c r="F505" s="5"/>
      <c r="G505" s="5"/>
      <c r="H505" s="11" t="s">
        <v>63</v>
      </c>
      <c r="I505" s="11"/>
      <c r="J505" s="11" t="s">
        <v>25</v>
      </c>
      <c r="K505" s="11" t="s">
        <v>516</v>
      </c>
      <c r="L505" s="8" t="s">
        <v>143</v>
      </c>
      <c r="M505" s="14">
        <v>184780.57</v>
      </c>
      <c r="N505" s="14">
        <v>133.95235057450432</v>
      </c>
      <c r="O505" s="14">
        <v>125.23335976523053</v>
      </c>
      <c r="P505" s="14">
        <v>8033.9378260869571</v>
      </c>
      <c r="Q505" s="20"/>
      <c r="R505" s="13" t="s">
        <v>135</v>
      </c>
    </row>
    <row r="506" spans="1:18" x14ac:dyDescent="0.25">
      <c r="A506" s="11">
        <v>837</v>
      </c>
      <c r="B506" s="11" t="s">
        <v>81</v>
      </c>
      <c r="C506" s="12">
        <v>2012</v>
      </c>
      <c r="D506" s="12">
        <v>2014</v>
      </c>
      <c r="E506" s="11"/>
      <c r="F506" s="5"/>
      <c r="G506" s="5"/>
      <c r="H506" s="11" t="s">
        <v>63</v>
      </c>
      <c r="I506" s="11"/>
      <c r="J506" s="11" t="s">
        <v>25</v>
      </c>
      <c r="K506" s="11" t="s">
        <v>540</v>
      </c>
      <c r="L506" s="8" t="s">
        <v>143</v>
      </c>
      <c r="M506" s="14">
        <v>106742.14</v>
      </c>
      <c r="N506" s="14">
        <v>77.380216753053745</v>
      </c>
      <c r="O506" s="14">
        <v>72.343519779869737</v>
      </c>
      <c r="P506" s="14">
        <v>4640.9626086956523</v>
      </c>
      <c r="Q506" s="20"/>
      <c r="R506" s="13" t="s">
        <v>135</v>
      </c>
    </row>
    <row r="507" spans="1:18" x14ac:dyDescent="0.25">
      <c r="A507" s="11">
        <v>837</v>
      </c>
      <c r="B507" s="11" t="s">
        <v>81</v>
      </c>
      <c r="C507" s="12">
        <v>2012</v>
      </c>
      <c r="D507" s="12">
        <v>2014</v>
      </c>
      <c r="E507" s="11"/>
      <c r="F507" s="5"/>
      <c r="G507" s="5"/>
      <c r="H507" s="11" t="s">
        <v>63</v>
      </c>
      <c r="I507" s="11"/>
      <c r="J507" s="11" t="s">
        <v>25</v>
      </c>
      <c r="K507" s="11" t="s">
        <v>558</v>
      </c>
      <c r="L507" s="8" t="s">
        <v>193</v>
      </c>
      <c r="M507" s="14">
        <v>92520.27</v>
      </c>
      <c r="N507" s="14">
        <v>67.070404871506767</v>
      </c>
      <c r="O507" s="14">
        <v>62.704776040501805</v>
      </c>
      <c r="P507" s="14">
        <v>4022.6204347826088</v>
      </c>
      <c r="Q507" s="20"/>
      <c r="R507" s="13" t="s">
        <v>135</v>
      </c>
    </row>
    <row r="508" spans="1:18" x14ac:dyDescent="0.25">
      <c r="A508" s="11">
        <v>844</v>
      </c>
      <c r="B508" s="11" t="s">
        <v>87</v>
      </c>
      <c r="C508" s="12">
        <v>2012</v>
      </c>
      <c r="D508" s="12">
        <v>2015</v>
      </c>
      <c r="E508" s="11">
        <v>24</v>
      </c>
      <c r="F508" s="5">
        <v>2085.7399999999998</v>
      </c>
      <c r="G508" s="5">
        <v>2147.4499999999998</v>
      </c>
      <c r="H508" s="11" t="s">
        <v>24</v>
      </c>
      <c r="I508" s="11"/>
      <c r="J508" s="11" t="s">
        <v>25</v>
      </c>
      <c r="K508" s="11" t="s">
        <v>559</v>
      </c>
      <c r="L508" s="8" t="s">
        <v>134</v>
      </c>
      <c r="M508" s="14">
        <v>380334.14</v>
      </c>
      <c r="N508" s="14">
        <v>182.34973678406706</v>
      </c>
      <c r="O508" s="14">
        <v>177.10966029476825</v>
      </c>
      <c r="P508" s="14">
        <v>15847.255833333335</v>
      </c>
      <c r="Q508" s="19">
        <v>5.5E-2</v>
      </c>
      <c r="R508" s="13" t="s">
        <v>191</v>
      </c>
    </row>
    <row r="509" spans="1:18" x14ac:dyDescent="0.25">
      <c r="A509" s="11">
        <v>844</v>
      </c>
      <c r="B509" s="11" t="s">
        <v>87</v>
      </c>
      <c r="C509" s="12">
        <v>2012</v>
      </c>
      <c r="D509" s="12">
        <v>2015</v>
      </c>
      <c r="E509" s="11"/>
      <c r="F509" s="5"/>
      <c r="G509" s="5"/>
      <c r="H509" s="11" t="s">
        <v>24</v>
      </c>
      <c r="I509" s="11"/>
      <c r="J509" s="11" t="s">
        <v>25</v>
      </c>
      <c r="K509" s="11" t="s">
        <v>560</v>
      </c>
      <c r="L509" s="8" t="s">
        <v>134</v>
      </c>
      <c r="M509" s="14">
        <v>327100.15999999997</v>
      </c>
      <c r="N509" s="14">
        <v>156.82691035316003</v>
      </c>
      <c r="O509" s="14">
        <v>152.3202682251042</v>
      </c>
      <c r="P509" s="14">
        <v>13629.173333333332</v>
      </c>
      <c r="Q509" s="20"/>
      <c r="R509" s="13" t="s">
        <v>191</v>
      </c>
    </row>
    <row r="510" spans="1:18" x14ac:dyDescent="0.25">
      <c r="A510" s="11">
        <v>844</v>
      </c>
      <c r="B510" s="11" t="s">
        <v>87</v>
      </c>
      <c r="C510" s="12">
        <v>2012</v>
      </c>
      <c r="D510" s="12">
        <v>2015</v>
      </c>
      <c r="E510" s="11"/>
      <c r="F510" s="5"/>
      <c r="G510" s="5"/>
      <c r="H510" s="11" t="s">
        <v>24</v>
      </c>
      <c r="I510" s="11"/>
      <c r="J510" s="11" t="s">
        <v>25</v>
      </c>
      <c r="K510" s="11" t="s">
        <v>561</v>
      </c>
      <c r="L510" s="8" t="s">
        <v>148</v>
      </c>
      <c r="M510" s="14">
        <v>51359.39</v>
      </c>
      <c r="N510" s="14">
        <v>24.624061484173485</v>
      </c>
      <c r="O510" s="14">
        <v>23.916454399403946</v>
      </c>
      <c r="P510" s="14">
        <v>2139.9745833333332</v>
      </c>
      <c r="Q510" s="20"/>
      <c r="R510" s="13" t="s">
        <v>191</v>
      </c>
    </row>
    <row r="511" spans="1:18" x14ac:dyDescent="0.25">
      <c r="A511" s="11">
        <v>844</v>
      </c>
      <c r="B511" s="11" t="s">
        <v>87</v>
      </c>
      <c r="C511" s="12">
        <v>2012</v>
      </c>
      <c r="D511" s="12">
        <v>2015</v>
      </c>
      <c r="E511" s="11"/>
      <c r="F511" s="5"/>
      <c r="G511" s="5"/>
      <c r="H511" s="11" t="s">
        <v>24</v>
      </c>
      <c r="I511" s="11"/>
      <c r="J511" s="11" t="s">
        <v>25</v>
      </c>
      <c r="K511" s="11" t="s">
        <v>562</v>
      </c>
      <c r="L511" s="8" t="s">
        <v>137</v>
      </c>
      <c r="M511" s="14">
        <v>706171.17</v>
      </c>
      <c r="N511" s="14">
        <v>338.57104432959051</v>
      </c>
      <c r="O511" s="14">
        <v>328.84172856178265</v>
      </c>
      <c r="P511" s="14">
        <v>29423.798750000002</v>
      </c>
      <c r="Q511" s="20"/>
      <c r="R511" s="13" t="s">
        <v>191</v>
      </c>
    </row>
    <row r="512" spans="1:18" x14ac:dyDescent="0.25">
      <c r="A512" s="11">
        <v>844</v>
      </c>
      <c r="B512" s="11" t="s">
        <v>87</v>
      </c>
      <c r="C512" s="12">
        <v>2012</v>
      </c>
      <c r="D512" s="12">
        <v>2015</v>
      </c>
      <c r="E512" s="11"/>
      <c r="F512" s="5"/>
      <c r="G512" s="5"/>
      <c r="H512" s="11" t="s">
        <v>24</v>
      </c>
      <c r="I512" s="11"/>
      <c r="J512" s="11" t="s">
        <v>25</v>
      </c>
      <c r="K512" s="11" t="s">
        <v>563</v>
      </c>
      <c r="L512" s="8" t="s">
        <v>137</v>
      </c>
      <c r="M512" s="14">
        <v>139849.26</v>
      </c>
      <c r="N512" s="14">
        <v>67.050188422334529</v>
      </c>
      <c r="O512" s="14">
        <v>65.123406831358139</v>
      </c>
      <c r="P512" s="14">
        <v>5827.0525000000007</v>
      </c>
      <c r="Q512" s="20"/>
      <c r="R512" s="13" t="s">
        <v>191</v>
      </c>
    </row>
    <row r="513" spans="1:18" x14ac:dyDescent="0.25">
      <c r="A513" s="11">
        <v>844</v>
      </c>
      <c r="B513" s="11" t="s">
        <v>87</v>
      </c>
      <c r="C513" s="12">
        <v>2012</v>
      </c>
      <c r="D513" s="12">
        <v>2015</v>
      </c>
      <c r="E513" s="11"/>
      <c r="F513" s="5"/>
      <c r="G513" s="5"/>
      <c r="H513" s="11" t="s">
        <v>24</v>
      </c>
      <c r="I513" s="11"/>
      <c r="J513" s="11" t="s">
        <v>25</v>
      </c>
      <c r="K513" s="11" t="s">
        <v>564</v>
      </c>
      <c r="L513" s="8" t="s">
        <v>137</v>
      </c>
      <c r="M513" s="14">
        <v>88890.45</v>
      </c>
      <c r="N513" s="14">
        <v>42.618183474450319</v>
      </c>
      <c r="O513" s="14">
        <v>41.393489953200309</v>
      </c>
      <c r="P513" s="14">
        <v>3703.7687499999997</v>
      </c>
      <c r="Q513" s="20"/>
      <c r="R513" s="13" t="s">
        <v>191</v>
      </c>
    </row>
    <row r="514" spans="1:18" x14ac:dyDescent="0.25">
      <c r="A514" s="11">
        <v>844</v>
      </c>
      <c r="B514" s="11" t="s">
        <v>87</v>
      </c>
      <c r="C514" s="12">
        <v>2012</v>
      </c>
      <c r="D514" s="12">
        <v>2015</v>
      </c>
      <c r="E514" s="11"/>
      <c r="F514" s="5"/>
      <c r="G514" s="5"/>
      <c r="H514" s="11" t="s">
        <v>24</v>
      </c>
      <c r="I514" s="11"/>
      <c r="J514" s="11" t="s">
        <v>25</v>
      </c>
      <c r="K514" s="11" t="s">
        <v>565</v>
      </c>
      <c r="L514" s="8" t="s">
        <v>139</v>
      </c>
      <c r="M514" s="14">
        <v>171509.98</v>
      </c>
      <c r="N514" s="14">
        <v>82.229798536730385</v>
      </c>
      <c r="O514" s="14">
        <v>79.866809471699</v>
      </c>
      <c r="P514" s="14">
        <v>7146.2491666666674</v>
      </c>
      <c r="Q514" s="20"/>
      <c r="R514" s="13" t="s">
        <v>191</v>
      </c>
    </row>
    <row r="515" spans="1:18" x14ac:dyDescent="0.25">
      <c r="A515" s="11">
        <v>844</v>
      </c>
      <c r="B515" s="11" t="s">
        <v>87</v>
      </c>
      <c r="C515" s="12">
        <v>2012</v>
      </c>
      <c r="D515" s="12">
        <v>2015</v>
      </c>
      <c r="E515" s="11"/>
      <c r="F515" s="5"/>
      <c r="G515" s="5"/>
      <c r="H515" s="11" t="s">
        <v>24</v>
      </c>
      <c r="I515" s="11"/>
      <c r="J515" s="11" t="s">
        <v>25</v>
      </c>
      <c r="K515" s="11" t="s">
        <v>566</v>
      </c>
      <c r="L515" s="8" t="s">
        <v>139</v>
      </c>
      <c r="M515" s="14">
        <v>59951.28</v>
      </c>
      <c r="N515" s="14">
        <v>28.743410012753269</v>
      </c>
      <c r="O515" s="14">
        <v>27.917427646743814</v>
      </c>
      <c r="P515" s="14">
        <v>2497.9699999999998</v>
      </c>
      <c r="Q515" s="20"/>
      <c r="R515" s="13" t="s">
        <v>191</v>
      </c>
    </row>
    <row r="516" spans="1:18" x14ac:dyDescent="0.25">
      <c r="A516" s="11">
        <v>844</v>
      </c>
      <c r="B516" s="11" t="s">
        <v>87</v>
      </c>
      <c r="C516" s="12">
        <v>2012</v>
      </c>
      <c r="D516" s="12">
        <v>2015</v>
      </c>
      <c r="E516" s="11"/>
      <c r="F516" s="5"/>
      <c r="G516" s="5"/>
      <c r="H516" s="11" t="s">
        <v>24</v>
      </c>
      <c r="I516" s="11"/>
      <c r="J516" s="11" t="s">
        <v>25</v>
      </c>
      <c r="K516" s="11" t="s">
        <v>567</v>
      </c>
      <c r="L516" s="8" t="s">
        <v>139</v>
      </c>
      <c r="M516" s="14">
        <v>43488.93</v>
      </c>
      <c r="N516" s="14">
        <v>20.850599787125915</v>
      </c>
      <c r="O516" s="14">
        <v>20.251428438380408</v>
      </c>
      <c r="P516" s="14">
        <v>1812.0387499999999</v>
      </c>
      <c r="Q516" s="20"/>
      <c r="R516" s="13" t="s">
        <v>191</v>
      </c>
    </row>
    <row r="517" spans="1:18" x14ac:dyDescent="0.25">
      <c r="A517" s="11">
        <v>844</v>
      </c>
      <c r="B517" s="11" t="s">
        <v>87</v>
      </c>
      <c r="C517" s="12">
        <v>2012</v>
      </c>
      <c r="D517" s="12">
        <v>2015</v>
      </c>
      <c r="E517" s="11"/>
      <c r="F517" s="5"/>
      <c r="G517" s="5"/>
      <c r="H517" s="11" t="s">
        <v>24</v>
      </c>
      <c r="I517" s="11"/>
      <c r="J517" s="11" t="s">
        <v>25</v>
      </c>
      <c r="K517" s="11" t="s">
        <v>568</v>
      </c>
      <c r="L517" s="8" t="s">
        <v>139</v>
      </c>
      <c r="M517" s="14">
        <v>94281.99</v>
      </c>
      <c r="N517" s="14">
        <v>45.203136536672844</v>
      </c>
      <c r="O517" s="14">
        <v>43.904160748795086</v>
      </c>
      <c r="P517" s="14">
        <v>3928.4162500000002</v>
      </c>
      <c r="Q517" s="20"/>
      <c r="R517" s="13" t="s">
        <v>191</v>
      </c>
    </row>
    <row r="518" spans="1:18" x14ac:dyDescent="0.25">
      <c r="A518" s="11">
        <v>844</v>
      </c>
      <c r="B518" s="11" t="s">
        <v>87</v>
      </c>
      <c r="C518" s="12">
        <v>2012</v>
      </c>
      <c r="D518" s="12">
        <v>2015</v>
      </c>
      <c r="E518" s="11"/>
      <c r="F518" s="5"/>
      <c r="G518" s="5"/>
      <c r="H518" s="11" t="s">
        <v>24</v>
      </c>
      <c r="I518" s="11"/>
      <c r="J518" s="11" t="s">
        <v>25</v>
      </c>
      <c r="K518" s="11" t="s">
        <v>569</v>
      </c>
      <c r="L518" s="8" t="s">
        <v>139</v>
      </c>
      <c r="M518" s="14">
        <v>145165.04999999999</v>
      </c>
      <c r="N518" s="14">
        <v>69.598823439163084</v>
      </c>
      <c r="O518" s="14">
        <v>67.598803231739964</v>
      </c>
      <c r="P518" s="14">
        <v>6048.5437499999998</v>
      </c>
      <c r="Q518" s="20"/>
      <c r="R518" s="13" t="s">
        <v>191</v>
      </c>
    </row>
    <row r="519" spans="1:18" x14ac:dyDescent="0.25">
      <c r="A519" s="11">
        <v>844</v>
      </c>
      <c r="B519" s="11" t="s">
        <v>87</v>
      </c>
      <c r="C519" s="12">
        <v>2012</v>
      </c>
      <c r="D519" s="12">
        <v>2015</v>
      </c>
      <c r="E519" s="11"/>
      <c r="F519" s="5"/>
      <c r="G519" s="5"/>
      <c r="H519" s="11" t="s">
        <v>24</v>
      </c>
      <c r="I519" s="11"/>
      <c r="J519" s="11" t="s">
        <v>25</v>
      </c>
      <c r="K519" s="11" t="s">
        <v>390</v>
      </c>
      <c r="L519" s="8" t="s">
        <v>139</v>
      </c>
      <c r="M519" s="14">
        <v>99303.24</v>
      </c>
      <c r="N519" s="14">
        <v>47.610555486302232</v>
      </c>
      <c r="O519" s="14">
        <v>46.24239912454307</v>
      </c>
      <c r="P519" s="14">
        <v>4137.6350000000002</v>
      </c>
      <c r="Q519" s="20"/>
      <c r="R519" s="13" t="s">
        <v>191</v>
      </c>
    </row>
    <row r="520" spans="1:18" x14ac:dyDescent="0.25">
      <c r="A520" s="11">
        <v>844</v>
      </c>
      <c r="B520" s="11" t="s">
        <v>87</v>
      </c>
      <c r="C520" s="12">
        <v>2012</v>
      </c>
      <c r="D520" s="12">
        <v>2015</v>
      </c>
      <c r="E520" s="11"/>
      <c r="F520" s="5"/>
      <c r="G520" s="5"/>
      <c r="H520" s="11" t="s">
        <v>24</v>
      </c>
      <c r="I520" s="11"/>
      <c r="J520" s="11" t="s">
        <v>25</v>
      </c>
      <c r="K520" s="11" t="s">
        <v>301</v>
      </c>
      <c r="L520" s="8" t="s">
        <v>143</v>
      </c>
      <c r="M520" s="14">
        <v>146582.79</v>
      </c>
      <c r="N520" s="14">
        <v>70.278553415094891</v>
      </c>
      <c r="O520" s="14">
        <v>68.259000209550877</v>
      </c>
      <c r="P520" s="14">
        <v>6107.61625</v>
      </c>
      <c r="Q520" s="20"/>
      <c r="R520" s="13" t="s">
        <v>191</v>
      </c>
    </row>
    <row r="521" spans="1:18" x14ac:dyDescent="0.25">
      <c r="A521" s="11">
        <v>844</v>
      </c>
      <c r="B521" s="11" t="s">
        <v>87</v>
      </c>
      <c r="C521" s="12">
        <v>2012</v>
      </c>
      <c r="D521" s="12">
        <v>2015</v>
      </c>
      <c r="E521" s="11"/>
      <c r="F521" s="5"/>
      <c r="G521" s="5"/>
      <c r="H521" s="11" t="s">
        <v>24</v>
      </c>
      <c r="I521" s="11"/>
      <c r="J521" s="11" t="s">
        <v>25</v>
      </c>
      <c r="K521" s="11" t="s">
        <v>356</v>
      </c>
      <c r="L521" s="8" t="s">
        <v>143</v>
      </c>
      <c r="M521" s="14">
        <v>198953.49</v>
      </c>
      <c r="N521" s="14">
        <v>95.387483578969579</v>
      </c>
      <c r="O521" s="14">
        <v>92.64638990430511</v>
      </c>
      <c r="P521" s="14">
        <v>8289.7287500000002</v>
      </c>
      <c r="Q521" s="20"/>
      <c r="R521" s="13" t="s">
        <v>191</v>
      </c>
    </row>
    <row r="522" spans="1:18" x14ac:dyDescent="0.25">
      <c r="A522" s="11">
        <v>844</v>
      </c>
      <c r="B522" s="11" t="s">
        <v>87</v>
      </c>
      <c r="C522" s="12">
        <v>2012</v>
      </c>
      <c r="D522" s="12">
        <v>2015</v>
      </c>
      <c r="E522" s="11"/>
      <c r="F522" s="5"/>
      <c r="G522" s="5"/>
      <c r="H522" s="11" t="s">
        <v>24</v>
      </c>
      <c r="I522" s="11"/>
      <c r="J522" s="11" t="s">
        <v>25</v>
      </c>
      <c r="K522" s="11" t="s">
        <v>568</v>
      </c>
      <c r="L522" s="8" t="s">
        <v>139</v>
      </c>
      <c r="M522" s="14">
        <v>181510.14</v>
      </c>
      <c r="N522" s="14">
        <v>87.024336686260042</v>
      </c>
      <c r="O522" s="14">
        <v>84.523569815362421</v>
      </c>
      <c r="P522" s="14">
        <v>7562.9225000000006</v>
      </c>
      <c r="Q522" s="20"/>
      <c r="R522" s="13" t="s">
        <v>191</v>
      </c>
    </row>
    <row r="523" spans="1:18" x14ac:dyDescent="0.25">
      <c r="A523" s="11">
        <v>846</v>
      </c>
      <c r="B523" s="11" t="s">
        <v>88</v>
      </c>
      <c r="C523" s="12">
        <v>2013</v>
      </c>
      <c r="D523" s="12">
        <v>2015</v>
      </c>
      <c r="E523" s="11">
        <v>13</v>
      </c>
      <c r="F523" s="5">
        <v>828.35</v>
      </c>
      <c r="G523" s="5">
        <v>855.64</v>
      </c>
      <c r="H523" s="11" t="s">
        <v>16</v>
      </c>
      <c r="I523" s="11"/>
      <c r="J523" s="11" t="s">
        <v>25</v>
      </c>
      <c r="K523" s="11" t="s">
        <v>570</v>
      </c>
      <c r="L523" s="8" t="s">
        <v>193</v>
      </c>
      <c r="M523" s="14">
        <v>184117.12</v>
      </c>
      <c r="N523" s="14">
        <v>222.26971690710448</v>
      </c>
      <c r="O523" s="14">
        <v>215.18058996774343</v>
      </c>
      <c r="P523" s="14">
        <v>14162.855384615385</v>
      </c>
      <c r="Q523" s="19">
        <v>5.5E-2</v>
      </c>
      <c r="R523" s="13" t="s">
        <v>135</v>
      </c>
    </row>
    <row r="524" spans="1:18" x14ac:dyDescent="0.25">
      <c r="A524" s="11">
        <v>846</v>
      </c>
      <c r="B524" s="11" t="s">
        <v>88</v>
      </c>
      <c r="C524" s="12">
        <v>2013</v>
      </c>
      <c r="D524" s="12">
        <v>2015</v>
      </c>
      <c r="E524" s="11"/>
      <c r="F524" s="5"/>
      <c r="G524" s="5"/>
      <c r="H524" s="11" t="s">
        <v>16</v>
      </c>
      <c r="I524" s="11"/>
      <c r="J524" s="11" t="s">
        <v>25</v>
      </c>
      <c r="K524" s="11" t="s">
        <v>571</v>
      </c>
      <c r="L524" s="8" t="s">
        <v>134</v>
      </c>
      <c r="M524" s="14">
        <v>478550.18</v>
      </c>
      <c r="N524" s="14">
        <v>577.71495140942841</v>
      </c>
      <c r="O524" s="14">
        <v>559.28916366696274</v>
      </c>
      <c r="P524" s="14">
        <v>36811.552307692305</v>
      </c>
      <c r="Q524" s="20"/>
      <c r="R524" s="13" t="s">
        <v>135</v>
      </c>
    </row>
    <row r="525" spans="1:18" x14ac:dyDescent="0.25">
      <c r="A525" s="11">
        <v>846</v>
      </c>
      <c r="B525" s="11" t="s">
        <v>88</v>
      </c>
      <c r="C525" s="12">
        <v>2013</v>
      </c>
      <c r="D525" s="12">
        <v>2015</v>
      </c>
      <c r="E525" s="11"/>
      <c r="F525" s="5"/>
      <c r="G525" s="5"/>
      <c r="H525" s="11" t="s">
        <v>16</v>
      </c>
      <c r="I525" s="11"/>
      <c r="J525" s="11" t="s">
        <v>25</v>
      </c>
      <c r="K525" s="11" t="s">
        <v>572</v>
      </c>
      <c r="L525" s="8" t="s">
        <v>137</v>
      </c>
      <c r="M525" s="14">
        <v>155027.51</v>
      </c>
      <c r="N525" s="14">
        <v>187.15218204865093</v>
      </c>
      <c r="O525" s="14">
        <v>181.18310270674584</v>
      </c>
      <c r="P525" s="14">
        <v>11925.193076923078</v>
      </c>
      <c r="Q525" s="20"/>
      <c r="R525" s="13" t="s">
        <v>135</v>
      </c>
    </row>
    <row r="526" spans="1:18" x14ac:dyDescent="0.25">
      <c r="A526" s="11">
        <v>846</v>
      </c>
      <c r="B526" s="11" t="s">
        <v>88</v>
      </c>
      <c r="C526" s="12">
        <v>2013</v>
      </c>
      <c r="D526" s="12">
        <v>2015</v>
      </c>
      <c r="E526" s="11"/>
      <c r="F526" s="5"/>
      <c r="G526" s="5"/>
      <c r="H526" s="11" t="s">
        <v>16</v>
      </c>
      <c r="I526" s="11"/>
      <c r="J526" s="11" t="s">
        <v>25</v>
      </c>
      <c r="K526" s="11" t="s">
        <v>573</v>
      </c>
      <c r="L526" s="8" t="s">
        <v>139</v>
      </c>
      <c r="M526" s="14">
        <v>97744.84</v>
      </c>
      <c r="N526" s="14">
        <v>117.99944467918149</v>
      </c>
      <c r="O526" s="14">
        <v>114.23594034874479</v>
      </c>
      <c r="P526" s="14">
        <v>7518.833846153846</v>
      </c>
      <c r="Q526" s="20"/>
      <c r="R526" s="13" t="s">
        <v>135</v>
      </c>
    </row>
    <row r="527" spans="1:18" x14ac:dyDescent="0.25">
      <c r="A527" s="11">
        <v>846</v>
      </c>
      <c r="B527" s="11" t="s">
        <v>88</v>
      </c>
      <c r="C527" s="12">
        <v>2013</v>
      </c>
      <c r="D527" s="12">
        <v>2015</v>
      </c>
      <c r="E527" s="11"/>
      <c r="F527" s="5"/>
      <c r="G527" s="5"/>
      <c r="H527" s="11" t="s">
        <v>16</v>
      </c>
      <c r="I527" s="11"/>
      <c r="J527" s="11" t="s">
        <v>25</v>
      </c>
      <c r="K527" s="11" t="s">
        <v>574</v>
      </c>
      <c r="L527" s="8" t="s">
        <v>139</v>
      </c>
      <c r="M527" s="14">
        <v>32919.279999999999</v>
      </c>
      <c r="N527" s="14">
        <v>39.740785899680084</v>
      </c>
      <c r="O527" s="14">
        <v>38.473283156467673</v>
      </c>
      <c r="P527" s="14">
        <v>2532.2523076923076</v>
      </c>
      <c r="Q527" s="20"/>
      <c r="R527" s="13" t="s">
        <v>135</v>
      </c>
    </row>
    <row r="528" spans="1:18" x14ac:dyDescent="0.25">
      <c r="A528" s="11">
        <v>846</v>
      </c>
      <c r="B528" s="11" t="s">
        <v>88</v>
      </c>
      <c r="C528" s="12">
        <v>2013</v>
      </c>
      <c r="D528" s="12">
        <v>2015</v>
      </c>
      <c r="E528" s="11"/>
      <c r="F528" s="5"/>
      <c r="G528" s="5"/>
      <c r="H528" s="11" t="s">
        <v>16</v>
      </c>
      <c r="I528" s="11"/>
      <c r="J528" s="11" t="s">
        <v>25</v>
      </c>
      <c r="K528" s="11" t="s">
        <v>575</v>
      </c>
      <c r="L528" s="8" t="s">
        <v>139</v>
      </c>
      <c r="M528" s="14">
        <v>123626.87</v>
      </c>
      <c r="N528" s="14">
        <v>149.24472747027221</v>
      </c>
      <c r="O528" s="14">
        <v>144.48467813566452</v>
      </c>
      <c r="P528" s="14">
        <v>9509.7592307692303</v>
      </c>
      <c r="Q528" s="20"/>
      <c r="R528" s="13" t="s">
        <v>135</v>
      </c>
    </row>
    <row r="529" spans="1:18" x14ac:dyDescent="0.25">
      <c r="A529" s="11">
        <v>846</v>
      </c>
      <c r="B529" s="11" t="s">
        <v>88</v>
      </c>
      <c r="C529" s="12">
        <v>2013</v>
      </c>
      <c r="D529" s="12">
        <v>2015</v>
      </c>
      <c r="E529" s="11"/>
      <c r="F529" s="5"/>
      <c r="G529" s="5"/>
      <c r="H529" s="11" t="s">
        <v>16</v>
      </c>
      <c r="I529" s="11"/>
      <c r="J529" s="11" t="s">
        <v>25</v>
      </c>
      <c r="K529" s="11" t="s">
        <v>576</v>
      </c>
      <c r="L529" s="8" t="s">
        <v>139</v>
      </c>
      <c r="M529" s="14">
        <v>22949.97</v>
      </c>
      <c r="N529" s="14">
        <v>27.705643749622745</v>
      </c>
      <c r="O529" s="14">
        <v>26.821992894207845</v>
      </c>
      <c r="P529" s="14">
        <v>1765.3823076923077</v>
      </c>
      <c r="Q529" s="20"/>
      <c r="R529" s="13" t="s">
        <v>135</v>
      </c>
    </row>
    <row r="530" spans="1:18" x14ac:dyDescent="0.25">
      <c r="A530" s="11">
        <v>846</v>
      </c>
      <c r="B530" s="11" t="s">
        <v>88</v>
      </c>
      <c r="C530" s="12">
        <v>2013</v>
      </c>
      <c r="D530" s="12">
        <v>2015</v>
      </c>
      <c r="E530" s="11"/>
      <c r="F530" s="5"/>
      <c r="G530" s="5"/>
      <c r="H530" s="11" t="s">
        <v>16</v>
      </c>
      <c r="I530" s="11"/>
      <c r="J530" s="11" t="s">
        <v>25</v>
      </c>
      <c r="K530" s="11" t="s">
        <v>577</v>
      </c>
      <c r="L530" s="8" t="s">
        <v>143</v>
      </c>
      <c r="M530" s="14">
        <v>48891.67</v>
      </c>
      <c r="N530" s="14">
        <v>59.022961308625575</v>
      </c>
      <c r="O530" s="14">
        <v>57.140467953812347</v>
      </c>
      <c r="P530" s="14">
        <v>3760.8976923076921</v>
      </c>
      <c r="Q530" s="20"/>
      <c r="R530" s="13" t="s">
        <v>135</v>
      </c>
    </row>
    <row r="531" spans="1:18" x14ac:dyDescent="0.25">
      <c r="A531" s="11">
        <v>846</v>
      </c>
      <c r="B531" s="11" t="s">
        <v>88</v>
      </c>
      <c r="C531" s="12">
        <v>2013</v>
      </c>
      <c r="D531" s="12">
        <v>2015</v>
      </c>
      <c r="E531" s="11"/>
      <c r="F531" s="5"/>
      <c r="G531" s="5"/>
      <c r="H531" s="11" t="s">
        <v>16</v>
      </c>
      <c r="I531" s="11"/>
      <c r="J531" s="11" t="s">
        <v>25</v>
      </c>
      <c r="K531" s="11" t="s">
        <v>578</v>
      </c>
      <c r="L531" s="8" t="s">
        <v>143</v>
      </c>
      <c r="M531" s="14">
        <v>88864.76</v>
      </c>
      <c r="N531" s="14">
        <v>107.27924186636083</v>
      </c>
      <c r="O531" s="14">
        <v>103.85765041372539</v>
      </c>
      <c r="P531" s="14">
        <v>6835.750769230769</v>
      </c>
      <c r="Q531" s="20"/>
      <c r="R531" s="13" t="s">
        <v>135</v>
      </c>
    </row>
    <row r="532" spans="1:18" x14ac:dyDescent="0.25">
      <c r="A532" s="11">
        <v>846</v>
      </c>
      <c r="B532" s="11" t="s">
        <v>88</v>
      </c>
      <c r="C532" s="12">
        <v>2013</v>
      </c>
      <c r="D532" s="12">
        <v>2015</v>
      </c>
      <c r="E532" s="11"/>
      <c r="F532" s="5"/>
      <c r="G532" s="5"/>
      <c r="H532" s="11" t="s">
        <v>16</v>
      </c>
      <c r="I532" s="11"/>
      <c r="J532" s="11" t="s">
        <v>25</v>
      </c>
      <c r="K532" s="11" t="s">
        <v>579</v>
      </c>
      <c r="L532" s="8" t="s">
        <v>143</v>
      </c>
      <c r="M532" s="14">
        <v>89248.45</v>
      </c>
      <c r="N532" s="14">
        <v>107.74243978994386</v>
      </c>
      <c r="O532" s="14">
        <v>104.3060749848067</v>
      </c>
      <c r="P532" s="14">
        <v>6865.2653846153844</v>
      </c>
      <c r="Q532" s="20"/>
      <c r="R532" s="13" t="s">
        <v>135</v>
      </c>
    </row>
    <row r="533" spans="1:18" x14ac:dyDescent="0.25">
      <c r="A533" s="11">
        <v>846</v>
      </c>
      <c r="B533" s="11" t="s">
        <v>88</v>
      </c>
      <c r="C533" s="12">
        <v>2013</v>
      </c>
      <c r="D533" s="12">
        <v>2015</v>
      </c>
      <c r="E533" s="11"/>
      <c r="F533" s="5"/>
      <c r="G533" s="5"/>
      <c r="H533" s="11" t="s">
        <v>16</v>
      </c>
      <c r="I533" s="11"/>
      <c r="J533" s="11" t="s">
        <v>25</v>
      </c>
      <c r="K533" s="11" t="s">
        <v>580</v>
      </c>
      <c r="L533" s="8" t="s">
        <v>139</v>
      </c>
      <c r="M533" s="14">
        <v>65755.990000000005</v>
      </c>
      <c r="N533" s="14">
        <v>79.381891712440392</v>
      </c>
      <c r="O533" s="14">
        <v>76.850065448085644</v>
      </c>
      <c r="P533" s="14">
        <v>5058.1530769230776</v>
      </c>
      <c r="Q533" s="20"/>
      <c r="R533" s="13" t="s">
        <v>135</v>
      </c>
    </row>
    <row r="534" spans="1:18" x14ac:dyDescent="0.25">
      <c r="A534" s="11">
        <v>846</v>
      </c>
      <c r="B534" s="11" t="s">
        <v>88</v>
      </c>
      <c r="C534" s="12">
        <v>2013</v>
      </c>
      <c r="D534" s="12">
        <v>2015</v>
      </c>
      <c r="E534" s="11"/>
      <c r="F534" s="5"/>
      <c r="G534" s="5"/>
      <c r="H534" s="11" t="s">
        <v>16</v>
      </c>
      <c r="I534" s="11"/>
      <c r="J534" s="11" t="s">
        <v>25</v>
      </c>
      <c r="K534" s="11" t="s">
        <v>581</v>
      </c>
      <c r="L534" s="8" t="s">
        <v>134</v>
      </c>
      <c r="M534" s="14">
        <v>40424.370000000003</v>
      </c>
      <c r="N534" s="14">
        <v>48.80107442506187</v>
      </c>
      <c r="O534" s="14">
        <v>47.244600532934413</v>
      </c>
      <c r="P534" s="14">
        <v>3109.5669230769231</v>
      </c>
      <c r="Q534" s="20"/>
      <c r="R534" s="13" t="s">
        <v>135</v>
      </c>
    </row>
    <row r="535" spans="1:18" x14ac:dyDescent="0.25">
      <c r="A535" s="11">
        <v>874</v>
      </c>
      <c r="B535" s="11" t="s">
        <v>90</v>
      </c>
      <c r="C535" s="12">
        <v>2013</v>
      </c>
      <c r="D535" s="12">
        <v>2015</v>
      </c>
      <c r="E535" s="11">
        <v>10</v>
      </c>
      <c r="F535" s="5">
        <v>695.39</v>
      </c>
      <c r="G535" s="5">
        <v>731.42</v>
      </c>
      <c r="H535" s="11" t="s">
        <v>24</v>
      </c>
      <c r="I535" s="11"/>
      <c r="J535" s="11" t="s">
        <v>25</v>
      </c>
      <c r="K535" s="11" t="s">
        <v>209</v>
      </c>
      <c r="L535" s="8" t="s">
        <v>134</v>
      </c>
      <c r="M535" s="14">
        <v>224501.51</v>
      </c>
      <c r="N535" s="14">
        <v>322.84259192683243</v>
      </c>
      <c r="O535" s="14">
        <v>306.93925514752129</v>
      </c>
      <c r="P535" s="14">
        <v>22450.151000000002</v>
      </c>
      <c r="Q535" s="19">
        <v>5.5E-2</v>
      </c>
      <c r="R535" s="13" t="s">
        <v>135</v>
      </c>
    </row>
    <row r="536" spans="1:18" x14ac:dyDescent="0.25">
      <c r="A536" s="11">
        <v>874</v>
      </c>
      <c r="B536" s="11" t="s">
        <v>90</v>
      </c>
      <c r="C536" s="12">
        <v>2013</v>
      </c>
      <c r="D536" s="12">
        <v>2015</v>
      </c>
      <c r="E536" s="11"/>
      <c r="F536" s="5"/>
      <c r="G536" s="5"/>
      <c r="H536" s="11" t="s">
        <v>24</v>
      </c>
      <c r="I536" s="11"/>
      <c r="J536" s="11" t="s">
        <v>25</v>
      </c>
      <c r="K536" s="11" t="s">
        <v>582</v>
      </c>
      <c r="L536" s="8" t="s">
        <v>137</v>
      </c>
      <c r="M536" s="14">
        <v>68788.009999999995</v>
      </c>
      <c r="N536" s="14">
        <v>98.920044866909208</v>
      </c>
      <c r="O536" s="14">
        <v>94.047209537611764</v>
      </c>
      <c r="P536" s="14">
        <v>6878.8009999999995</v>
      </c>
      <c r="Q536" s="20"/>
      <c r="R536" s="13" t="s">
        <v>135</v>
      </c>
    </row>
    <row r="537" spans="1:18" x14ac:dyDescent="0.25">
      <c r="A537" s="11">
        <v>874</v>
      </c>
      <c r="B537" s="11" t="s">
        <v>90</v>
      </c>
      <c r="C537" s="12">
        <v>2013</v>
      </c>
      <c r="D537" s="12">
        <v>2015</v>
      </c>
      <c r="E537" s="11"/>
      <c r="F537" s="5"/>
      <c r="G537" s="5"/>
      <c r="H537" s="11" t="s">
        <v>24</v>
      </c>
      <c r="I537" s="11"/>
      <c r="J537" s="11" t="s">
        <v>25</v>
      </c>
      <c r="K537" s="11" t="s">
        <v>583</v>
      </c>
      <c r="L537" s="8" t="s">
        <v>137</v>
      </c>
      <c r="M537" s="14">
        <v>32773.21</v>
      </c>
      <c r="N537" s="14">
        <v>47.129251211550354</v>
      </c>
      <c r="O537" s="14">
        <v>44.807648136501598</v>
      </c>
      <c r="P537" s="14">
        <v>3277.3209999999999</v>
      </c>
      <c r="Q537" s="20"/>
      <c r="R537" s="13" t="s">
        <v>135</v>
      </c>
    </row>
    <row r="538" spans="1:18" x14ac:dyDescent="0.25">
      <c r="A538" s="11">
        <v>874</v>
      </c>
      <c r="B538" s="11" t="s">
        <v>90</v>
      </c>
      <c r="C538" s="12">
        <v>2013</v>
      </c>
      <c r="D538" s="12">
        <v>2015</v>
      </c>
      <c r="E538" s="11"/>
      <c r="F538" s="5"/>
      <c r="G538" s="5"/>
      <c r="H538" s="11" t="s">
        <v>24</v>
      </c>
      <c r="I538" s="11"/>
      <c r="J538" s="11" t="s">
        <v>25</v>
      </c>
      <c r="K538" s="11" t="s">
        <v>321</v>
      </c>
      <c r="L538" s="8" t="s">
        <v>137</v>
      </c>
      <c r="M538" s="14">
        <v>63595.68</v>
      </c>
      <c r="N538" s="14">
        <v>91.45325644602309</v>
      </c>
      <c r="O538" s="14">
        <v>86.948237674660248</v>
      </c>
      <c r="P538" s="14">
        <v>6359.5680000000002</v>
      </c>
      <c r="Q538" s="20"/>
      <c r="R538" s="13" t="s">
        <v>135</v>
      </c>
    </row>
    <row r="539" spans="1:18" x14ac:dyDescent="0.25">
      <c r="A539" s="11">
        <v>874</v>
      </c>
      <c r="B539" s="11" t="s">
        <v>90</v>
      </c>
      <c r="C539" s="12">
        <v>2013</v>
      </c>
      <c r="D539" s="12">
        <v>2015</v>
      </c>
      <c r="E539" s="11"/>
      <c r="F539" s="5"/>
      <c r="G539" s="5"/>
      <c r="H539" s="11" t="s">
        <v>24</v>
      </c>
      <c r="I539" s="11"/>
      <c r="J539" s="11" t="s">
        <v>25</v>
      </c>
      <c r="K539" s="11" t="s">
        <v>584</v>
      </c>
      <c r="L539" s="8" t="s">
        <v>139</v>
      </c>
      <c r="M539" s="14">
        <v>51467.77</v>
      </c>
      <c r="N539" s="14">
        <v>74.012812953881991</v>
      </c>
      <c r="O539" s="14">
        <v>70.366916409176667</v>
      </c>
      <c r="P539" s="14">
        <v>5146.777</v>
      </c>
      <c r="Q539" s="20"/>
      <c r="R539" s="13" t="s">
        <v>135</v>
      </c>
    </row>
    <row r="540" spans="1:18" x14ac:dyDescent="0.25">
      <c r="A540" s="11">
        <v>874</v>
      </c>
      <c r="B540" s="11" t="s">
        <v>90</v>
      </c>
      <c r="C540" s="12">
        <v>2013</v>
      </c>
      <c r="D540" s="12">
        <v>2015</v>
      </c>
      <c r="E540" s="11"/>
      <c r="F540" s="5"/>
      <c r="G540" s="5"/>
      <c r="H540" s="11" t="s">
        <v>24</v>
      </c>
      <c r="I540" s="11"/>
      <c r="J540" s="11" t="s">
        <v>25</v>
      </c>
      <c r="K540" s="11" t="s">
        <v>585</v>
      </c>
      <c r="L540" s="8" t="s">
        <v>139</v>
      </c>
      <c r="M540" s="14">
        <v>19761.8</v>
      </c>
      <c r="N540" s="14">
        <v>28.418297645925307</v>
      </c>
      <c r="O540" s="14">
        <v>27.018402559404993</v>
      </c>
      <c r="P540" s="14">
        <v>1976.1799999999998</v>
      </c>
      <c r="Q540" s="20"/>
      <c r="R540" s="13" t="s">
        <v>135</v>
      </c>
    </row>
    <row r="541" spans="1:18" x14ac:dyDescent="0.25">
      <c r="A541" s="11">
        <v>874</v>
      </c>
      <c r="B541" s="11" t="s">
        <v>90</v>
      </c>
      <c r="C541" s="12">
        <v>2013</v>
      </c>
      <c r="D541" s="12">
        <v>2015</v>
      </c>
      <c r="E541" s="11"/>
      <c r="F541" s="5"/>
      <c r="G541" s="5"/>
      <c r="H541" s="11" t="s">
        <v>24</v>
      </c>
      <c r="I541" s="11"/>
      <c r="J541" s="11" t="s">
        <v>25</v>
      </c>
      <c r="K541" s="11" t="s">
        <v>273</v>
      </c>
      <c r="L541" s="8" t="s">
        <v>139</v>
      </c>
      <c r="M541" s="14">
        <v>0</v>
      </c>
      <c r="N541" s="14">
        <v>0</v>
      </c>
      <c r="O541" s="14">
        <v>0</v>
      </c>
      <c r="P541" s="14">
        <v>0</v>
      </c>
      <c r="Q541" s="20"/>
      <c r="R541" s="13" t="s">
        <v>135</v>
      </c>
    </row>
    <row r="542" spans="1:18" x14ac:dyDescent="0.25">
      <c r="A542" s="11">
        <v>874</v>
      </c>
      <c r="B542" s="11" t="s">
        <v>90</v>
      </c>
      <c r="C542" s="12">
        <v>2013</v>
      </c>
      <c r="D542" s="12">
        <v>2015</v>
      </c>
      <c r="E542" s="11"/>
      <c r="F542" s="5"/>
      <c r="G542" s="5"/>
      <c r="H542" s="11" t="s">
        <v>24</v>
      </c>
      <c r="I542" s="11"/>
      <c r="J542" s="11" t="s">
        <v>25</v>
      </c>
      <c r="K542" s="11" t="s">
        <v>526</v>
      </c>
      <c r="L542" s="8" t="s">
        <v>139</v>
      </c>
      <c r="M542" s="14">
        <v>41687.339999999997</v>
      </c>
      <c r="N542" s="14">
        <v>59.94814420684795</v>
      </c>
      <c r="O542" s="14">
        <v>56.995078067321103</v>
      </c>
      <c r="P542" s="14">
        <v>4168.7339999999995</v>
      </c>
      <c r="Q542" s="20"/>
      <c r="R542" s="13" t="s">
        <v>135</v>
      </c>
    </row>
    <row r="543" spans="1:18" x14ac:dyDescent="0.25">
      <c r="A543" s="11">
        <v>874</v>
      </c>
      <c r="B543" s="11" t="s">
        <v>90</v>
      </c>
      <c r="C543" s="12">
        <v>2013</v>
      </c>
      <c r="D543" s="12">
        <v>2015</v>
      </c>
      <c r="E543" s="11"/>
      <c r="F543" s="5"/>
      <c r="G543" s="5"/>
      <c r="H543" s="11" t="s">
        <v>24</v>
      </c>
      <c r="I543" s="11"/>
      <c r="J543" s="11" t="s">
        <v>25</v>
      </c>
      <c r="K543" s="11" t="s">
        <v>466</v>
      </c>
      <c r="L543" s="8" t="s">
        <v>143</v>
      </c>
      <c r="M543" s="14">
        <v>53673.89</v>
      </c>
      <c r="N543" s="14">
        <v>77.185306087231623</v>
      </c>
      <c r="O543" s="14">
        <v>73.383131442946606</v>
      </c>
      <c r="P543" s="14">
        <v>5367.3890000000001</v>
      </c>
      <c r="Q543" s="20"/>
      <c r="R543" s="13" t="s">
        <v>135</v>
      </c>
    </row>
    <row r="544" spans="1:18" x14ac:dyDescent="0.25">
      <c r="A544" s="11">
        <v>874</v>
      </c>
      <c r="B544" s="11" t="s">
        <v>90</v>
      </c>
      <c r="C544" s="12">
        <v>2013</v>
      </c>
      <c r="D544" s="12">
        <v>2015</v>
      </c>
      <c r="E544" s="11"/>
      <c r="F544" s="5"/>
      <c r="G544" s="5"/>
      <c r="H544" s="11" t="s">
        <v>24</v>
      </c>
      <c r="I544" s="11"/>
      <c r="J544" s="11" t="s">
        <v>25</v>
      </c>
      <c r="K544" s="11" t="s">
        <v>586</v>
      </c>
      <c r="L544" s="8" t="s">
        <v>139</v>
      </c>
      <c r="M544" s="14">
        <v>39440.32</v>
      </c>
      <c r="N544" s="14">
        <v>56.716835157249889</v>
      </c>
      <c r="O544" s="14">
        <v>53.922944409504801</v>
      </c>
      <c r="P544" s="14">
        <v>3944.0320000000002</v>
      </c>
      <c r="Q544" s="20"/>
      <c r="R544" s="13" t="s">
        <v>135</v>
      </c>
    </row>
    <row r="545" spans="1:18" x14ac:dyDescent="0.25">
      <c r="A545" s="11">
        <v>874</v>
      </c>
      <c r="B545" s="11" t="s">
        <v>90</v>
      </c>
      <c r="C545" s="12">
        <v>2013</v>
      </c>
      <c r="D545" s="12">
        <v>2015</v>
      </c>
      <c r="E545" s="11"/>
      <c r="F545" s="5"/>
      <c r="G545" s="5"/>
      <c r="H545" s="11" t="s">
        <v>24</v>
      </c>
      <c r="I545" s="11"/>
      <c r="J545" s="11" t="s">
        <v>25</v>
      </c>
      <c r="K545" s="11" t="s">
        <v>587</v>
      </c>
      <c r="L545" s="8" t="s">
        <v>134</v>
      </c>
      <c r="M545" s="14">
        <v>53454.45</v>
      </c>
      <c r="N545" s="14">
        <v>76.869742159076196</v>
      </c>
      <c r="O545" s="14">
        <v>73.083112302097291</v>
      </c>
      <c r="P545" s="14">
        <v>5345.4449999999997</v>
      </c>
      <c r="Q545" s="20"/>
      <c r="R545" s="13" t="s">
        <v>135</v>
      </c>
    </row>
    <row r="546" spans="1:18" x14ac:dyDescent="0.25">
      <c r="A546" s="11">
        <v>874</v>
      </c>
      <c r="B546" s="11" t="s">
        <v>90</v>
      </c>
      <c r="C546" s="12">
        <v>2013</v>
      </c>
      <c r="D546" s="12">
        <v>2015</v>
      </c>
      <c r="E546" s="11"/>
      <c r="F546" s="5"/>
      <c r="G546" s="5"/>
      <c r="H546" s="11" t="s">
        <v>24</v>
      </c>
      <c r="I546" s="11"/>
      <c r="J546" s="11" t="s">
        <v>25</v>
      </c>
      <c r="K546" s="11" t="s">
        <v>588</v>
      </c>
      <c r="L546" s="8" t="s">
        <v>143</v>
      </c>
      <c r="M546" s="14">
        <v>53017.09</v>
      </c>
      <c r="N546" s="14">
        <v>76.240800126547683</v>
      </c>
      <c r="O546" s="14">
        <v>72.485152169751984</v>
      </c>
      <c r="P546" s="14">
        <v>5301.7089999999998</v>
      </c>
      <c r="Q546" s="20"/>
      <c r="R546" s="13" t="s">
        <v>135</v>
      </c>
    </row>
    <row r="547" spans="1:18" x14ac:dyDescent="0.25">
      <c r="A547" s="11">
        <v>874</v>
      </c>
      <c r="B547" s="11" t="s">
        <v>90</v>
      </c>
      <c r="C547" s="12">
        <v>2013</v>
      </c>
      <c r="D547" s="12">
        <v>2015</v>
      </c>
      <c r="E547" s="11"/>
      <c r="F547" s="5"/>
      <c r="G547" s="5"/>
      <c r="H547" s="11" t="s">
        <v>24</v>
      </c>
      <c r="I547" s="11"/>
      <c r="J547" s="11" t="s">
        <v>25</v>
      </c>
      <c r="K547" s="11" t="s">
        <v>355</v>
      </c>
      <c r="L547" s="8" t="s">
        <v>143</v>
      </c>
      <c r="M547" s="14">
        <v>22142.67</v>
      </c>
      <c r="N547" s="14">
        <v>31.842088612145702</v>
      </c>
      <c r="O547" s="14">
        <v>30.273536408629788</v>
      </c>
      <c r="P547" s="14">
        <v>2214.2669999999998</v>
      </c>
      <c r="Q547" s="20"/>
      <c r="R547" s="13" t="s">
        <v>135</v>
      </c>
    </row>
    <row r="548" spans="1:18" x14ac:dyDescent="0.25">
      <c r="A548" s="11">
        <v>874</v>
      </c>
      <c r="B548" s="11" t="s">
        <v>90</v>
      </c>
      <c r="C548" s="12">
        <v>2013</v>
      </c>
      <c r="D548" s="12">
        <v>2015</v>
      </c>
      <c r="E548" s="11"/>
      <c r="F548" s="5"/>
      <c r="G548" s="5"/>
      <c r="H548" s="11" t="s">
        <v>24</v>
      </c>
      <c r="I548" s="11"/>
      <c r="J548" s="11" t="s">
        <v>25</v>
      </c>
      <c r="K548" s="11" t="s">
        <v>589</v>
      </c>
      <c r="L548" s="8" t="s">
        <v>139</v>
      </c>
      <c r="M548" s="14">
        <v>81831.81</v>
      </c>
      <c r="N548" s="14">
        <v>117.67757661168552</v>
      </c>
      <c r="O548" s="14">
        <v>111.88073883678325</v>
      </c>
      <c r="P548" s="14">
        <v>8183.1809999999996</v>
      </c>
      <c r="Q548" s="20"/>
      <c r="R548" s="13" t="s">
        <v>135</v>
      </c>
    </row>
    <row r="549" spans="1:18" x14ac:dyDescent="0.25">
      <c r="A549" s="11">
        <v>856</v>
      </c>
      <c r="B549" s="11" t="s">
        <v>89</v>
      </c>
      <c r="C549" s="12">
        <v>2013</v>
      </c>
      <c r="D549" s="12">
        <v>2015</v>
      </c>
      <c r="E549" s="11">
        <v>15</v>
      </c>
      <c r="F549" s="5">
        <v>883.57</v>
      </c>
      <c r="G549" s="5">
        <v>993.14</v>
      </c>
      <c r="H549" s="11" t="s">
        <v>70</v>
      </c>
      <c r="I549" s="11"/>
      <c r="J549" s="11" t="s">
        <v>25</v>
      </c>
      <c r="K549" s="11" t="s">
        <v>590</v>
      </c>
      <c r="L549" s="8" t="s">
        <v>134</v>
      </c>
      <c r="M549" s="14">
        <v>371449.87</v>
      </c>
      <c r="N549" s="14">
        <v>420.3966522177077</v>
      </c>
      <c r="O549" s="14">
        <v>374.01561713353607</v>
      </c>
      <c r="P549" s="14">
        <v>24763.324666666667</v>
      </c>
      <c r="Q549" s="19">
        <v>5.5E-2</v>
      </c>
      <c r="R549" s="13" t="s">
        <v>135</v>
      </c>
    </row>
    <row r="550" spans="1:18" x14ac:dyDescent="0.25">
      <c r="A550" s="11">
        <v>856</v>
      </c>
      <c r="B550" s="11" t="s">
        <v>89</v>
      </c>
      <c r="C550" s="12">
        <v>2013</v>
      </c>
      <c r="D550" s="12">
        <v>2015</v>
      </c>
      <c r="E550" s="11"/>
      <c r="F550" s="5"/>
      <c r="G550" s="5"/>
      <c r="H550" s="11" t="s">
        <v>70</v>
      </c>
      <c r="I550" s="11"/>
      <c r="J550" s="11" t="s">
        <v>25</v>
      </c>
      <c r="K550" s="11" t="s">
        <v>591</v>
      </c>
      <c r="L550" s="8" t="s">
        <v>137</v>
      </c>
      <c r="M550" s="14">
        <v>364443.82</v>
      </c>
      <c r="N550" s="14">
        <v>412.46739930056475</v>
      </c>
      <c r="O550" s="14">
        <v>366.96117365124758</v>
      </c>
      <c r="P550" s="14">
        <v>24296.254666666668</v>
      </c>
      <c r="Q550" s="20"/>
      <c r="R550" s="13" t="s">
        <v>135</v>
      </c>
    </row>
    <row r="551" spans="1:18" x14ac:dyDescent="0.25">
      <c r="A551" s="11">
        <v>856</v>
      </c>
      <c r="B551" s="11" t="s">
        <v>89</v>
      </c>
      <c r="C551" s="12">
        <v>2013</v>
      </c>
      <c r="D551" s="12">
        <v>2015</v>
      </c>
      <c r="E551" s="11"/>
      <c r="F551" s="5"/>
      <c r="G551" s="5"/>
      <c r="H551" s="11" t="s">
        <v>70</v>
      </c>
      <c r="I551" s="11"/>
      <c r="J551" s="11" t="s">
        <v>25</v>
      </c>
      <c r="K551" s="11" t="s">
        <v>592</v>
      </c>
      <c r="L551" s="8" t="s">
        <v>137</v>
      </c>
      <c r="M551" s="14">
        <v>145659</v>
      </c>
      <c r="N551" s="14">
        <v>164.85281301990787</v>
      </c>
      <c r="O551" s="14">
        <v>146.6651227420102</v>
      </c>
      <c r="P551" s="14">
        <v>9710.6</v>
      </c>
      <c r="Q551" s="20"/>
      <c r="R551" s="13" t="s">
        <v>135</v>
      </c>
    </row>
    <row r="552" spans="1:18" x14ac:dyDescent="0.25">
      <c r="A552" s="11">
        <v>856</v>
      </c>
      <c r="B552" s="11" t="s">
        <v>89</v>
      </c>
      <c r="C552" s="12">
        <v>2013</v>
      </c>
      <c r="D552" s="12">
        <v>2015</v>
      </c>
      <c r="E552" s="11"/>
      <c r="F552" s="5"/>
      <c r="G552" s="5"/>
      <c r="H552" s="11" t="s">
        <v>70</v>
      </c>
      <c r="I552" s="11"/>
      <c r="J552" s="11" t="s">
        <v>25</v>
      </c>
      <c r="K552" s="11" t="s">
        <v>593</v>
      </c>
      <c r="L552" s="8" t="s">
        <v>134</v>
      </c>
      <c r="M552" s="14">
        <v>114482.07</v>
      </c>
      <c r="N552" s="14">
        <v>129.56762905032991</v>
      </c>
      <c r="O552" s="14">
        <v>115.272841694021</v>
      </c>
      <c r="P552" s="14">
        <v>7632.1380000000008</v>
      </c>
      <c r="Q552" s="20"/>
      <c r="R552" s="13" t="s">
        <v>135</v>
      </c>
    </row>
    <row r="553" spans="1:18" x14ac:dyDescent="0.25">
      <c r="A553" s="11">
        <v>856</v>
      </c>
      <c r="B553" s="11" t="s">
        <v>89</v>
      </c>
      <c r="C553" s="12">
        <v>2013</v>
      </c>
      <c r="D553" s="12">
        <v>2015</v>
      </c>
      <c r="E553" s="11"/>
      <c r="F553" s="5"/>
      <c r="G553" s="5"/>
      <c r="H553" s="11" t="s">
        <v>70</v>
      </c>
      <c r="I553" s="11"/>
      <c r="J553" s="11" t="s">
        <v>25</v>
      </c>
      <c r="K553" s="11" t="s">
        <v>594</v>
      </c>
      <c r="L553" s="8" t="s">
        <v>139</v>
      </c>
      <c r="M553" s="14">
        <v>149902.04999999999</v>
      </c>
      <c r="N553" s="14">
        <v>169.65497923197933</v>
      </c>
      <c r="O553" s="14">
        <v>150.93748112048652</v>
      </c>
      <c r="P553" s="14">
        <v>9993.4699999999993</v>
      </c>
      <c r="Q553" s="20"/>
      <c r="R553" s="13" t="s">
        <v>135</v>
      </c>
    </row>
    <row r="554" spans="1:18" x14ac:dyDescent="0.25">
      <c r="A554" s="11">
        <v>856</v>
      </c>
      <c r="B554" s="11" t="s">
        <v>89</v>
      </c>
      <c r="C554" s="12">
        <v>2013</v>
      </c>
      <c r="D554" s="12">
        <v>2015</v>
      </c>
      <c r="E554" s="11"/>
      <c r="F554" s="5"/>
      <c r="G554" s="5"/>
      <c r="H554" s="11" t="s">
        <v>70</v>
      </c>
      <c r="I554" s="11"/>
      <c r="J554" s="11" t="s">
        <v>25</v>
      </c>
      <c r="K554" s="11" t="s">
        <v>595</v>
      </c>
      <c r="L554" s="8" t="s">
        <v>139</v>
      </c>
      <c r="M554" s="14">
        <v>105503.77</v>
      </c>
      <c r="N554" s="14">
        <v>119.40623832859875</v>
      </c>
      <c r="O554" s="14">
        <v>106.23252512233925</v>
      </c>
      <c r="P554" s="14">
        <v>7033.5846666666666</v>
      </c>
      <c r="Q554" s="20"/>
      <c r="R554" s="13" t="s">
        <v>135</v>
      </c>
    </row>
    <row r="555" spans="1:18" x14ac:dyDescent="0.25">
      <c r="A555" s="11">
        <v>856</v>
      </c>
      <c r="B555" s="11" t="s">
        <v>89</v>
      </c>
      <c r="C555" s="12">
        <v>2013</v>
      </c>
      <c r="D555" s="12">
        <v>2015</v>
      </c>
      <c r="E555" s="11"/>
      <c r="F555" s="5"/>
      <c r="G555" s="5"/>
      <c r="H555" s="11" t="s">
        <v>70</v>
      </c>
      <c r="I555" s="11"/>
      <c r="J555" s="11" t="s">
        <v>25</v>
      </c>
      <c r="K555" s="11" t="s">
        <v>596</v>
      </c>
      <c r="L555" s="8" t="s">
        <v>139</v>
      </c>
      <c r="M555" s="14">
        <v>75250.67</v>
      </c>
      <c r="N555" s="14">
        <v>85.166619509489905</v>
      </c>
      <c r="O555" s="14">
        <v>75.770455323519343</v>
      </c>
      <c r="P555" s="14">
        <v>5016.7113333333336</v>
      </c>
      <c r="Q555" s="20"/>
      <c r="R555" s="13" t="s">
        <v>135</v>
      </c>
    </row>
    <row r="556" spans="1:18" x14ac:dyDescent="0.25">
      <c r="A556" s="11">
        <v>856</v>
      </c>
      <c r="B556" s="11" t="s">
        <v>89</v>
      </c>
      <c r="C556" s="12">
        <v>2013</v>
      </c>
      <c r="D556" s="12">
        <v>2015</v>
      </c>
      <c r="E556" s="11"/>
      <c r="F556" s="5"/>
      <c r="G556" s="5"/>
      <c r="H556" s="11" t="s">
        <v>70</v>
      </c>
      <c r="I556" s="11"/>
      <c r="J556" s="11" t="s">
        <v>25</v>
      </c>
      <c r="K556" s="11" t="s">
        <v>597</v>
      </c>
      <c r="L556" s="8" t="s">
        <v>139</v>
      </c>
      <c r="M556" s="14">
        <v>26092.25</v>
      </c>
      <c r="N556" s="14">
        <v>29.530484285342418</v>
      </c>
      <c r="O556" s="14">
        <v>26.272479207362508</v>
      </c>
      <c r="P556" s="14">
        <v>1739.4833333333333</v>
      </c>
      <c r="Q556" s="20"/>
      <c r="R556" s="13" t="s">
        <v>135</v>
      </c>
    </row>
    <row r="557" spans="1:18" x14ac:dyDescent="0.25">
      <c r="A557" s="11">
        <v>856</v>
      </c>
      <c r="B557" s="11" t="s">
        <v>89</v>
      </c>
      <c r="C557" s="12">
        <v>2013</v>
      </c>
      <c r="D557" s="12">
        <v>2015</v>
      </c>
      <c r="E557" s="11"/>
      <c r="F557" s="5"/>
      <c r="G557" s="5"/>
      <c r="H557" s="11" t="s">
        <v>70</v>
      </c>
      <c r="I557" s="11"/>
      <c r="J557" s="11" t="s">
        <v>25</v>
      </c>
      <c r="K557" s="11" t="s">
        <v>598</v>
      </c>
      <c r="L557" s="8" t="s">
        <v>143</v>
      </c>
      <c r="M557" s="14">
        <v>101004.04</v>
      </c>
      <c r="N557" s="14">
        <v>114.31356881741117</v>
      </c>
      <c r="O557" s="14">
        <v>101.70171375636869</v>
      </c>
      <c r="P557" s="14">
        <v>6733.6026666666667</v>
      </c>
      <c r="Q557" s="20"/>
      <c r="R557" s="13" t="s">
        <v>135</v>
      </c>
    </row>
    <row r="558" spans="1:18" x14ac:dyDescent="0.25">
      <c r="A558" s="11">
        <v>856</v>
      </c>
      <c r="B558" s="11" t="s">
        <v>89</v>
      </c>
      <c r="C558" s="12">
        <v>2013</v>
      </c>
      <c r="D558" s="12">
        <v>2015</v>
      </c>
      <c r="E558" s="11"/>
      <c r="F558" s="5"/>
      <c r="G558" s="5"/>
      <c r="H558" s="11" t="s">
        <v>70</v>
      </c>
      <c r="I558" s="11"/>
      <c r="J558" s="11" t="s">
        <v>25</v>
      </c>
      <c r="K558" s="11" t="s">
        <v>248</v>
      </c>
      <c r="L558" s="8" t="s">
        <v>143</v>
      </c>
      <c r="M558" s="14">
        <v>96690.16</v>
      </c>
      <c r="N558" s="14">
        <v>109.43123917742793</v>
      </c>
      <c r="O558" s="14">
        <v>97.358036127836968</v>
      </c>
      <c r="P558" s="14">
        <v>6446.010666666667</v>
      </c>
      <c r="Q558" s="20"/>
      <c r="R558" s="13" t="s">
        <v>135</v>
      </c>
    </row>
    <row r="559" spans="1:18" x14ac:dyDescent="0.25">
      <c r="A559" s="11">
        <v>856</v>
      </c>
      <c r="B559" s="11" t="s">
        <v>89</v>
      </c>
      <c r="C559" s="12">
        <v>2013</v>
      </c>
      <c r="D559" s="12">
        <v>2015</v>
      </c>
      <c r="E559" s="11"/>
      <c r="F559" s="5"/>
      <c r="G559" s="5"/>
      <c r="H559" s="11" t="s">
        <v>70</v>
      </c>
      <c r="I559" s="11"/>
      <c r="J559" s="11" t="s">
        <v>25</v>
      </c>
      <c r="K559" s="11" t="s">
        <v>599</v>
      </c>
      <c r="L559" s="8" t="s">
        <v>139</v>
      </c>
      <c r="M559" s="14">
        <v>53019.89</v>
      </c>
      <c r="N559" s="14">
        <v>60.006439784057854</v>
      </c>
      <c r="O559" s="14">
        <v>53.386118774795094</v>
      </c>
      <c r="P559" s="14">
        <v>3534.6593333333335</v>
      </c>
      <c r="Q559" s="20"/>
      <c r="R559" s="13" t="s">
        <v>135</v>
      </c>
    </row>
    <row r="560" spans="1:18" x14ac:dyDescent="0.25">
      <c r="A560" s="11">
        <v>856</v>
      </c>
      <c r="B560" s="11" t="s">
        <v>89</v>
      </c>
      <c r="C560" s="12">
        <v>2013</v>
      </c>
      <c r="D560" s="12">
        <v>2015</v>
      </c>
      <c r="E560" s="11"/>
      <c r="F560" s="5"/>
      <c r="G560" s="5"/>
      <c r="H560" s="11" t="s">
        <v>70</v>
      </c>
      <c r="I560" s="11"/>
      <c r="J560" s="11" t="s">
        <v>25</v>
      </c>
      <c r="K560" s="11" t="s">
        <v>203</v>
      </c>
      <c r="L560" s="8" t="s">
        <v>139</v>
      </c>
      <c r="M560" s="14">
        <v>28759.81</v>
      </c>
      <c r="N560" s="14">
        <v>32.549554647622713</v>
      </c>
      <c r="O560" s="14">
        <v>28.958465070382829</v>
      </c>
      <c r="P560" s="14">
        <v>1917.3206666666667</v>
      </c>
      <c r="Q560" s="20"/>
      <c r="R560" s="13" t="s">
        <v>135</v>
      </c>
    </row>
    <row r="561" spans="1:18" x14ac:dyDescent="0.25">
      <c r="A561" s="11">
        <v>856</v>
      </c>
      <c r="B561" s="11" t="s">
        <v>89</v>
      </c>
      <c r="C561" s="12">
        <v>2013</v>
      </c>
      <c r="D561" s="12">
        <v>2015</v>
      </c>
      <c r="E561" s="11"/>
      <c r="F561" s="5"/>
      <c r="G561" s="5"/>
      <c r="H561" s="11" t="s">
        <v>70</v>
      </c>
      <c r="I561" s="11"/>
      <c r="J561" s="11" t="s">
        <v>25</v>
      </c>
      <c r="K561" s="11" t="s">
        <v>600</v>
      </c>
      <c r="L561" s="8" t="s">
        <v>139</v>
      </c>
      <c r="M561" s="14">
        <v>49980.95</v>
      </c>
      <c r="N561" s="14">
        <v>56.567051846486407</v>
      </c>
      <c r="O561" s="14">
        <v>50.326187647260205</v>
      </c>
      <c r="P561" s="14">
        <v>3332.063333333333</v>
      </c>
      <c r="Q561" s="20"/>
      <c r="R561" s="13" t="s">
        <v>135</v>
      </c>
    </row>
    <row r="562" spans="1:18" x14ac:dyDescent="0.25">
      <c r="A562" s="11">
        <v>856</v>
      </c>
      <c r="B562" s="11" t="s">
        <v>89</v>
      </c>
      <c r="C562" s="12">
        <v>2013</v>
      </c>
      <c r="D562" s="12">
        <v>2015</v>
      </c>
      <c r="E562" s="11"/>
      <c r="F562" s="5"/>
      <c r="G562" s="5"/>
      <c r="H562" s="11" t="s">
        <v>70</v>
      </c>
      <c r="I562" s="11"/>
      <c r="J562" s="11" t="s">
        <v>25</v>
      </c>
      <c r="K562" s="11" t="s">
        <v>601</v>
      </c>
      <c r="L562" s="8" t="s">
        <v>139</v>
      </c>
      <c r="M562" s="14">
        <v>86727.94</v>
      </c>
      <c r="N562" s="14">
        <v>98.156275111196621</v>
      </c>
      <c r="O562" s="14">
        <v>87.327003242241787</v>
      </c>
      <c r="P562" s="14">
        <v>5781.8626666666669</v>
      </c>
      <c r="Q562" s="20"/>
      <c r="R562" s="13" t="s">
        <v>135</v>
      </c>
    </row>
    <row r="563" spans="1:18" x14ac:dyDescent="0.25">
      <c r="A563" s="11">
        <v>856</v>
      </c>
      <c r="B563" s="11" t="s">
        <v>89</v>
      </c>
      <c r="C563" s="12">
        <v>2013</v>
      </c>
      <c r="D563" s="12">
        <v>2015</v>
      </c>
      <c r="E563" s="11"/>
      <c r="F563" s="5"/>
      <c r="G563" s="5"/>
      <c r="H563" s="11" t="s">
        <v>70</v>
      </c>
      <c r="I563" s="11"/>
      <c r="J563" s="11" t="s">
        <v>25</v>
      </c>
      <c r="K563" s="11" t="s">
        <v>602</v>
      </c>
      <c r="L563" s="8" t="s">
        <v>143</v>
      </c>
      <c r="M563" s="14">
        <v>89632.9</v>
      </c>
      <c r="N563" s="14">
        <v>101.44402820376426</v>
      </c>
      <c r="O563" s="14">
        <v>90.252028918380077</v>
      </c>
      <c r="P563" s="14">
        <v>5975.5266666666666</v>
      </c>
      <c r="Q563" s="20"/>
      <c r="R563" s="13" t="s">
        <v>135</v>
      </c>
    </row>
    <row r="564" spans="1:18" x14ac:dyDescent="0.25">
      <c r="A564" s="11">
        <v>856</v>
      </c>
      <c r="B564" s="11" t="s">
        <v>89</v>
      </c>
      <c r="C564" s="12">
        <v>2013</v>
      </c>
      <c r="D564" s="12">
        <v>2015</v>
      </c>
      <c r="E564" s="11"/>
      <c r="F564" s="5"/>
      <c r="G564" s="5"/>
      <c r="H564" s="11" t="s">
        <v>70</v>
      </c>
      <c r="I564" s="11"/>
      <c r="J564" s="11" t="s">
        <v>25</v>
      </c>
      <c r="K564" s="11" t="s">
        <v>379</v>
      </c>
      <c r="L564" s="8" t="s">
        <v>193</v>
      </c>
      <c r="M564" s="14">
        <v>9892.56</v>
      </c>
      <c r="N564" s="14">
        <v>11.196124811842864</v>
      </c>
      <c r="O564" s="14">
        <v>9.9608917171798534</v>
      </c>
      <c r="P564" s="14">
        <v>659.50400000000002</v>
      </c>
      <c r="Q564" s="20"/>
      <c r="R564" s="13" t="s">
        <v>135</v>
      </c>
    </row>
    <row r="565" spans="1:18" x14ac:dyDescent="0.25">
      <c r="A565" s="11">
        <v>808</v>
      </c>
      <c r="B565" s="11" t="s">
        <v>86</v>
      </c>
      <c r="C565" s="12">
        <v>2012</v>
      </c>
      <c r="D565" s="12">
        <v>2015</v>
      </c>
      <c r="E565" s="11">
        <v>10</v>
      </c>
      <c r="F565" s="5">
        <v>599.02</v>
      </c>
      <c r="G565" s="5">
        <v>628.23</v>
      </c>
      <c r="H565" s="11" t="s">
        <v>63</v>
      </c>
      <c r="I565" s="11"/>
      <c r="J565" s="11" t="s">
        <v>25</v>
      </c>
      <c r="K565" s="11" t="s">
        <v>603</v>
      </c>
      <c r="L565" s="8" t="s">
        <v>134</v>
      </c>
      <c r="M565" s="14">
        <v>270190.32</v>
      </c>
      <c r="N565" s="14">
        <v>451.05392140496144</v>
      </c>
      <c r="O565" s="14">
        <v>430.08184900434554</v>
      </c>
      <c r="P565" s="14">
        <v>27019.031999999999</v>
      </c>
      <c r="Q565" s="19">
        <v>5.5E-2</v>
      </c>
      <c r="R565" s="13" t="s">
        <v>135</v>
      </c>
    </row>
    <row r="566" spans="1:18" x14ac:dyDescent="0.25">
      <c r="A566" s="11">
        <v>808</v>
      </c>
      <c r="B566" s="11" t="s">
        <v>86</v>
      </c>
      <c r="C566" s="12">
        <v>2012</v>
      </c>
      <c r="D566" s="12">
        <v>2015</v>
      </c>
      <c r="E566" s="11"/>
      <c r="F566" s="5"/>
      <c r="G566" s="5"/>
      <c r="H566" s="11" t="s">
        <v>63</v>
      </c>
      <c r="I566" s="11"/>
      <c r="J566" s="11" t="s">
        <v>25</v>
      </c>
      <c r="K566" s="11" t="s">
        <v>604</v>
      </c>
      <c r="L566" s="8" t="s">
        <v>137</v>
      </c>
      <c r="M566" s="14">
        <v>39177.43</v>
      </c>
      <c r="N566" s="14">
        <v>65.402540816667226</v>
      </c>
      <c r="O566" s="14">
        <v>62.361603234484186</v>
      </c>
      <c r="P566" s="14">
        <v>3917.7429999999999</v>
      </c>
      <c r="Q566" s="20"/>
      <c r="R566" s="13" t="s">
        <v>135</v>
      </c>
    </row>
    <row r="567" spans="1:18" x14ac:dyDescent="0.25">
      <c r="A567" s="11">
        <v>808</v>
      </c>
      <c r="B567" s="11" t="s">
        <v>86</v>
      </c>
      <c r="C567" s="12">
        <v>2012</v>
      </c>
      <c r="D567" s="12">
        <v>2015</v>
      </c>
      <c r="E567" s="11"/>
      <c r="F567" s="5"/>
      <c r="G567" s="5"/>
      <c r="H567" s="11" t="s">
        <v>63</v>
      </c>
      <c r="I567" s="11"/>
      <c r="J567" s="11" t="s">
        <v>25</v>
      </c>
      <c r="K567" s="11" t="s">
        <v>605</v>
      </c>
      <c r="L567" s="8" t="s">
        <v>137</v>
      </c>
      <c r="M567" s="14">
        <v>34222.230000000003</v>
      </c>
      <c r="N567" s="14">
        <v>57.13036292611266</v>
      </c>
      <c r="O567" s="14">
        <v>54.474046129602222</v>
      </c>
      <c r="P567" s="14">
        <v>3422.2230000000004</v>
      </c>
      <c r="Q567" s="20"/>
      <c r="R567" s="13" t="s">
        <v>135</v>
      </c>
    </row>
    <row r="568" spans="1:18" x14ac:dyDescent="0.25">
      <c r="A568" s="11">
        <v>808</v>
      </c>
      <c r="B568" s="11" t="s">
        <v>86</v>
      </c>
      <c r="C568" s="12">
        <v>2012</v>
      </c>
      <c r="D568" s="12">
        <v>2015</v>
      </c>
      <c r="E568" s="11"/>
      <c r="F568" s="5"/>
      <c r="G568" s="5"/>
      <c r="H568" s="11" t="s">
        <v>63</v>
      </c>
      <c r="I568" s="11"/>
      <c r="J568" s="11" t="s">
        <v>25</v>
      </c>
      <c r="K568" s="11" t="s">
        <v>606</v>
      </c>
      <c r="L568" s="8" t="s">
        <v>139</v>
      </c>
      <c r="M568" s="14">
        <v>28207.58</v>
      </c>
      <c r="N568" s="14">
        <v>47.089546258889527</v>
      </c>
      <c r="O568" s="14">
        <v>44.900084364006815</v>
      </c>
      <c r="P568" s="14">
        <v>2820.7580000000003</v>
      </c>
      <c r="Q568" s="20"/>
      <c r="R568" s="13" t="s">
        <v>135</v>
      </c>
    </row>
    <row r="569" spans="1:18" x14ac:dyDescent="0.25">
      <c r="A569" s="11">
        <v>808</v>
      </c>
      <c r="B569" s="11" t="s">
        <v>86</v>
      </c>
      <c r="C569" s="12">
        <v>2012</v>
      </c>
      <c r="D569" s="12">
        <v>2015</v>
      </c>
      <c r="E569" s="11"/>
      <c r="F569" s="5"/>
      <c r="G569" s="5"/>
      <c r="H569" s="11" t="s">
        <v>63</v>
      </c>
      <c r="I569" s="11"/>
      <c r="J569" s="11" t="s">
        <v>25</v>
      </c>
      <c r="K569" s="11" t="s">
        <v>607</v>
      </c>
      <c r="L569" s="8" t="s">
        <v>139</v>
      </c>
      <c r="M569" s="14">
        <v>87856.43</v>
      </c>
      <c r="N569" s="14">
        <v>146.66693933424594</v>
      </c>
      <c r="O569" s="14">
        <v>139.84755583146298</v>
      </c>
      <c r="P569" s="14">
        <v>8785.643</v>
      </c>
      <c r="Q569" s="20"/>
      <c r="R569" s="13" t="s">
        <v>135</v>
      </c>
    </row>
    <row r="570" spans="1:18" x14ac:dyDescent="0.25">
      <c r="A570" s="11">
        <v>808</v>
      </c>
      <c r="B570" s="11" t="s">
        <v>86</v>
      </c>
      <c r="C570" s="12">
        <v>2012</v>
      </c>
      <c r="D570" s="12">
        <v>2015</v>
      </c>
      <c r="E570" s="11"/>
      <c r="F570" s="5"/>
      <c r="G570" s="5"/>
      <c r="H570" s="11" t="s">
        <v>63</v>
      </c>
      <c r="I570" s="11"/>
      <c r="J570" s="11" t="s">
        <v>25</v>
      </c>
      <c r="K570" s="11" t="s">
        <v>608</v>
      </c>
      <c r="L570" s="8" t="s">
        <v>139</v>
      </c>
      <c r="M570" s="14">
        <v>14997.16</v>
      </c>
      <c r="N570" s="14">
        <v>25.036159059797669</v>
      </c>
      <c r="O570" s="14">
        <v>23.872085064387246</v>
      </c>
      <c r="P570" s="14">
        <v>1499.7159999999999</v>
      </c>
      <c r="Q570" s="20"/>
      <c r="R570" s="13" t="s">
        <v>135</v>
      </c>
    </row>
    <row r="571" spans="1:18" x14ac:dyDescent="0.25">
      <c r="A571" s="11">
        <v>808</v>
      </c>
      <c r="B571" s="11" t="s">
        <v>86</v>
      </c>
      <c r="C571" s="12">
        <v>2012</v>
      </c>
      <c r="D571" s="12">
        <v>2015</v>
      </c>
      <c r="E571" s="11"/>
      <c r="F571" s="5"/>
      <c r="G571" s="5"/>
      <c r="H571" s="11" t="s">
        <v>63</v>
      </c>
      <c r="I571" s="11"/>
      <c r="J571" s="11" t="s">
        <v>25</v>
      </c>
      <c r="K571" s="11" t="s">
        <v>609</v>
      </c>
      <c r="L571" s="8" t="s">
        <v>139</v>
      </c>
      <c r="M571" s="14">
        <v>68542.8</v>
      </c>
      <c r="N571" s="14">
        <v>114.42489399352276</v>
      </c>
      <c r="O571" s="14">
        <v>109.10462728618499</v>
      </c>
      <c r="P571" s="14">
        <v>6854.2800000000007</v>
      </c>
      <c r="Q571" s="20"/>
      <c r="R571" s="13" t="s">
        <v>135</v>
      </c>
    </row>
    <row r="572" spans="1:18" x14ac:dyDescent="0.25">
      <c r="A572" s="11">
        <v>808</v>
      </c>
      <c r="B572" s="11" t="s">
        <v>86</v>
      </c>
      <c r="C572" s="12">
        <v>2012</v>
      </c>
      <c r="D572" s="12">
        <v>2015</v>
      </c>
      <c r="E572" s="11"/>
      <c r="F572" s="5"/>
      <c r="G572" s="5"/>
      <c r="H572" s="11" t="s">
        <v>63</v>
      </c>
      <c r="I572" s="11"/>
      <c r="J572" s="11" t="s">
        <v>25</v>
      </c>
      <c r="K572" s="11" t="s">
        <v>610</v>
      </c>
      <c r="L572" s="8" t="s">
        <v>139</v>
      </c>
      <c r="M572" s="14">
        <v>29485.16</v>
      </c>
      <c r="N572" s="14">
        <v>49.222329805348735</v>
      </c>
      <c r="O572" s="14">
        <v>46.933702624834851</v>
      </c>
      <c r="P572" s="14">
        <v>2948.5160000000001</v>
      </c>
      <c r="Q572" s="20"/>
      <c r="R572" s="13" t="s">
        <v>135</v>
      </c>
    </row>
    <row r="573" spans="1:18" x14ac:dyDescent="0.25">
      <c r="A573" s="11">
        <v>808</v>
      </c>
      <c r="B573" s="11" t="s">
        <v>86</v>
      </c>
      <c r="C573" s="12">
        <v>2012</v>
      </c>
      <c r="D573" s="12">
        <v>2015</v>
      </c>
      <c r="E573" s="11"/>
      <c r="F573" s="5"/>
      <c r="G573" s="5"/>
      <c r="H573" s="11" t="s">
        <v>63</v>
      </c>
      <c r="I573" s="11"/>
      <c r="J573" s="11" t="s">
        <v>25</v>
      </c>
      <c r="K573" s="11" t="s">
        <v>611</v>
      </c>
      <c r="L573" s="8" t="s">
        <v>139</v>
      </c>
      <c r="M573" s="14">
        <v>10669.7</v>
      </c>
      <c r="N573" s="14">
        <v>17.81192614603853</v>
      </c>
      <c r="O573" s="14">
        <v>16.983747990385687</v>
      </c>
      <c r="P573" s="14">
        <v>1066.97</v>
      </c>
      <c r="Q573" s="20"/>
      <c r="R573" s="13" t="s">
        <v>135</v>
      </c>
    </row>
    <row r="574" spans="1:18" x14ac:dyDescent="0.25">
      <c r="A574" s="11">
        <v>808</v>
      </c>
      <c r="B574" s="11" t="s">
        <v>86</v>
      </c>
      <c r="C574" s="12">
        <v>2012</v>
      </c>
      <c r="D574" s="12">
        <v>2015</v>
      </c>
      <c r="E574" s="11"/>
      <c r="F574" s="5"/>
      <c r="G574" s="5"/>
      <c r="H574" s="11" t="s">
        <v>63</v>
      </c>
      <c r="I574" s="11"/>
      <c r="J574" s="11" t="s">
        <v>25</v>
      </c>
      <c r="K574" s="11" t="s">
        <v>612</v>
      </c>
      <c r="L574" s="8" t="s">
        <v>139</v>
      </c>
      <c r="M574" s="14">
        <v>26495.63</v>
      </c>
      <c r="N574" s="14">
        <v>44.23162832626624</v>
      </c>
      <c r="O574" s="14">
        <v>42.175047355267978</v>
      </c>
      <c r="P574" s="14">
        <v>2649.5630000000001</v>
      </c>
      <c r="Q574" s="20"/>
      <c r="R574" s="13" t="s">
        <v>135</v>
      </c>
    </row>
    <row r="575" spans="1:18" x14ac:dyDescent="0.25">
      <c r="A575" s="11">
        <v>808</v>
      </c>
      <c r="B575" s="11" t="s">
        <v>86</v>
      </c>
      <c r="C575" s="12">
        <v>2012</v>
      </c>
      <c r="D575" s="12">
        <v>2015</v>
      </c>
      <c r="E575" s="11"/>
      <c r="F575" s="5"/>
      <c r="G575" s="5"/>
      <c r="H575" s="11" t="s">
        <v>63</v>
      </c>
      <c r="I575" s="11"/>
      <c r="J575" s="11" t="s">
        <v>25</v>
      </c>
      <c r="K575" s="11" t="s">
        <v>613</v>
      </c>
      <c r="L575" s="8" t="s">
        <v>143</v>
      </c>
      <c r="M575" s="14">
        <v>63702.25</v>
      </c>
      <c r="N575" s="14">
        <v>106.34411204968114</v>
      </c>
      <c r="O575" s="14">
        <v>101.39956703754994</v>
      </c>
      <c r="P575" s="14">
        <v>6370.2250000000004</v>
      </c>
      <c r="Q575" s="20"/>
      <c r="R575" s="13" t="s">
        <v>135</v>
      </c>
    </row>
    <row r="576" spans="1:18" x14ac:dyDescent="0.25">
      <c r="A576" s="11">
        <v>808</v>
      </c>
      <c r="B576" s="11" t="s">
        <v>86</v>
      </c>
      <c r="C576" s="12">
        <v>2012</v>
      </c>
      <c r="D576" s="12">
        <v>2015</v>
      </c>
      <c r="E576" s="11"/>
      <c r="F576" s="5"/>
      <c r="G576" s="5"/>
      <c r="H576" s="11" t="s">
        <v>63</v>
      </c>
      <c r="I576" s="11"/>
      <c r="J576" s="11" t="s">
        <v>25</v>
      </c>
      <c r="K576" s="11" t="s">
        <v>614</v>
      </c>
      <c r="L576" s="8" t="s">
        <v>143</v>
      </c>
      <c r="M576" s="14">
        <v>41603.660000000003</v>
      </c>
      <c r="N576" s="14">
        <v>69.452873025942381</v>
      </c>
      <c r="O576" s="14">
        <v>66.223612371265304</v>
      </c>
      <c r="P576" s="14">
        <v>4160.366</v>
      </c>
      <c r="Q576" s="20"/>
      <c r="R576" s="13" t="s">
        <v>135</v>
      </c>
    </row>
    <row r="577" spans="1:18" x14ac:dyDescent="0.25">
      <c r="A577" s="11">
        <v>808</v>
      </c>
      <c r="B577" s="11" t="s">
        <v>86</v>
      </c>
      <c r="C577" s="12">
        <v>2012</v>
      </c>
      <c r="D577" s="12">
        <v>2015</v>
      </c>
      <c r="E577" s="11"/>
      <c r="F577" s="5"/>
      <c r="G577" s="5"/>
      <c r="H577" s="11" t="s">
        <v>63</v>
      </c>
      <c r="I577" s="11"/>
      <c r="J577" s="11" t="s">
        <v>25</v>
      </c>
      <c r="K577" s="11" t="s">
        <v>615</v>
      </c>
      <c r="L577" s="8" t="s">
        <v>193</v>
      </c>
      <c r="M577" s="14">
        <v>3971.09</v>
      </c>
      <c r="N577" s="14">
        <v>6.6293112083069019</v>
      </c>
      <c r="O577" s="14">
        <v>6.3210766757397767</v>
      </c>
      <c r="P577" s="14">
        <v>397.10900000000004</v>
      </c>
      <c r="Q577" s="20"/>
      <c r="R577" s="13" t="s">
        <v>135</v>
      </c>
    </row>
    <row r="578" spans="1:18" x14ac:dyDescent="0.25">
      <c r="A578" s="11">
        <v>883</v>
      </c>
      <c r="B578" s="11" t="s">
        <v>91</v>
      </c>
      <c r="C578" s="12">
        <v>2013</v>
      </c>
      <c r="D578" s="12">
        <v>2015</v>
      </c>
      <c r="E578" s="11">
        <v>12</v>
      </c>
      <c r="F578" s="5">
        <v>946.9</v>
      </c>
      <c r="G578" s="5">
        <v>1017.7</v>
      </c>
      <c r="H578" s="11" t="s">
        <v>24</v>
      </c>
      <c r="I578" s="11"/>
      <c r="J578" s="11" t="s">
        <v>25</v>
      </c>
      <c r="K578" s="11" t="s">
        <v>616</v>
      </c>
      <c r="L578" s="8" t="s">
        <v>193</v>
      </c>
      <c r="M578" s="14">
        <v>100161.97</v>
      </c>
      <c r="N578" s="14">
        <v>105.77882564156722</v>
      </c>
      <c r="O578" s="14">
        <v>98.419937113098158</v>
      </c>
      <c r="P578" s="14">
        <v>8346.8308333333334</v>
      </c>
      <c r="Q578" s="19">
        <v>5.5E-2</v>
      </c>
      <c r="R578" s="13" t="s">
        <v>135</v>
      </c>
    </row>
    <row r="579" spans="1:18" x14ac:dyDescent="0.25">
      <c r="A579" s="11">
        <v>883</v>
      </c>
      <c r="B579" s="11" t="s">
        <v>91</v>
      </c>
      <c r="C579" s="12">
        <v>2013</v>
      </c>
      <c r="D579" s="12">
        <v>2015</v>
      </c>
      <c r="E579" s="11"/>
      <c r="F579" s="5"/>
      <c r="G579" s="5"/>
      <c r="H579" s="11" t="s">
        <v>24</v>
      </c>
      <c r="I579" s="11"/>
      <c r="J579" s="11" t="s">
        <v>25</v>
      </c>
      <c r="K579" s="11" t="s">
        <v>313</v>
      </c>
      <c r="L579" s="8" t="s">
        <v>134</v>
      </c>
      <c r="M579" s="14">
        <v>194398.07999999999</v>
      </c>
      <c r="N579" s="14">
        <v>205.2994825219136</v>
      </c>
      <c r="O579" s="14">
        <v>191.01707772428023</v>
      </c>
      <c r="P579" s="14">
        <v>16199.839999999998</v>
      </c>
      <c r="Q579" s="20"/>
      <c r="R579" s="13" t="s">
        <v>135</v>
      </c>
    </row>
    <row r="580" spans="1:18" x14ac:dyDescent="0.25">
      <c r="A580" s="11">
        <v>883</v>
      </c>
      <c r="B580" s="11" t="s">
        <v>91</v>
      </c>
      <c r="C580" s="12">
        <v>2013</v>
      </c>
      <c r="D580" s="12">
        <v>2015</v>
      </c>
      <c r="E580" s="11"/>
      <c r="F580" s="5"/>
      <c r="G580" s="5"/>
      <c r="H580" s="11" t="s">
        <v>24</v>
      </c>
      <c r="I580" s="11"/>
      <c r="J580" s="11" t="s">
        <v>25</v>
      </c>
      <c r="K580" s="11" t="s">
        <v>617</v>
      </c>
      <c r="L580" s="8" t="s">
        <v>137</v>
      </c>
      <c r="M580" s="14">
        <v>292837.02</v>
      </c>
      <c r="N580" s="14">
        <v>309.25865455697544</v>
      </c>
      <c r="O580" s="14">
        <v>287.74395204873736</v>
      </c>
      <c r="P580" s="14">
        <v>24403.085000000003</v>
      </c>
      <c r="Q580" s="20"/>
      <c r="R580" s="13" t="s">
        <v>135</v>
      </c>
    </row>
    <row r="581" spans="1:18" x14ac:dyDescent="0.25">
      <c r="A581" s="11">
        <v>883</v>
      </c>
      <c r="B581" s="11" t="s">
        <v>91</v>
      </c>
      <c r="C581" s="12">
        <v>2013</v>
      </c>
      <c r="D581" s="12">
        <v>2015</v>
      </c>
      <c r="E581" s="11"/>
      <c r="F581" s="5"/>
      <c r="G581" s="5"/>
      <c r="H581" s="11" t="s">
        <v>24</v>
      </c>
      <c r="I581" s="11"/>
      <c r="J581" s="11" t="s">
        <v>25</v>
      </c>
      <c r="K581" s="11" t="s">
        <v>618</v>
      </c>
      <c r="L581" s="8" t="s">
        <v>137</v>
      </c>
      <c r="M581" s="14">
        <v>75393.13</v>
      </c>
      <c r="N581" s="14">
        <v>79.621005385996412</v>
      </c>
      <c r="O581" s="14">
        <v>74.081880711408076</v>
      </c>
      <c r="P581" s="14">
        <v>6282.7608333333337</v>
      </c>
      <c r="Q581" s="20"/>
      <c r="R581" s="13" t="s">
        <v>135</v>
      </c>
    </row>
    <row r="582" spans="1:18" x14ac:dyDescent="0.25">
      <c r="A582" s="11">
        <v>883</v>
      </c>
      <c r="B582" s="11" t="s">
        <v>91</v>
      </c>
      <c r="C582" s="12">
        <v>2013</v>
      </c>
      <c r="D582" s="12">
        <v>2015</v>
      </c>
      <c r="E582" s="11"/>
      <c r="F582" s="5"/>
      <c r="G582" s="5"/>
      <c r="H582" s="11" t="s">
        <v>24</v>
      </c>
      <c r="I582" s="11"/>
      <c r="J582" s="11" t="s">
        <v>25</v>
      </c>
      <c r="K582" s="11" t="s">
        <v>384</v>
      </c>
      <c r="L582" s="8" t="s">
        <v>137</v>
      </c>
      <c r="M582" s="14">
        <v>29719.91</v>
      </c>
      <c r="N582" s="14">
        <v>31.386535008976661</v>
      </c>
      <c r="O582" s="14">
        <v>29.203016606072516</v>
      </c>
      <c r="P582" s="14">
        <v>2476.6591666666668</v>
      </c>
      <c r="Q582" s="20"/>
      <c r="R582" s="13" t="s">
        <v>135</v>
      </c>
    </row>
    <row r="583" spans="1:18" x14ac:dyDescent="0.25">
      <c r="A583" s="11">
        <v>883</v>
      </c>
      <c r="B583" s="11" t="s">
        <v>91</v>
      </c>
      <c r="C583" s="12">
        <v>2013</v>
      </c>
      <c r="D583" s="12">
        <v>2015</v>
      </c>
      <c r="E583" s="11"/>
      <c r="F583" s="5"/>
      <c r="G583" s="5"/>
      <c r="H583" s="11" t="s">
        <v>24</v>
      </c>
      <c r="I583" s="11"/>
      <c r="J583" s="11" t="s">
        <v>25</v>
      </c>
      <c r="K583" s="11" t="s">
        <v>619</v>
      </c>
      <c r="L583" s="8" t="s">
        <v>139</v>
      </c>
      <c r="M583" s="14">
        <v>58290.39</v>
      </c>
      <c r="N583" s="14">
        <v>61.559182595839054</v>
      </c>
      <c r="O583" s="14">
        <v>57.276594281222359</v>
      </c>
      <c r="P583" s="14">
        <v>4857.5325000000003</v>
      </c>
      <c r="Q583" s="20"/>
      <c r="R583" s="13" t="s">
        <v>135</v>
      </c>
    </row>
    <row r="584" spans="1:18" x14ac:dyDescent="0.25">
      <c r="A584" s="11">
        <v>883</v>
      </c>
      <c r="B584" s="11" t="s">
        <v>91</v>
      </c>
      <c r="C584" s="12">
        <v>2013</v>
      </c>
      <c r="D584" s="12">
        <v>2015</v>
      </c>
      <c r="E584" s="11"/>
      <c r="F584" s="5"/>
      <c r="G584" s="5"/>
      <c r="H584" s="11" t="s">
        <v>24</v>
      </c>
      <c r="I584" s="11"/>
      <c r="J584" s="11" t="s">
        <v>25</v>
      </c>
      <c r="K584" s="11" t="s">
        <v>368</v>
      </c>
      <c r="L584" s="8" t="s">
        <v>139</v>
      </c>
      <c r="M584" s="14">
        <v>61712</v>
      </c>
      <c r="N584" s="14">
        <v>65.172668708416936</v>
      </c>
      <c r="O584" s="14">
        <v>60.638695096786869</v>
      </c>
      <c r="P584" s="14">
        <v>5142.666666666667</v>
      </c>
      <c r="Q584" s="20"/>
      <c r="R584" s="13" t="s">
        <v>135</v>
      </c>
    </row>
    <row r="585" spans="1:18" x14ac:dyDescent="0.25">
      <c r="A585" s="11">
        <v>883</v>
      </c>
      <c r="B585" s="11" t="s">
        <v>91</v>
      </c>
      <c r="C585" s="12">
        <v>2013</v>
      </c>
      <c r="D585" s="12">
        <v>2015</v>
      </c>
      <c r="E585" s="11"/>
      <c r="F585" s="5"/>
      <c r="G585" s="5"/>
      <c r="H585" s="11" t="s">
        <v>24</v>
      </c>
      <c r="I585" s="11"/>
      <c r="J585" s="11" t="s">
        <v>25</v>
      </c>
      <c r="K585" s="11" t="s">
        <v>620</v>
      </c>
      <c r="L585" s="8" t="s">
        <v>139</v>
      </c>
      <c r="M585" s="14">
        <v>115253.89</v>
      </c>
      <c r="N585" s="14">
        <v>121.7170662160735</v>
      </c>
      <c r="O585" s="14">
        <v>113.24937604402082</v>
      </c>
      <c r="P585" s="14">
        <v>9604.4908333333333</v>
      </c>
      <c r="Q585" s="20"/>
      <c r="R585" s="13" t="s">
        <v>135</v>
      </c>
    </row>
    <row r="586" spans="1:18" x14ac:dyDescent="0.25">
      <c r="A586" s="11">
        <v>883</v>
      </c>
      <c r="B586" s="11" t="s">
        <v>91</v>
      </c>
      <c r="C586" s="12">
        <v>2013</v>
      </c>
      <c r="D586" s="12">
        <v>2015</v>
      </c>
      <c r="E586" s="11"/>
      <c r="F586" s="5"/>
      <c r="G586" s="5"/>
      <c r="H586" s="11" t="s">
        <v>24</v>
      </c>
      <c r="I586" s="11"/>
      <c r="J586" s="11" t="s">
        <v>25</v>
      </c>
      <c r="K586" s="11" t="s">
        <v>621</v>
      </c>
      <c r="L586" s="8" t="s">
        <v>143</v>
      </c>
      <c r="M586" s="14">
        <v>58801.38</v>
      </c>
      <c r="N586" s="14">
        <v>62.098827753722674</v>
      </c>
      <c r="O586" s="14">
        <v>57.77869706200255</v>
      </c>
      <c r="P586" s="14">
        <v>4900.1149999999998</v>
      </c>
      <c r="Q586" s="20"/>
      <c r="R586" s="13" t="s">
        <v>135</v>
      </c>
    </row>
    <row r="587" spans="1:18" x14ac:dyDescent="0.25">
      <c r="A587" s="11">
        <v>883</v>
      </c>
      <c r="B587" s="11" t="s">
        <v>91</v>
      </c>
      <c r="C587" s="12">
        <v>2013</v>
      </c>
      <c r="D587" s="12">
        <v>2015</v>
      </c>
      <c r="E587" s="11"/>
      <c r="F587" s="5"/>
      <c r="G587" s="5"/>
      <c r="H587" s="11" t="s">
        <v>24</v>
      </c>
      <c r="I587" s="11"/>
      <c r="J587" s="11" t="s">
        <v>25</v>
      </c>
      <c r="K587" s="11" t="s">
        <v>622</v>
      </c>
      <c r="L587" s="8" t="s">
        <v>143</v>
      </c>
      <c r="M587" s="14">
        <v>52709.77</v>
      </c>
      <c r="N587" s="14">
        <v>55.665614109198437</v>
      </c>
      <c r="O587" s="14">
        <v>51.793033310405811</v>
      </c>
      <c r="P587" s="14">
        <v>4392.4808333333331</v>
      </c>
      <c r="Q587" s="20"/>
      <c r="R587" s="13" t="s">
        <v>135</v>
      </c>
    </row>
    <row r="588" spans="1:18" x14ac:dyDescent="0.25">
      <c r="A588" s="11">
        <v>883</v>
      </c>
      <c r="B588" s="11" t="s">
        <v>91</v>
      </c>
      <c r="C588" s="12">
        <v>2013</v>
      </c>
      <c r="D588" s="12">
        <v>2015</v>
      </c>
      <c r="E588" s="11"/>
      <c r="F588" s="5"/>
      <c r="G588" s="5"/>
      <c r="H588" s="11" t="s">
        <v>24</v>
      </c>
      <c r="I588" s="11"/>
      <c r="J588" s="11" t="s">
        <v>25</v>
      </c>
      <c r="K588" s="11" t="s">
        <v>159</v>
      </c>
      <c r="L588" s="8" t="s">
        <v>143</v>
      </c>
      <c r="M588" s="14">
        <v>29579.54</v>
      </c>
      <c r="N588" s="14">
        <v>31.238293378392651</v>
      </c>
      <c r="O588" s="14">
        <v>29.065087943401789</v>
      </c>
      <c r="P588" s="14">
        <v>2464.9616666666666</v>
      </c>
      <c r="Q588" s="20"/>
      <c r="R588" s="13" t="s">
        <v>135</v>
      </c>
    </row>
    <row r="589" spans="1:18" x14ac:dyDescent="0.25">
      <c r="A589" s="11">
        <v>883</v>
      </c>
      <c r="B589" s="11" t="s">
        <v>91</v>
      </c>
      <c r="C589" s="12">
        <v>2013</v>
      </c>
      <c r="D589" s="12">
        <v>2015</v>
      </c>
      <c r="E589" s="11"/>
      <c r="F589" s="5"/>
      <c r="G589" s="5"/>
      <c r="H589" s="11" t="s">
        <v>24</v>
      </c>
      <c r="I589" s="11"/>
      <c r="J589" s="11" t="s">
        <v>25</v>
      </c>
      <c r="K589" s="11" t="s">
        <v>623</v>
      </c>
      <c r="L589" s="8" t="s">
        <v>139</v>
      </c>
      <c r="M589" s="14">
        <v>80815.27</v>
      </c>
      <c r="N589" s="14">
        <v>85.34720667441124</v>
      </c>
      <c r="O589" s="14">
        <v>79.40971799154957</v>
      </c>
      <c r="P589" s="14">
        <v>6734.605833333334</v>
      </c>
      <c r="Q589" s="20"/>
      <c r="R589" s="13" t="s">
        <v>135</v>
      </c>
    </row>
    <row r="590" spans="1:18" x14ac:dyDescent="0.25">
      <c r="A590" s="11">
        <v>883</v>
      </c>
      <c r="B590" s="11" t="s">
        <v>91</v>
      </c>
      <c r="C590" s="12">
        <v>2013</v>
      </c>
      <c r="D590" s="12">
        <v>2015</v>
      </c>
      <c r="E590" s="11"/>
      <c r="F590" s="5"/>
      <c r="G590" s="5"/>
      <c r="H590" s="11" t="s">
        <v>24</v>
      </c>
      <c r="I590" s="11"/>
      <c r="J590" s="11" t="s">
        <v>25</v>
      </c>
      <c r="K590" s="11" t="s">
        <v>624</v>
      </c>
      <c r="L590" s="8" t="s">
        <v>139</v>
      </c>
      <c r="M590" s="14">
        <v>44106.95</v>
      </c>
      <c r="N590" s="14">
        <v>46.580367515049105</v>
      </c>
      <c r="O590" s="14">
        <v>43.33983492188267</v>
      </c>
      <c r="P590" s="14">
        <v>3675.5791666666664</v>
      </c>
      <c r="Q590" s="20"/>
      <c r="R590" s="13" t="s">
        <v>135</v>
      </c>
    </row>
    <row r="591" spans="1:18" x14ac:dyDescent="0.25">
      <c r="A591" s="11">
        <v>885</v>
      </c>
      <c r="B591" s="11" t="s">
        <v>92</v>
      </c>
      <c r="C591" s="12">
        <v>2013</v>
      </c>
      <c r="D591" s="12">
        <v>2015</v>
      </c>
      <c r="E591" s="11">
        <v>15</v>
      </c>
      <c r="F591" s="5">
        <v>935.81699999999989</v>
      </c>
      <c r="G591" s="5">
        <v>995.55</v>
      </c>
      <c r="H591" s="11" t="s">
        <v>16</v>
      </c>
      <c r="I591" s="11"/>
      <c r="J591" s="11" t="s">
        <v>25</v>
      </c>
      <c r="K591" s="11" t="s">
        <v>625</v>
      </c>
      <c r="L591" s="8" t="s">
        <v>134</v>
      </c>
      <c r="M591" s="14">
        <v>127331.15</v>
      </c>
      <c r="N591" s="14">
        <v>136.06415570565613</v>
      </c>
      <c r="O591" s="14">
        <v>127.90030636331676</v>
      </c>
      <c r="P591" s="14">
        <v>8488.7433333333338</v>
      </c>
      <c r="Q591" s="19">
        <v>5.5E-2</v>
      </c>
      <c r="R591" s="13" t="s">
        <v>135</v>
      </c>
    </row>
    <row r="592" spans="1:18" x14ac:dyDescent="0.25">
      <c r="A592" s="11">
        <v>885</v>
      </c>
      <c r="B592" s="11" t="s">
        <v>92</v>
      </c>
      <c r="C592" s="12">
        <v>2013</v>
      </c>
      <c r="D592" s="12">
        <v>2015</v>
      </c>
      <c r="E592" s="11"/>
      <c r="F592" s="5"/>
      <c r="G592" s="5"/>
      <c r="H592" s="11" t="s">
        <v>16</v>
      </c>
      <c r="I592" s="11"/>
      <c r="J592" s="11" t="s">
        <v>25</v>
      </c>
      <c r="K592" s="11" t="s">
        <v>626</v>
      </c>
      <c r="L592" s="8" t="s">
        <v>134</v>
      </c>
      <c r="M592" s="14">
        <v>351564.98</v>
      </c>
      <c r="N592" s="14">
        <v>375.6770607928687</v>
      </c>
      <c r="O592" s="14">
        <v>353.13643714529655</v>
      </c>
      <c r="P592" s="14">
        <v>23437.665333333331</v>
      </c>
      <c r="Q592" s="20"/>
      <c r="R592" s="13" t="s">
        <v>135</v>
      </c>
    </row>
    <row r="593" spans="1:18" x14ac:dyDescent="0.25">
      <c r="A593" s="11">
        <v>885</v>
      </c>
      <c r="B593" s="11" t="s">
        <v>92</v>
      </c>
      <c r="C593" s="12">
        <v>2013</v>
      </c>
      <c r="D593" s="12">
        <v>2015</v>
      </c>
      <c r="E593" s="11"/>
      <c r="F593" s="5"/>
      <c r="G593" s="5"/>
      <c r="H593" s="11" t="s">
        <v>16</v>
      </c>
      <c r="I593" s="11"/>
      <c r="J593" s="11" t="s">
        <v>25</v>
      </c>
      <c r="K593" s="11" t="s">
        <v>627</v>
      </c>
      <c r="L593" s="8" t="s">
        <v>134</v>
      </c>
      <c r="M593" s="14">
        <v>25845.72</v>
      </c>
      <c r="N593" s="14">
        <v>27.618348459153879</v>
      </c>
      <c r="O593" s="14">
        <v>25.961247551604643</v>
      </c>
      <c r="P593" s="14">
        <v>1723.048</v>
      </c>
      <c r="Q593" s="20"/>
      <c r="R593" s="13" t="s">
        <v>135</v>
      </c>
    </row>
    <row r="594" spans="1:18" x14ac:dyDescent="0.25">
      <c r="A594" s="11">
        <v>885</v>
      </c>
      <c r="B594" s="11" t="s">
        <v>92</v>
      </c>
      <c r="C594" s="12">
        <v>2013</v>
      </c>
      <c r="D594" s="12">
        <v>2015</v>
      </c>
      <c r="E594" s="11"/>
      <c r="F594" s="5"/>
      <c r="G594" s="5"/>
      <c r="H594" s="11" t="s">
        <v>16</v>
      </c>
      <c r="I594" s="11"/>
      <c r="J594" s="11" t="s">
        <v>25</v>
      </c>
      <c r="K594" s="11" t="s">
        <v>628</v>
      </c>
      <c r="L594" s="8" t="s">
        <v>137</v>
      </c>
      <c r="M594" s="14">
        <v>73932.39</v>
      </c>
      <c r="N594" s="14">
        <v>79.003042261467797</v>
      </c>
      <c r="O594" s="14">
        <v>74.26285972577972</v>
      </c>
      <c r="P594" s="14">
        <v>4928.826</v>
      </c>
      <c r="Q594" s="20"/>
      <c r="R594" s="13" t="s">
        <v>135</v>
      </c>
    </row>
    <row r="595" spans="1:18" x14ac:dyDescent="0.25">
      <c r="A595" s="11">
        <v>885</v>
      </c>
      <c r="B595" s="11" t="s">
        <v>92</v>
      </c>
      <c r="C595" s="12">
        <v>2013</v>
      </c>
      <c r="D595" s="12">
        <v>2015</v>
      </c>
      <c r="E595" s="11"/>
      <c r="F595" s="5"/>
      <c r="G595" s="5"/>
      <c r="H595" s="11" t="s">
        <v>16</v>
      </c>
      <c r="I595" s="11"/>
      <c r="J595" s="11" t="s">
        <v>25</v>
      </c>
      <c r="K595" s="11" t="s">
        <v>629</v>
      </c>
      <c r="L595" s="8" t="s">
        <v>137</v>
      </c>
      <c r="M595" s="14">
        <v>88641.2</v>
      </c>
      <c r="N595" s="14">
        <v>94.720655854723745</v>
      </c>
      <c r="O595" s="14">
        <v>89.037416503440312</v>
      </c>
      <c r="P595" s="14">
        <v>5909.413333333333</v>
      </c>
      <c r="Q595" s="20"/>
      <c r="R595" s="13" t="s">
        <v>135</v>
      </c>
    </row>
    <row r="596" spans="1:18" x14ac:dyDescent="0.25">
      <c r="A596" s="11">
        <v>885</v>
      </c>
      <c r="B596" s="11" t="s">
        <v>92</v>
      </c>
      <c r="C596" s="12">
        <v>2013</v>
      </c>
      <c r="D596" s="12">
        <v>2015</v>
      </c>
      <c r="E596" s="11"/>
      <c r="F596" s="5"/>
      <c r="G596" s="5"/>
      <c r="H596" s="11" t="s">
        <v>16</v>
      </c>
      <c r="I596" s="11"/>
      <c r="J596" s="11" t="s">
        <v>25</v>
      </c>
      <c r="K596" s="11" t="s">
        <v>630</v>
      </c>
      <c r="L596" s="8" t="s">
        <v>137</v>
      </c>
      <c r="M596" s="14">
        <v>17153.580000000002</v>
      </c>
      <c r="N596" s="14">
        <v>18.330058120337632</v>
      </c>
      <c r="O596" s="14">
        <v>17.230254633117376</v>
      </c>
      <c r="P596" s="14">
        <v>1143.5720000000001</v>
      </c>
      <c r="Q596" s="20"/>
      <c r="R596" s="13" t="s">
        <v>135</v>
      </c>
    </row>
    <row r="597" spans="1:18" x14ac:dyDescent="0.25">
      <c r="A597" s="11">
        <v>885</v>
      </c>
      <c r="B597" s="11" t="s">
        <v>92</v>
      </c>
      <c r="C597" s="12">
        <v>2013</v>
      </c>
      <c r="D597" s="12">
        <v>2015</v>
      </c>
      <c r="E597" s="11"/>
      <c r="F597" s="5"/>
      <c r="G597" s="5"/>
      <c r="H597" s="11" t="s">
        <v>16</v>
      </c>
      <c r="I597" s="11"/>
      <c r="J597" s="11" t="s">
        <v>25</v>
      </c>
      <c r="K597" s="11" t="s">
        <v>631</v>
      </c>
      <c r="L597" s="8" t="s">
        <v>139</v>
      </c>
      <c r="M597" s="14">
        <v>40149.620000000003</v>
      </c>
      <c r="N597" s="14">
        <v>42.903281303930157</v>
      </c>
      <c r="O597" s="14">
        <v>40.329084425694347</v>
      </c>
      <c r="P597" s="14">
        <v>2676.6413333333335</v>
      </c>
      <c r="Q597" s="20"/>
      <c r="R597" s="13" t="s">
        <v>135</v>
      </c>
    </row>
    <row r="598" spans="1:18" x14ac:dyDescent="0.25">
      <c r="A598" s="11">
        <v>885</v>
      </c>
      <c r="B598" s="11" t="s">
        <v>92</v>
      </c>
      <c r="C598" s="12">
        <v>2013</v>
      </c>
      <c r="D598" s="12">
        <v>2015</v>
      </c>
      <c r="E598" s="11"/>
      <c r="F598" s="5"/>
      <c r="G598" s="5"/>
      <c r="H598" s="11" t="s">
        <v>16</v>
      </c>
      <c r="I598" s="11"/>
      <c r="J598" s="11" t="s">
        <v>25</v>
      </c>
      <c r="K598" s="11" t="s">
        <v>632</v>
      </c>
      <c r="L598" s="8" t="s">
        <v>139</v>
      </c>
      <c r="M598" s="14">
        <v>55286.15</v>
      </c>
      <c r="N598" s="14">
        <v>59.077950069297742</v>
      </c>
      <c r="O598" s="14">
        <v>55.533273065139873</v>
      </c>
      <c r="P598" s="14">
        <v>3685.7433333333333</v>
      </c>
      <c r="Q598" s="20"/>
      <c r="R598" s="13" t="s">
        <v>135</v>
      </c>
    </row>
    <row r="599" spans="1:18" x14ac:dyDescent="0.25">
      <c r="A599" s="11">
        <v>885</v>
      </c>
      <c r="B599" s="11" t="s">
        <v>92</v>
      </c>
      <c r="C599" s="12">
        <v>2013</v>
      </c>
      <c r="D599" s="12">
        <v>2015</v>
      </c>
      <c r="E599" s="11"/>
      <c r="F599" s="5"/>
      <c r="G599" s="5"/>
      <c r="H599" s="11" t="s">
        <v>16</v>
      </c>
      <c r="I599" s="11"/>
      <c r="J599" s="11" t="s">
        <v>25</v>
      </c>
      <c r="K599" s="11" t="s">
        <v>633</v>
      </c>
      <c r="L599" s="8" t="s">
        <v>139</v>
      </c>
      <c r="M599" s="14">
        <v>44436.25</v>
      </c>
      <c r="N599" s="14">
        <v>47.483909781506433</v>
      </c>
      <c r="O599" s="14">
        <v>44.634875194616043</v>
      </c>
      <c r="P599" s="14">
        <v>2962.4166666666665</v>
      </c>
      <c r="Q599" s="20"/>
      <c r="R599" s="13" t="s">
        <v>135</v>
      </c>
    </row>
    <row r="600" spans="1:18" x14ac:dyDescent="0.25">
      <c r="A600" s="11">
        <v>885</v>
      </c>
      <c r="B600" s="11" t="s">
        <v>92</v>
      </c>
      <c r="C600" s="12">
        <v>2013</v>
      </c>
      <c r="D600" s="12">
        <v>2015</v>
      </c>
      <c r="E600" s="11"/>
      <c r="F600" s="5"/>
      <c r="G600" s="5"/>
      <c r="H600" s="11" t="s">
        <v>16</v>
      </c>
      <c r="I600" s="11"/>
      <c r="J600" s="11" t="s">
        <v>25</v>
      </c>
      <c r="K600" s="11" t="s">
        <v>634</v>
      </c>
      <c r="L600" s="8" t="s">
        <v>139</v>
      </c>
      <c r="M600" s="14">
        <v>142416.22</v>
      </c>
      <c r="N600" s="14">
        <v>152.18383508741562</v>
      </c>
      <c r="O600" s="14">
        <v>143.05280498217067</v>
      </c>
      <c r="P600" s="14">
        <v>9494.4146666666675</v>
      </c>
      <c r="Q600" s="20"/>
      <c r="R600" s="13" t="s">
        <v>135</v>
      </c>
    </row>
    <row r="601" spans="1:18" x14ac:dyDescent="0.25">
      <c r="A601" s="11">
        <v>885</v>
      </c>
      <c r="B601" s="11" t="s">
        <v>92</v>
      </c>
      <c r="C601" s="12">
        <v>2013</v>
      </c>
      <c r="D601" s="12">
        <v>2015</v>
      </c>
      <c r="E601" s="11"/>
      <c r="F601" s="5"/>
      <c r="G601" s="5"/>
      <c r="H601" s="11" t="s">
        <v>16</v>
      </c>
      <c r="I601" s="11"/>
      <c r="J601" s="11" t="s">
        <v>25</v>
      </c>
      <c r="K601" s="11" t="s">
        <v>635</v>
      </c>
      <c r="L601" s="8" t="s">
        <v>139</v>
      </c>
      <c r="M601" s="14">
        <v>41022.35</v>
      </c>
      <c r="N601" s="14">
        <v>43.835867482638172</v>
      </c>
      <c r="O601" s="14">
        <v>41.205715433679877</v>
      </c>
      <c r="P601" s="14">
        <v>2734.8233333333333</v>
      </c>
      <c r="Q601" s="20"/>
      <c r="R601" s="13" t="s">
        <v>135</v>
      </c>
    </row>
    <row r="602" spans="1:18" x14ac:dyDescent="0.25">
      <c r="A602" s="11">
        <v>885</v>
      </c>
      <c r="B602" s="11" t="s">
        <v>92</v>
      </c>
      <c r="C602" s="12">
        <v>2013</v>
      </c>
      <c r="D602" s="12">
        <v>2015</v>
      </c>
      <c r="E602" s="11"/>
      <c r="F602" s="5"/>
      <c r="G602" s="5"/>
      <c r="H602" s="11" t="s">
        <v>16</v>
      </c>
      <c r="I602" s="11"/>
      <c r="J602" s="11" t="s">
        <v>25</v>
      </c>
      <c r="K602" s="11" t="s">
        <v>636</v>
      </c>
      <c r="L602" s="8" t="s">
        <v>139</v>
      </c>
      <c r="M602" s="14">
        <v>47848.27</v>
      </c>
      <c r="N602" s="14">
        <v>51.129943140592658</v>
      </c>
      <c r="O602" s="14">
        <v>48.062146552157095</v>
      </c>
      <c r="P602" s="14">
        <v>3189.8846666666664</v>
      </c>
      <c r="Q602" s="20"/>
      <c r="R602" s="13" t="s">
        <v>135</v>
      </c>
    </row>
    <row r="603" spans="1:18" x14ac:dyDescent="0.25">
      <c r="A603" s="11">
        <v>885</v>
      </c>
      <c r="B603" s="11" t="s">
        <v>92</v>
      </c>
      <c r="C603" s="12">
        <v>2013</v>
      </c>
      <c r="D603" s="12">
        <v>2015</v>
      </c>
      <c r="E603" s="11"/>
      <c r="F603" s="5"/>
      <c r="G603" s="5"/>
      <c r="H603" s="11" t="s">
        <v>16</v>
      </c>
      <c r="I603" s="11"/>
      <c r="J603" s="11" t="s">
        <v>25</v>
      </c>
      <c r="K603" s="11" t="s">
        <v>637</v>
      </c>
      <c r="L603" s="8" t="s">
        <v>139</v>
      </c>
      <c r="M603" s="14">
        <v>11236.82</v>
      </c>
      <c r="N603" s="14">
        <v>12.007497192292938</v>
      </c>
      <c r="O603" s="14">
        <v>11.287047360755361</v>
      </c>
      <c r="P603" s="14">
        <v>749.12133333333327</v>
      </c>
      <c r="Q603" s="20"/>
      <c r="R603" s="13" t="s">
        <v>135</v>
      </c>
    </row>
    <row r="604" spans="1:18" x14ac:dyDescent="0.25">
      <c r="A604" s="11">
        <v>885</v>
      </c>
      <c r="B604" s="11" t="s">
        <v>92</v>
      </c>
      <c r="C604" s="12">
        <v>2013</v>
      </c>
      <c r="D604" s="12">
        <v>2015</v>
      </c>
      <c r="E604" s="11"/>
      <c r="F604" s="5"/>
      <c r="G604" s="5"/>
      <c r="H604" s="11" t="s">
        <v>16</v>
      </c>
      <c r="I604" s="11"/>
      <c r="J604" s="11" t="s">
        <v>25</v>
      </c>
      <c r="K604" s="11" t="s">
        <v>638</v>
      </c>
      <c r="L604" s="8" t="s">
        <v>193</v>
      </c>
      <c r="M604" s="14">
        <v>22073.53</v>
      </c>
      <c r="N604" s="14">
        <v>23.587442844060327</v>
      </c>
      <c r="O604" s="14">
        <v>22.172196273416706</v>
      </c>
      <c r="P604" s="14">
        <v>1471.5686666666666</v>
      </c>
      <c r="Q604" s="20"/>
      <c r="R604" s="13" t="s">
        <v>135</v>
      </c>
    </row>
    <row r="605" spans="1:18" x14ac:dyDescent="0.25">
      <c r="A605" s="11">
        <v>885</v>
      </c>
      <c r="B605" s="11" t="s">
        <v>92</v>
      </c>
      <c r="C605" s="12">
        <v>2013</v>
      </c>
      <c r="D605" s="12">
        <v>2015</v>
      </c>
      <c r="E605" s="11"/>
      <c r="F605" s="5"/>
      <c r="G605" s="5"/>
      <c r="H605" s="11" t="s">
        <v>16</v>
      </c>
      <c r="I605" s="11"/>
      <c r="J605" s="11" t="s">
        <v>25</v>
      </c>
      <c r="K605" s="11" t="s">
        <v>639</v>
      </c>
      <c r="L605" s="8" t="s">
        <v>143</v>
      </c>
      <c r="M605" s="14">
        <v>130206.94</v>
      </c>
      <c r="N605" s="14">
        <v>139.13718173531794</v>
      </c>
      <c r="O605" s="14">
        <v>130.78895083119883</v>
      </c>
      <c r="P605" s="14">
        <v>8680.4626666666663</v>
      </c>
      <c r="Q605" s="20"/>
      <c r="R605" s="13" t="s">
        <v>135</v>
      </c>
    </row>
    <row r="606" spans="1:18" x14ac:dyDescent="0.25">
      <c r="A606" s="11">
        <v>885</v>
      </c>
      <c r="B606" s="11" t="s">
        <v>92</v>
      </c>
      <c r="C606" s="12">
        <v>2013</v>
      </c>
      <c r="D606" s="12">
        <v>2015</v>
      </c>
      <c r="E606" s="11"/>
      <c r="F606" s="5"/>
      <c r="G606" s="5"/>
      <c r="H606" s="11" t="s">
        <v>16</v>
      </c>
      <c r="I606" s="11"/>
      <c r="J606" s="11" t="s">
        <v>25</v>
      </c>
      <c r="K606" s="11" t="s">
        <v>640</v>
      </c>
      <c r="L606" s="8" t="s">
        <v>143</v>
      </c>
      <c r="M606" s="14">
        <v>71648.100000000006</v>
      </c>
      <c r="N606" s="14">
        <v>76.562084253652174</v>
      </c>
      <c r="O606" s="14">
        <v>71.968359198433035</v>
      </c>
      <c r="P606" s="14">
        <v>4776.54</v>
      </c>
      <c r="Q606" s="20"/>
      <c r="R606" s="13" t="s">
        <v>135</v>
      </c>
    </row>
    <row r="607" spans="1:18" x14ac:dyDescent="0.25">
      <c r="A607" s="11" t="s">
        <v>103</v>
      </c>
      <c r="B607" s="11" t="s">
        <v>104</v>
      </c>
      <c r="C607" s="12">
        <v>2013</v>
      </c>
      <c r="D607" s="12">
        <v>2016</v>
      </c>
      <c r="E607" s="11">
        <v>32</v>
      </c>
      <c r="F607" s="5">
        <v>2479.87</v>
      </c>
      <c r="G607" s="5">
        <v>2711.34</v>
      </c>
      <c r="H607" s="11" t="s">
        <v>63</v>
      </c>
      <c r="I607" s="11"/>
      <c r="J607" s="11" t="s">
        <v>25</v>
      </c>
      <c r="K607" s="11" t="s">
        <v>209</v>
      </c>
      <c r="L607" s="8" t="s">
        <v>134</v>
      </c>
      <c r="M607" s="14">
        <v>1313719.77</v>
      </c>
      <c r="N607" s="14">
        <v>529.7534830454822</v>
      </c>
      <c r="O607" s="14">
        <v>484.52786076257496</v>
      </c>
      <c r="P607" s="14">
        <v>41053.742812500001</v>
      </c>
      <c r="Q607" s="19">
        <v>5.5E-2</v>
      </c>
      <c r="R607" s="13" t="s">
        <v>191</v>
      </c>
    </row>
    <row r="608" spans="1:18" x14ac:dyDescent="0.25">
      <c r="A608" s="11" t="s">
        <v>103</v>
      </c>
      <c r="B608" s="11" t="s">
        <v>104</v>
      </c>
      <c r="C608" s="12">
        <v>2013</v>
      </c>
      <c r="D608" s="12">
        <v>2016</v>
      </c>
      <c r="E608" s="11"/>
      <c r="F608" s="5"/>
      <c r="G608" s="5"/>
      <c r="H608" s="11" t="s">
        <v>63</v>
      </c>
      <c r="I608" s="11"/>
      <c r="J608" s="11" t="s">
        <v>25</v>
      </c>
      <c r="K608" s="11" t="s">
        <v>433</v>
      </c>
      <c r="L608" s="8" t="s">
        <v>137</v>
      </c>
      <c r="M608" s="14">
        <v>10113.52</v>
      </c>
      <c r="N608" s="14">
        <v>4.0782460370906541</v>
      </c>
      <c r="O608" s="14">
        <v>3.7300818045689583</v>
      </c>
      <c r="P608" s="14">
        <v>316.04750000000001</v>
      </c>
      <c r="Q608" s="20"/>
      <c r="R608" s="13" t="s">
        <v>191</v>
      </c>
    </row>
    <row r="609" spans="1:18" x14ac:dyDescent="0.25">
      <c r="A609" s="11" t="s">
        <v>103</v>
      </c>
      <c r="B609" s="11" t="s">
        <v>104</v>
      </c>
      <c r="C609" s="12">
        <v>2013</v>
      </c>
      <c r="D609" s="12">
        <v>2016</v>
      </c>
      <c r="E609" s="11"/>
      <c r="F609" s="5"/>
      <c r="G609" s="5"/>
      <c r="H609" s="11" t="s">
        <v>63</v>
      </c>
      <c r="I609" s="11"/>
      <c r="J609" s="11" t="s">
        <v>25</v>
      </c>
      <c r="K609" s="11" t="s">
        <v>641</v>
      </c>
      <c r="L609" s="8" t="s">
        <v>137</v>
      </c>
      <c r="M609" s="14">
        <v>33711.29</v>
      </c>
      <c r="N609" s="14">
        <v>13.593974684156832</v>
      </c>
      <c r="O609" s="14">
        <v>12.433442504444297</v>
      </c>
      <c r="P609" s="14">
        <v>1053.4778125</v>
      </c>
      <c r="Q609" s="20"/>
      <c r="R609" s="13" t="s">
        <v>191</v>
      </c>
    </row>
    <row r="610" spans="1:18" x14ac:dyDescent="0.25">
      <c r="A610" s="11" t="s">
        <v>103</v>
      </c>
      <c r="B610" s="11" t="s">
        <v>104</v>
      </c>
      <c r="C610" s="12">
        <v>2013</v>
      </c>
      <c r="D610" s="12">
        <v>2016</v>
      </c>
      <c r="E610" s="11"/>
      <c r="F610" s="5"/>
      <c r="G610" s="5"/>
      <c r="H610" s="11" t="s">
        <v>63</v>
      </c>
      <c r="I610" s="11"/>
      <c r="J610" s="11" t="s">
        <v>25</v>
      </c>
      <c r="K610" s="11" t="s">
        <v>384</v>
      </c>
      <c r="L610" s="8" t="s">
        <v>137</v>
      </c>
      <c r="M610" s="14">
        <v>111379.95</v>
      </c>
      <c r="N610" s="14">
        <v>44.913624504510317</v>
      </c>
      <c r="O610" s="14">
        <v>41.079300272190132</v>
      </c>
      <c r="P610" s="14">
        <v>3480.6234374999999</v>
      </c>
      <c r="Q610" s="20"/>
      <c r="R610" s="13" t="s">
        <v>191</v>
      </c>
    </row>
    <row r="611" spans="1:18" x14ac:dyDescent="0.25">
      <c r="A611" s="11" t="s">
        <v>103</v>
      </c>
      <c r="B611" s="11" t="s">
        <v>104</v>
      </c>
      <c r="C611" s="12">
        <v>2013</v>
      </c>
      <c r="D611" s="12">
        <v>2016</v>
      </c>
      <c r="E611" s="11"/>
      <c r="F611" s="5"/>
      <c r="G611" s="5"/>
      <c r="H611" s="11" t="s">
        <v>63</v>
      </c>
      <c r="I611" s="11"/>
      <c r="J611" s="11" t="s">
        <v>25</v>
      </c>
      <c r="K611" s="11" t="s">
        <v>642</v>
      </c>
      <c r="L611" s="8" t="s">
        <v>134</v>
      </c>
      <c r="M611" s="14">
        <v>132816.95000000001</v>
      </c>
      <c r="N611" s="14">
        <v>53.558029251533355</v>
      </c>
      <c r="O611" s="14">
        <v>48.985722926670945</v>
      </c>
      <c r="P611" s="14">
        <v>4150.5296875000004</v>
      </c>
      <c r="Q611" s="20"/>
      <c r="R611" s="13" t="s">
        <v>191</v>
      </c>
    </row>
    <row r="612" spans="1:18" x14ac:dyDescent="0.25">
      <c r="A612" s="11" t="s">
        <v>103</v>
      </c>
      <c r="B612" s="11" t="s">
        <v>104</v>
      </c>
      <c r="C612" s="12">
        <v>2013</v>
      </c>
      <c r="D612" s="12">
        <v>2016</v>
      </c>
      <c r="E612" s="11"/>
      <c r="F612" s="5"/>
      <c r="G612" s="5"/>
      <c r="H612" s="11" t="s">
        <v>63</v>
      </c>
      <c r="I612" s="11"/>
      <c r="J612" s="11" t="s">
        <v>25</v>
      </c>
      <c r="K612" s="11" t="s">
        <v>643</v>
      </c>
      <c r="L612" s="8" t="s">
        <v>139</v>
      </c>
      <c r="M612" s="14">
        <v>111190.98</v>
      </c>
      <c r="N612" s="14">
        <v>44.837422929427753</v>
      </c>
      <c r="O612" s="14">
        <v>41.009604107194228</v>
      </c>
      <c r="P612" s="14">
        <v>3474.7181249999999</v>
      </c>
      <c r="Q612" s="20"/>
      <c r="R612" s="13" t="s">
        <v>191</v>
      </c>
    </row>
    <row r="613" spans="1:18" x14ac:dyDescent="0.25">
      <c r="A613" s="11" t="s">
        <v>103</v>
      </c>
      <c r="B613" s="11" t="s">
        <v>104</v>
      </c>
      <c r="C613" s="12">
        <v>2013</v>
      </c>
      <c r="D613" s="12">
        <v>2016</v>
      </c>
      <c r="E613" s="11"/>
      <c r="F613" s="5"/>
      <c r="G613" s="5"/>
      <c r="H613" s="11" t="s">
        <v>63</v>
      </c>
      <c r="I613" s="11"/>
      <c r="J613" s="11" t="s">
        <v>25</v>
      </c>
      <c r="K613" s="11" t="s">
        <v>644</v>
      </c>
      <c r="L613" s="8" t="s">
        <v>139</v>
      </c>
      <c r="M613" s="14">
        <v>182220.29</v>
      </c>
      <c r="N613" s="14">
        <v>73.479775149503809</v>
      </c>
      <c r="O613" s="14">
        <v>67.20672803853445</v>
      </c>
      <c r="P613" s="14">
        <v>5694.3840625000003</v>
      </c>
      <c r="Q613" s="20"/>
      <c r="R613" s="13" t="s">
        <v>191</v>
      </c>
    </row>
    <row r="614" spans="1:18" x14ac:dyDescent="0.25">
      <c r="A614" s="11" t="s">
        <v>103</v>
      </c>
      <c r="B614" s="11" t="s">
        <v>104</v>
      </c>
      <c r="C614" s="12">
        <v>2013</v>
      </c>
      <c r="D614" s="12">
        <v>2016</v>
      </c>
      <c r="E614" s="11"/>
      <c r="F614" s="5"/>
      <c r="G614" s="5"/>
      <c r="H614" s="11" t="s">
        <v>63</v>
      </c>
      <c r="I614" s="11"/>
      <c r="J614" s="11" t="s">
        <v>25</v>
      </c>
      <c r="K614" s="11" t="s">
        <v>645</v>
      </c>
      <c r="L614" s="8" t="s">
        <v>139</v>
      </c>
      <c r="M614" s="14">
        <v>142676.59</v>
      </c>
      <c r="N614" s="14">
        <v>57.533898954380675</v>
      </c>
      <c r="O614" s="14">
        <v>52.622168374309375</v>
      </c>
      <c r="P614" s="14">
        <v>4458.6434374999999</v>
      </c>
      <c r="Q614" s="20"/>
      <c r="R614" s="13" t="s">
        <v>191</v>
      </c>
    </row>
    <row r="615" spans="1:18" x14ac:dyDescent="0.25">
      <c r="A615" s="11" t="s">
        <v>103</v>
      </c>
      <c r="B615" s="11" t="s">
        <v>104</v>
      </c>
      <c r="C615" s="12">
        <v>2013</v>
      </c>
      <c r="D615" s="12">
        <v>2016</v>
      </c>
      <c r="E615" s="11"/>
      <c r="F615" s="5"/>
      <c r="G615" s="5"/>
      <c r="H615" s="11" t="s">
        <v>63</v>
      </c>
      <c r="I615" s="11"/>
      <c r="J615" s="11" t="s">
        <v>25</v>
      </c>
      <c r="K615" s="11" t="s">
        <v>646</v>
      </c>
      <c r="L615" s="8" t="s">
        <v>139</v>
      </c>
      <c r="M615" s="14">
        <v>44587.79</v>
      </c>
      <c r="N615" s="14">
        <v>17.97989007488296</v>
      </c>
      <c r="O615" s="14">
        <v>16.444927600374722</v>
      </c>
      <c r="P615" s="14">
        <v>1393.3684375</v>
      </c>
      <c r="Q615" s="20"/>
      <c r="R615" s="13" t="s">
        <v>191</v>
      </c>
    </row>
    <row r="616" spans="1:18" x14ac:dyDescent="0.25">
      <c r="A616" s="11" t="s">
        <v>103</v>
      </c>
      <c r="B616" s="11" t="s">
        <v>104</v>
      </c>
      <c r="C616" s="12">
        <v>2013</v>
      </c>
      <c r="D616" s="12">
        <v>2016</v>
      </c>
      <c r="E616" s="11"/>
      <c r="F616" s="5"/>
      <c r="G616" s="5"/>
      <c r="H616" s="11" t="s">
        <v>63</v>
      </c>
      <c r="I616" s="11"/>
      <c r="J616" s="11" t="s">
        <v>25</v>
      </c>
      <c r="K616" s="11" t="s">
        <v>647</v>
      </c>
      <c r="L616" s="8" t="s">
        <v>139</v>
      </c>
      <c r="M616" s="14">
        <v>60088.61</v>
      </c>
      <c r="N616" s="14">
        <v>24.230548375519685</v>
      </c>
      <c r="O616" s="14">
        <v>22.161960506612964</v>
      </c>
      <c r="P616" s="14">
        <v>1877.7690625</v>
      </c>
      <c r="Q616" s="20"/>
      <c r="R616" s="13" t="s">
        <v>191</v>
      </c>
    </row>
    <row r="617" spans="1:18" x14ac:dyDescent="0.25">
      <c r="A617" s="11" t="s">
        <v>103</v>
      </c>
      <c r="B617" s="11" t="s">
        <v>104</v>
      </c>
      <c r="C617" s="12">
        <v>2013</v>
      </c>
      <c r="D617" s="12">
        <v>2016</v>
      </c>
      <c r="E617" s="11"/>
      <c r="F617" s="5"/>
      <c r="G617" s="5"/>
      <c r="H617" s="11" t="s">
        <v>63</v>
      </c>
      <c r="I617" s="11"/>
      <c r="J617" s="11" t="s">
        <v>25</v>
      </c>
      <c r="K617" s="11" t="s">
        <v>648</v>
      </c>
      <c r="L617" s="8" t="s">
        <v>139</v>
      </c>
      <c r="M617" s="14">
        <v>184516.82</v>
      </c>
      <c r="N617" s="14">
        <v>74.405843854718199</v>
      </c>
      <c r="O617" s="14">
        <v>68.053737266443903</v>
      </c>
      <c r="P617" s="14">
        <v>5766.1506250000002</v>
      </c>
      <c r="Q617" s="20"/>
      <c r="R617" s="13" t="s">
        <v>191</v>
      </c>
    </row>
    <row r="618" spans="1:18" x14ac:dyDescent="0.25">
      <c r="A618" s="11" t="s">
        <v>103</v>
      </c>
      <c r="B618" s="11" t="s">
        <v>104</v>
      </c>
      <c r="C618" s="12">
        <v>2013</v>
      </c>
      <c r="D618" s="12">
        <v>2016</v>
      </c>
      <c r="E618" s="11"/>
      <c r="F618" s="5"/>
      <c r="G618" s="5"/>
      <c r="H618" s="11" t="s">
        <v>63</v>
      </c>
      <c r="I618" s="11"/>
      <c r="J618" s="11" t="s">
        <v>25</v>
      </c>
      <c r="K618" s="11" t="s">
        <v>649</v>
      </c>
      <c r="L618" s="8" t="s">
        <v>143</v>
      </c>
      <c r="M618" s="14">
        <v>341116</v>
      </c>
      <c r="N618" s="14">
        <v>137.55398468468107</v>
      </c>
      <c r="O618" s="14">
        <v>125.81085367382917</v>
      </c>
      <c r="P618" s="14">
        <v>10659.875</v>
      </c>
      <c r="Q618" s="20"/>
      <c r="R618" s="13" t="s">
        <v>191</v>
      </c>
    </row>
    <row r="619" spans="1:18" x14ac:dyDescent="0.25">
      <c r="A619" s="11" t="s">
        <v>103</v>
      </c>
      <c r="B619" s="11" t="s">
        <v>104</v>
      </c>
      <c r="C619" s="12">
        <v>2013</v>
      </c>
      <c r="D619" s="12">
        <v>2016</v>
      </c>
      <c r="E619" s="11"/>
      <c r="F619" s="5"/>
      <c r="G619" s="5"/>
      <c r="H619" s="11" t="s">
        <v>63</v>
      </c>
      <c r="I619" s="11"/>
      <c r="J619" s="11" t="s">
        <v>25</v>
      </c>
      <c r="K619" s="11" t="s">
        <v>650</v>
      </c>
      <c r="L619" s="8" t="s">
        <v>143</v>
      </c>
      <c r="M619" s="14">
        <v>196864.81</v>
      </c>
      <c r="N619" s="14">
        <v>79.385133091653998</v>
      </c>
      <c r="O619" s="14">
        <v>72.607939247752029</v>
      </c>
      <c r="P619" s="14">
        <v>6152.0253124999999</v>
      </c>
      <c r="Q619" s="20"/>
      <c r="R619" s="13" t="s">
        <v>191</v>
      </c>
    </row>
    <row r="620" spans="1:18" x14ac:dyDescent="0.25">
      <c r="A620" s="11" t="s">
        <v>103</v>
      </c>
      <c r="B620" s="11" t="s">
        <v>104</v>
      </c>
      <c r="C620" s="12">
        <v>2013</v>
      </c>
      <c r="D620" s="12">
        <v>2016</v>
      </c>
      <c r="E620" s="11"/>
      <c r="F620" s="5"/>
      <c r="G620" s="5"/>
      <c r="H620" s="11" t="s">
        <v>63</v>
      </c>
      <c r="I620" s="11"/>
      <c r="J620" s="11" t="s">
        <v>25</v>
      </c>
      <c r="K620" s="11" t="s">
        <v>651</v>
      </c>
      <c r="L620" s="8" t="s">
        <v>143</v>
      </c>
      <c r="M620" s="14">
        <v>260930.73</v>
      </c>
      <c r="N620" s="14">
        <v>105.21951957159045</v>
      </c>
      <c r="O620" s="14">
        <v>96.236816481887189</v>
      </c>
      <c r="P620" s="14">
        <v>8154.0853125000003</v>
      </c>
      <c r="Q620" s="20"/>
      <c r="R620" s="13" t="s">
        <v>191</v>
      </c>
    </row>
    <row r="621" spans="1:18" x14ac:dyDescent="0.25">
      <c r="A621" s="11" t="s">
        <v>103</v>
      </c>
      <c r="B621" s="11" t="s">
        <v>104</v>
      </c>
      <c r="C621" s="12">
        <v>2013</v>
      </c>
      <c r="D621" s="12">
        <v>2016</v>
      </c>
      <c r="E621" s="11"/>
      <c r="F621" s="5"/>
      <c r="G621" s="5"/>
      <c r="H621" s="11" t="s">
        <v>63</v>
      </c>
      <c r="I621" s="11"/>
      <c r="J621" s="11" t="s">
        <v>25</v>
      </c>
      <c r="K621" s="11" t="s">
        <v>652</v>
      </c>
      <c r="L621" s="8" t="s">
        <v>139</v>
      </c>
      <c r="M621" s="14">
        <v>30195.25</v>
      </c>
      <c r="N621" s="14">
        <v>12.176142297781739</v>
      </c>
      <c r="O621" s="14">
        <v>11.136651987578098</v>
      </c>
      <c r="P621" s="14">
        <v>943.6015625</v>
      </c>
      <c r="Q621" s="20"/>
      <c r="R621" s="13" t="s">
        <v>191</v>
      </c>
    </row>
    <row r="622" spans="1:18" x14ac:dyDescent="0.25">
      <c r="A622" s="11" t="s">
        <v>103</v>
      </c>
      <c r="B622" s="11" t="s">
        <v>104</v>
      </c>
      <c r="C622" s="12">
        <v>2013</v>
      </c>
      <c r="D622" s="12">
        <v>2016</v>
      </c>
      <c r="E622" s="11"/>
      <c r="F622" s="5"/>
      <c r="G622" s="5"/>
      <c r="H622" s="11" t="s">
        <v>63</v>
      </c>
      <c r="I622" s="11"/>
      <c r="J622" s="11" t="s">
        <v>25</v>
      </c>
      <c r="K622" s="11" t="s">
        <v>653</v>
      </c>
      <c r="L622" s="8" t="s">
        <v>148</v>
      </c>
      <c r="M622" s="14">
        <v>20114.439999999999</v>
      </c>
      <c r="N622" s="14">
        <v>8.1110864682422861</v>
      </c>
      <c r="O622" s="14">
        <v>7.4186343284132557</v>
      </c>
      <c r="P622" s="14">
        <v>628.57624999999996</v>
      </c>
      <c r="Q622" s="20"/>
      <c r="R622" s="13" t="s">
        <v>191</v>
      </c>
    </row>
    <row r="623" spans="1:18" x14ac:dyDescent="0.25">
      <c r="A623" s="11" t="s">
        <v>103</v>
      </c>
      <c r="B623" s="11" t="s">
        <v>104</v>
      </c>
      <c r="C623" s="12">
        <v>2013</v>
      </c>
      <c r="D623" s="12">
        <v>2016</v>
      </c>
      <c r="E623" s="11"/>
      <c r="F623" s="5"/>
      <c r="G623" s="5"/>
      <c r="H623" s="11" t="s">
        <v>63</v>
      </c>
      <c r="I623" s="11"/>
      <c r="J623" s="11" t="s">
        <v>25</v>
      </c>
      <c r="K623" s="11" t="s">
        <v>654</v>
      </c>
      <c r="L623" s="8" t="s">
        <v>193</v>
      </c>
      <c r="M623" s="14">
        <v>84587.87</v>
      </c>
      <c r="N623" s="14">
        <v>34.109800110489665</v>
      </c>
      <c r="O623" s="14">
        <v>31.197809938996951</v>
      </c>
      <c r="P623" s="14">
        <v>2643.3709374999999</v>
      </c>
      <c r="Q623" s="20"/>
      <c r="R623" s="13" t="s">
        <v>191</v>
      </c>
    </row>
    <row r="624" spans="1:18" x14ac:dyDescent="0.25">
      <c r="A624" s="11" t="s">
        <v>103</v>
      </c>
      <c r="B624" s="11" t="s">
        <v>104</v>
      </c>
      <c r="C624" s="12">
        <v>2013</v>
      </c>
      <c r="D624" s="12">
        <v>2016</v>
      </c>
      <c r="E624" s="11"/>
      <c r="F624" s="5"/>
      <c r="G624" s="5"/>
      <c r="H624" s="11" t="s">
        <v>63</v>
      </c>
      <c r="I624" s="11"/>
      <c r="J624" s="11" t="s">
        <v>25</v>
      </c>
      <c r="K624" s="11" t="s">
        <v>655</v>
      </c>
      <c r="L624" s="8" t="s">
        <v>137</v>
      </c>
      <c r="M624" s="14">
        <v>70986.14</v>
      </c>
      <c r="N624" s="14">
        <v>28.624944049486466</v>
      </c>
      <c r="O624" s="14">
        <v>26.181201914920297</v>
      </c>
      <c r="P624" s="14">
        <v>2218.316875</v>
      </c>
      <c r="Q624" s="20"/>
      <c r="R624" s="13" t="s">
        <v>191</v>
      </c>
    </row>
    <row r="625" spans="1:18" x14ac:dyDescent="0.25">
      <c r="A625" s="11" t="s">
        <v>103</v>
      </c>
      <c r="B625" s="11" t="s">
        <v>104</v>
      </c>
      <c r="C625" s="12">
        <v>2013</v>
      </c>
      <c r="D625" s="12">
        <v>2016</v>
      </c>
      <c r="E625" s="11"/>
      <c r="F625" s="5"/>
      <c r="G625" s="5"/>
      <c r="H625" s="11" t="s">
        <v>63</v>
      </c>
      <c r="I625" s="11"/>
      <c r="J625" s="11" t="s">
        <v>25</v>
      </c>
      <c r="K625" s="11" t="s">
        <v>656</v>
      </c>
      <c r="L625" s="8" t="s">
        <v>139</v>
      </c>
      <c r="M625" s="14">
        <v>251116.78</v>
      </c>
      <c r="N625" s="14">
        <v>101.26207422163259</v>
      </c>
      <c r="O625" s="14">
        <v>92.617222480397146</v>
      </c>
      <c r="P625" s="14">
        <v>7847.399375</v>
      </c>
      <c r="Q625" s="20"/>
      <c r="R625" s="13" t="s">
        <v>191</v>
      </c>
    </row>
    <row r="626" spans="1:18" x14ac:dyDescent="0.25">
      <c r="A626" s="11" t="s">
        <v>105</v>
      </c>
      <c r="B626" s="11" t="s">
        <v>106</v>
      </c>
      <c r="C626" s="12">
        <v>2013</v>
      </c>
      <c r="D626" s="12">
        <v>2016</v>
      </c>
      <c r="E626" s="11">
        <v>8</v>
      </c>
      <c r="F626" s="5">
        <v>504.7</v>
      </c>
      <c r="G626" s="5">
        <v>536.53</v>
      </c>
      <c r="H626" s="11" t="s">
        <v>63</v>
      </c>
      <c r="I626" s="11"/>
      <c r="J626" s="11" t="s">
        <v>25</v>
      </c>
      <c r="K626" s="11" t="s">
        <v>209</v>
      </c>
      <c r="L626" s="8" t="s">
        <v>134</v>
      </c>
      <c r="M626" s="14">
        <v>281914.2</v>
      </c>
      <c r="N626" s="14">
        <v>558.57776897166639</v>
      </c>
      <c r="O626" s="14">
        <v>525.43977037630702</v>
      </c>
      <c r="P626" s="14">
        <v>35239.275000000001</v>
      </c>
      <c r="Q626" s="19">
        <v>5.5E-2</v>
      </c>
      <c r="R626" s="13" t="s">
        <v>191</v>
      </c>
    </row>
    <row r="627" spans="1:18" x14ac:dyDescent="0.25">
      <c r="A627" s="11" t="s">
        <v>105</v>
      </c>
      <c r="B627" s="11" t="s">
        <v>106</v>
      </c>
      <c r="C627" s="12">
        <v>2013</v>
      </c>
      <c r="D627" s="12">
        <v>2016</v>
      </c>
      <c r="E627" s="11"/>
      <c r="F627" s="5"/>
      <c r="G627" s="5"/>
      <c r="H627" s="11" t="s">
        <v>63</v>
      </c>
      <c r="I627" s="11"/>
      <c r="J627" s="11" t="s">
        <v>25</v>
      </c>
      <c r="K627" s="11" t="s">
        <v>433</v>
      </c>
      <c r="L627" s="8" t="s">
        <v>137</v>
      </c>
      <c r="M627" s="14">
        <v>2029.46</v>
      </c>
      <c r="N627" s="14">
        <v>4.0211214582920549</v>
      </c>
      <c r="O627" s="14">
        <v>3.782565746556577</v>
      </c>
      <c r="P627" s="14">
        <v>253.6825</v>
      </c>
      <c r="Q627" s="20"/>
      <c r="R627" s="13" t="s">
        <v>191</v>
      </c>
    </row>
    <row r="628" spans="1:18" x14ac:dyDescent="0.25">
      <c r="A628" s="11" t="s">
        <v>105</v>
      </c>
      <c r="B628" s="11" t="s">
        <v>106</v>
      </c>
      <c r="C628" s="12">
        <v>2013</v>
      </c>
      <c r="D628" s="12">
        <v>2016</v>
      </c>
      <c r="E628" s="11"/>
      <c r="F628" s="5"/>
      <c r="G628" s="5"/>
      <c r="H628" s="11" t="s">
        <v>63</v>
      </c>
      <c r="I628" s="11"/>
      <c r="J628" s="11" t="s">
        <v>25</v>
      </c>
      <c r="K628" s="11" t="s">
        <v>641</v>
      </c>
      <c r="L628" s="8" t="s">
        <v>137</v>
      </c>
      <c r="M628" s="14">
        <v>6860.03</v>
      </c>
      <c r="N628" s="14">
        <v>13.592292450960967</v>
      </c>
      <c r="O628" s="14">
        <v>12.78592063817494</v>
      </c>
      <c r="P628" s="14">
        <v>857.50374999999997</v>
      </c>
      <c r="Q628" s="20"/>
      <c r="R628" s="13" t="s">
        <v>191</v>
      </c>
    </row>
    <row r="629" spans="1:18" x14ac:dyDescent="0.25">
      <c r="A629" s="11" t="s">
        <v>105</v>
      </c>
      <c r="B629" s="11" t="s">
        <v>106</v>
      </c>
      <c r="C629" s="12">
        <v>2013</v>
      </c>
      <c r="D629" s="12">
        <v>2016</v>
      </c>
      <c r="E629" s="11"/>
      <c r="F629" s="5"/>
      <c r="G629" s="5"/>
      <c r="H629" s="11" t="s">
        <v>63</v>
      </c>
      <c r="I629" s="11"/>
      <c r="J629" s="11" t="s">
        <v>25</v>
      </c>
      <c r="K629" s="11" t="s">
        <v>384</v>
      </c>
      <c r="L629" s="8" t="s">
        <v>137</v>
      </c>
      <c r="M629" s="14">
        <v>22328.82</v>
      </c>
      <c r="N629" s="14">
        <v>44.241767386566281</v>
      </c>
      <c r="O629" s="14">
        <v>41.617095036624235</v>
      </c>
      <c r="P629" s="14">
        <v>2791.1025</v>
      </c>
      <c r="Q629" s="20"/>
      <c r="R629" s="13" t="s">
        <v>191</v>
      </c>
    </row>
    <row r="630" spans="1:18" x14ac:dyDescent="0.25">
      <c r="A630" s="11" t="s">
        <v>105</v>
      </c>
      <c r="B630" s="11" t="s">
        <v>106</v>
      </c>
      <c r="C630" s="12">
        <v>2013</v>
      </c>
      <c r="D630" s="12">
        <v>2016</v>
      </c>
      <c r="E630" s="11"/>
      <c r="F630" s="5"/>
      <c r="G630" s="5"/>
      <c r="H630" s="11" t="s">
        <v>63</v>
      </c>
      <c r="I630" s="11"/>
      <c r="J630" s="11" t="s">
        <v>25</v>
      </c>
      <c r="K630" s="11" t="s">
        <v>657</v>
      </c>
      <c r="L630" s="8" t="s">
        <v>139</v>
      </c>
      <c r="M630" s="14">
        <v>21102.32</v>
      </c>
      <c r="N630" s="14">
        <v>41.811610857935406</v>
      </c>
      <c r="O630" s="14">
        <v>39.331109164445607</v>
      </c>
      <c r="P630" s="14">
        <v>2637.79</v>
      </c>
      <c r="Q630" s="20"/>
      <c r="R630" s="13" t="s">
        <v>191</v>
      </c>
    </row>
    <row r="631" spans="1:18" x14ac:dyDescent="0.25">
      <c r="A631" s="11" t="s">
        <v>105</v>
      </c>
      <c r="B631" s="11" t="s">
        <v>106</v>
      </c>
      <c r="C631" s="12">
        <v>2013</v>
      </c>
      <c r="D631" s="12">
        <v>2016</v>
      </c>
      <c r="E631" s="11"/>
      <c r="F631" s="5"/>
      <c r="G631" s="5"/>
      <c r="H631" s="11" t="s">
        <v>63</v>
      </c>
      <c r="I631" s="11"/>
      <c r="J631" s="11" t="s">
        <v>25</v>
      </c>
      <c r="K631" s="11" t="s">
        <v>658</v>
      </c>
      <c r="L631" s="8" t="s">
        <v>139</v>
      </c>
      <c r="M631" s="14">
        <v>18236.240000000002</v>
      </c>
      <c r="N631" s="14">
        <v>36.132831384981181</v>
      </c>
      <c r="O631" s="14">
        <v>33.989227070247708</v>
      </c>
      <c r="P631" s="14">
        <v>2279.5300000000002</v>
      </c>
      <c r="Q631" s="20"/>
      <c r="R631" s="13" t="s">
        <v>191</v>
      </c>
    </row>
    <row r="632" spans="1:18" x14ac:dyDescent="0.25">
      <c r="A632" s="11" t="s">
        <v>105</v>
      </c>
      <c r="B632" s="11" t="s">
        <v>106</v>
      </c>
      <c r="C632" s="12">
        <v>2013</v>
      </c>
      <c r="D632" s="12">
        <v>2016</v>
      </c>
      <c r="E632" s="11"/>
      <c r="F632" s="5"/>
      <c r="G632" s="5"/>
      <c r="H632" s="11" t="s">
        <v>63</v>
      </c>
      <c r="I632" s="11"/>
      <c r="J632" s="11" t="s">
        <v>25</v>
      </c>
      <c r="K632" s="11" t="s">
        <v>644</v>
      </c>
      <c r="L632" s="8" t="s">
        <v>139</v>
      </c>
      <c r="M632" s="14">
        <v>29149.27</v>
      </c>
      <c r="N632" s="14">
        <v>57.755637012086389</v>
      </c>
      <c r="O632" s="14">
        <v>54.329245335768739</v>
      </c>
      <c r="P632" s="14">
        <v>3643.6587500000001</v>
      </c>
      <c r="Q632" s="20"/>
      <c r="R632" s="13" t="s">
        <v>191</v>
      </c>
    </row>
    <row r="633" spans="1:18" x14ac:dyDescent="0.25">
      <c r="A633" s="11" t="s">
        <v>105</v>
      </c>
      <c r="B633" s="11" t="s">
        <v>106</v>
      </c>
      <c r="C633" s="12">
        <v>2013</v>
      </c>
      <c r="D633" s="12">
        <v>2016</v>
      </c>
      <c r="E633" s="11"/>
      <c r="F633" s="5"/>
      <c r="G633" s="5"/>
      <c r="H633" s="11" t="s">
        <v>63</v>
      </c>
      <c r="I633" s="11"/>
      <c r="J633" s="11" t="s">
        <v>25</v>
      </c>
      <c r="K633" s="11" t="s">
        <v>645</v>
      </c>
      <c r="L633" s="8" t="s">
        <v>139</v>
      </c>
      <c r="M633" s="14">
        <v>24226.639999999999</v>
      </c>
      <c r="N633" s="14">
        <v>48.002060630077274</v>
      </c>
      <c r="O633" s="14">
        <v>45.154306376157905</v>
      </c>
      <c r="P633" s="14">
        <v>3028.33</v>
      </c>
      <c r="Q633" s="20"/>
      <c r="R633" s="13" t="s">
        <v>191</v>
      </c>
    </row>
    <row r="634" spans="1:18" x14ac:dyDescent="0.25">
      <c r="A634" s="11" t="s">
        <v>105</v>
      </c>
      <c r="B634" s="11" t="s">
        <v>106</v>
      </c>
      <c r="C634" s="12">
        <v>2013</v>
      </c>
      <c r="D634" s="12">
        <v>2016</v>
      </c>
      <c r="E634" s="11"/>
      <c r="F634" s="5"/>
      <c r="G634" s="5"/>
      <c r="H634" s="11" t="s">
        <v>63</v>
      </c>
      <c r="I634" s="11"/>
      <c r="J634" s="11" t="s">
        <v>25</v>
      </c>
      <c r="K634" s="11" t="s">
        <v>659</v>
      </c>
      <c r="L634" s="8" t="s">
        <v>139</v>
      </c>
      <c r="M634" s="14">
        <v>6887.43</v>
      </c>
      <c r="N634" s="14">
        <v>13.646582127996831</v>
      </c>
      <c r="O634" s="14">
        <v>12.836989543921124</v>
      </c>
      <c r="P634" s="14">
        <v>860.92875000000004</v>
      </c>
      <c r="Q634" s="20"/>
      <c r="R634" s="13" t="s">
        <v>191</v>
      </c>
    </row>
    <row r="635" spans="1:18" x14ac:dyDescent="0.25">
      <c r="A635" s="11" t="s">
        <v>105</v>
      </c>
      <c r="B635" s="11" t="s">
        <v>106</v>
      </c>
      <c r="C635" s="12">
        <v>2013</v>
      </c>
      <c r="D635" s="12">
        <v>2016</v>
      </c>
      <c r="E635" s="11"/>
      <c r="F635" s="5"/>
      <c r="G635" s="5"/>
      <c r="H635" s="11" t="s">
        <v>63</v>
      </c>
      <c r="I635" s="11"/>
      <c r="J635" s="11" t="s">
        <v>25</v>
      </c>
      <c r="K635" s="11" t="s">
        <v>647</v>
      </c>
      <c r="L635" s="8" t="s">
        <v>139</v>
      </c>
      <c r="M635" s="14">
        <v>9115.5499999999993</v>
      </c>
      <c r="N635" s="14">
        <v>18.061323558549631</v>
      </c>
      <c r="O635" s="14">
        <v>16.9898234954243</v>
      </c>
      <c r="P635" s="14">
        <v>1139.4437499999999</v>
      </c>
      <c r="Q635" s="20"/>
      <c r="R635" s="13" t="s">
        <v>191</v>
      </c>
    </row>
    <row r="636" spans="1:18" x14ac:dyDescent="0.25">
      <c r="A636" s="11" t="s">
        <v>105</v>
      </c>
      <c r="B636" s="11" t="s">
        <v>106</v>
      </c>
      <c r="C636" s="12">
        <v>2013</v>
      </c>
      <c r="D636" s="12">
        <v>2016</v>
      </c>
      <c r="E636" s="11"/>
      <c r="F636" s="5"/>
      <c r="G636" s="5"/>
      <c r="H636" s="11" t="s">
        <v>63</v>
      </c>
      <c r="I636" s="11"/>
      <c r="J636" s="11" t="s">
        <v>25</v>
      </c>
      <c r="K636" s="11" t="s">
        <v>660</v>
      </c>
      <c r="L636" s="8" t="s">
        <v>139</v>
      </c>
      <c r="M636" s="14">
        <v>31109.73</v>
      </c>
      <c r="N636" s="14">
        <v>61.640043590251636</v>
      </c>
      <c r="O636" s="14">
        <v>57.983206903621422</v>
      </c>
      <c r="P636" s="14">
        <v>3888.7162499999999</v>
      </c>
      <c r="Q636" s="20"/>
      <c r="R636" s="13" t="s">
        <v>191</v>
      </c>
    </row>
    <row r="637" spans="1:18" x14ac:dyDescent="0.25">
      <c r="A637" s="11" t="s">
        <v>105</v>
      </c>
      <c r="B637" s="11" t="s">
        <v>106</v>
      </c>
      <c r="C637" s="12">
        <v>2013</v>
      </c>
      <c r="D637" s="12">
        <v>2016</v>
      </c>
      <c r="E637" s="11"/>
      <c r="F637" s="5"/>
      <c r="G637" s="5"/>
      <c r="H637" s="11" t="s">
        <v>63</v>
      </c>
      <c r="I637" s="11"/>
      <c r="J637" s="11" t="s">
        <v>25</v>
      </c>
      <c r="K637" s="11" t="s">
        <v>431</v>
      </c>
      <c r="L637" s="8" t="s">
        <v>143</v>
      </c>
      <c r="M637" s="14">
        <v>54123.53</v>
      </c>
      <c r="N637" s="14">
        <v>107.239013275213</v>
      </c>
      <c r="O637" s="14">
        <v>100.87698730732671</v>
      </c>
      <c r="P637" s="14">
        <v>6765.4412499999999</v>
      </c>
      <c r="Q637" s="20"/>
      <c r="R637" s="13" t="s">
        <v>191</v>
      </c>
    </row>
    <row r="638" spans="1:18" x14ac:dyDescent="0.25">
      <c r="A638" s="11" t="s">
        <v>105</v>
      </c>
      <c r="B638" s="11" t="s">
        <v>106</v>
      </c>
      <c r="C638" s="12">
        <v>2013</v>
      </c>
      <c r="D638" s="12">
        <v>2016</v>
      </c>
      <c r="E638" s="11"/>
      <c r="F638" s="5"/>
      <c r="G638" s="5"/>
      <c r="H638" s="11" t="s">
        <v>63</v>
      </c>
      <c r="I638" s="11"/>
      <c r="J638" s="11" t="s">
        <v>25</v>
      </c>
      <c r="K638" s="11" t="s">
        <v>650</v>
      </c>
      <c r="L638" s="8" t="s">
        <v>143</v>
      </c>
      <c r="M638" s="14">
        <v>31272.25</v>
      </c>
      <c r="N638" s="14">
        <v>61.962056667327126</v>
      </c>
      <c r="O638" s="14">
        <v>58.286116340186013</v>
      </c>
      <c r="P638" s="14">
        <v>3909.03125</v>
      </c>
      <c r="Q638" s="20"/>
      <c r="R638" s="13" t="s">
        <v>191</v>
      </c>
    </row>
    <row r="639" spans="1:18" x14ac:dyDescent="0.25">
      <c r="A639" s="11" t="s">
        <v>105</v>
      </c>
      <c r="B639" s="11" t="s">
        <v>106</v>
      </c>
      <c r="C639" s="12">
        <v>2013</v>
      </c>
      <c r="D639" s="12">
        <v>2016</v>
      </c>
      <c r="E639" s="11"/>
      <c r="F639" s="5"/>
      <c r="G639" s="5"/>
      <c r="H639" s="11" t="s">
        <v>63</v>
      </c>
      <c r="I639" s="11"/>
      <c r="J639" s="11" t="s">
        <v>25</v>
      </c>
      <c r="K639" s="11" t="s">
        <v>651</v>
      </c>
      <c r="L639" s="8" t="s">
        <v>143</v>
      </c>
      <c r="M639" s="14">
        <v>41585.11</v>
      </c>
      <c r="N639" s="14">
        <v>82.395700416088772</v>
      </c>
      <c r="O639" s="14">
        <v>77.50752054871117</v>
      </c>
      <c r="P639" s="14">
        <v>5198.1387500000001</v>
      </c>
      <c r="Q639" s="20"/>
      <c r="R639" s="13" t="s">
        <v>191</v>
      </c>
    </row>
    <row r="640" spans="1:18" x14ac:dyDescent="0.25">
      <c r="A640" s="11" t="s">
        <v>105</v>
      </c>
      <c r="B640" s="11" t="s">
        <v>106</v>
      </c>
      <c r="C640" s="12">
        <v>2013</v>
      </c>
      <c r="D640" s="12">
        <v>2016</v>
      </c>
      <c r="E640" s="11"/>
      <c r="F640" s="5"/>
      <c r="G640" s="5"/>
      <c r="H640" s="11" t="s">
        <v>63</v>
      </c>
      <c r="I640" s="11"/>
      <c r="J640" s="11" t="s">
        <v>25</v>
      </c>
      <c r="K640" s="11" t="s">
        <v>661</v>
      </c>
      <c r="L640" s="8" t="s">
        <v>148</v>
      </c>
      <c r="M640" s="14">
        <v>3274.58</v>
      </c>
      <c r="N640" s="14">
        <v>6.4881711908064199</v>
      </c>
      <c r="O640" s="14">
        <v>6.1032561086984884</v>
      </c>
      <c r="P640" s="14">
        <v>409.32249999999999</v>
      </c>
      <c r="Q640" s="20"/>
      <c r="R640" s="13" t="s">
        <v>191</v>
      </c>
    </row>
    <row r="641" spans="1:18" x14ac:dyDescent="0.25">
      <c r="A641" s="11" t="s">
        <v>105</v>
      </c>
      <c r="B641" s="11" t="s">
        <v>106</v>
      </c>
      <c r="C641" s="12">
        <v>2013</v>
      </c>
      <c r="D641" s="12">
        <v>2016</v>
      </c>
      <c r="E641" s="11"/>
      <c r="F641" s="5"/>
      <c r="G641" s="5"/>
      <c r="H641" s="11" t="s">
        <v>63</v>
      </c>
      <c r="I641" s="11"/>
      <c r="J641" s="11" t="s">
        <v>25</v>
      </c>
      <c r="K641" s="11" t="s">
        <v>662</v>
      </c>
      <c r="L641" s="8" t="s">
        <v>193</v>
      </c>
      <c r="M641" s="14">
        <v>17217.330000000002</v>
      </c>
      <c r="N641" s="14">
        <v>34.113988508024576</v>
      </c>
      <c r="O641" s="14">
        <v>32.09015339310011</v>
      </c>
      <c r="P641" s="14">
        <v>2152.1662500000002</v>
      </c>
      <c r="Q641" s="20"/>
      <c r="R641" s="13" t="s">
        <v>191</v>
      </c>
    </row>
    <row r="642" spans="1:18" x14ac:dyDescent="0.25">
      <c r="A642" s="11" t="s">
        <v>105</v>
      </c>
      <c r="B642" s="11" t="s">
        <v>106</v>
      </c>
      <c r="C642" s="12">
        <v>2013</v>
      </c>
      <c r="D642" s="12">
        <v>2016</v>
      </c>
      <c r="E642" s="11"/>
      <c r="F642" s="5"/>
      <c r="G642" s="5"/>
      <c r="H642" s="11" t="s">
        <v>63</v>
      </c>
      <c r="I642" s="11"/>
      <c r="J642" s="11" t="s">
        <v>25</v>
      </c>
      <c r="K642" s="11" t="s">
        <v>663</v>
      </c>
      <c r="L642" s="8" t="s">
        <v>143</v>
      </c>
      <c r="M642" s="14">
        <v>12052.31</v>
      </c>
      <c r="N642" s="14">
        <v>23.880146621755497</v>
      </c>
      <c r="O642" s="14">
        <v>22.463441000503234</v>
      </c>
      <c r="P642" s="14">
        <v>1506.5387499999999</v>
      </c>
      <c r="Q642" s="20"/>
      <c r="R642" s="13" t="s">
        <v>191</v>
      </c>
    </row>
    <row r="643" spans="1:18" x14ac:dyDescent="0.25">
      <c r="A643" s="11" t="s">
        <v>105</v>
      </c>
      <c r="B643" s="11" t="s">
        <v>106</v>
      </c>
      <c r="C643" s="12">
        <v>2013</v>
      </c>
      <c r="D643" s="12">
        <v>2016</v>
      </c>
      <c r="E643" s="11"/>
      <c r="F643" s="5"/>
      <c r="G643" s="5"/>
      <c r="H643" s="11" t="s">
        <v>63</v>
      </c>
      <c r="I643" s="11"/>
      <c r="J643" s="11" t="s">
        <v>25</v>
      </c>
      <c r="K643" s="11" t="s">
        <v>656</v>
      </c>
      <c r="L643" s="8" t="s">
        <v>139</v>
      </c>
      <c r="M643" s="14">
        <v>39862.89</v>
      </c>
      <c r="N643" s="14">
        <v>78.983336635625122</v>
      </c>
      <c r="O643" s="14">
        <v>74.297597524835524</v>
      </c>
      <c r="P643" s="14">
        <v>4982.8612499999999</v>
      </c>
      <c r="Q643" s="20"/>
      <c r="R643" s="13" t="s">
        <v>191</v>
      </c>
    </row>
    <row r="644" spans="1:18" x14ac:dyDescent="0.25">
      <c r="A644" s="11">
        <v>886</v>
      </c>
      <c r="B644" s="11" t="s">
        <v>99</v>
      </c>
      <c r="C644" s="12">
        <v>2014</v>
      </c>
      <c r="D644" s="12">
        <v>2016</v>
      </c>
      <c r="E644" s="11">
        <v>12</v>
      </c>
      <c r="F644" s="5">
        <v>780.64</v>
      </c>
      <c r="G644" s="5">
        <v>802.75</v>
      </c>
      <c r="H644" s="11" t="s">
        <v>24</v>
      </c>
      <c r="I644" s="11"/>
      <c r="J644" s="11" t="s">
        <v>25</v>
      </c>
      <c r="K644" s="11" t="s">
        <v>664</v>
      </c>
      <c r="L644" s="8" t="s">
        <v>134</v>
      </c>
      <c r="M644" s="14">
        <v>117812.93</v>
      </c>
      <c r="N644" s="14">
        <v>150.918387476942</v>
      </c>
      <c r="O644" s="14">
        <v>146.76166926191217</v>
      </c>
      <c r="P644" s="14">
        <v>9817.7441666666655</v>
      </c>
      <c r="Q644" s="19">
        <v>5.5E-2</v>
      </c>
      <c r="R644" s="13" t="s">
        <v>191</v>
      </c>
    </row>
    <row r="645" spans="1:18" x14ac:dyDescent="0.25">
      <c r="A645" s="11">
        <v>886</v>
      </c>
      <c r="B645" s="11" t="s">
        <v>99</v>
      </c>
      <c r="C645" s="12">
        <v>2014</v>
      </c>
      <c r="D645" s="12">
        <v>2016</v>
      </c>
      <c r="E645" s="11"/>
      <c r="F645" s="5"/>
      <c r="G645" s="5"/>
      <c r="H645" s="11" t="s">
        <v>24</v>
      </c>
      <c r="I645" s="11"/>
      <c r="J645" s="11" t="s">
        <v>25</v>
      </c>
      <c r="K645" s="11" t="s">
        <v>192</v>
      </c>
      <c r="L645" s="8" t="s">
        <v>134</v>
      </c>
      <c r="M645" s="14">
        <v>0</v>
      </c>
      <c r="N645" s="14">
        <v>0</v>
      </c>
      <c r="O645" s="14">
        <v>0</v>
      </c>
      <c r="P645" s="14">
        <v>0</v>
      </c>
      <c r="Q645" s="20"/>
      <c r="R645" s="13" t="s">
        <v>191</v>
      </c>
    </row>
    <row r="646" spans="1:18" x14ac:dyDescent="0.25">
      <c r="A646" s="11">
        <v>886</v>
      </c>
      <c r="B646" s="11" t="s">
        <v>99</v>
      </c>
      <c r="C646" s="12">
        <v>2014</v>
      </c>
      <c r="D646" s="12">
        <v>2016</v>
      </c>
      <c r="E646" s="11"/>
      <c r="F646" s="5"/>
      <c r="G646" s="5"/>
      <c r="H646" s="11" t="s">
        <v>24</v>
      </c>
      <c r="I646" s="11"/>
      <c r="J646" s="11" t="s">
        <v>25</v>
      </c>
      <c r="K646" s="11" t="s">
        <v>665</v>
      </c>
      <c r="L646" s="8" t="s">
        <v>134</v>
      </c>
      <c r="M646" s="14">
        <v>317841.52</v>
      </c>
      <c r="N646" s="14">
        <v>407.15505226480838</v>
      </c>
      <c r="O646" s="14">
        <v>395.9408533167238</v>
      </c>
      <c r="P646" s="14">
        <v>26486.793333333335</v>
      </c>
      <c r="Q646" s="20"/>
      <c r="R646" s="13" t="s">
        <v>191</v>
      </c>
    </row>
    <row r="647" spans="1:18" x14ac:dyDescent="0.25">
      <c r="A647" s="11">
        <v>886</v>
      </c>
      <c r="B647" s="11" t="s">
        <v>99</v>
      </c>
      <c r="C647" s="12">
        <v>2014</v>
      </c>
      <c r="D647" s="12">
        <v>2016</v>
      </c>
      <c r="E647" s="11"/>
      <c r="F647" s="5"/>
      <c r="G647" s="5"/>
      <c r="H647" s="11" t="s">
        <v>24</v>
      </c>
      <c r="I647" s="11"/>
      <c r="J647" s="11" t="s">
        <v>25</v>
      </c>
      <c r="K647" s="11" t="s">
        <v>666</v>
      </c>
      <c r="L647" s="8" t="s">
        <v>137</v>
      </c>
      <c r="M647" s="14">
        <v>162822.01</v>
      </c>
      <c r="N647" s="14">
        <v>208.57502818200453</v>
      </c>
      <c r="O647" s="14">
        <v>202.83028340080972</v>
      </c>
      <c r="P647" s="14">
        <v>13568.500833333334</v>
      </c>
      <c r="Q647" s="20"/>
      <c r="R647" s="13" t="s">
        <v>191</v>
      </c>
    </row>
    <row r="648" spans="1:18" x14ac:dyDescent="0.25">
      <c r="A648" s="11">
        <v>886</v>
      </c>
      <c r="B648" s="11" t="s">
        <v>99</v>
      </c>
      <c r="C648" s="12">
        <v>2014</v>
      </c>
      <c r="D648" s="12">
        <v>2016</v>
      </c>
      <c r="E648" s="11"/>
      <c r="F648" s="5"/>
      <c r="G648" s="5"/>
      <c r="H648" s="11" t="s">
        <v>24</v>
      </c>
      <c r="I648" s="11"/>
      <c r="J648" s="11" t="s">
        <v>25</v>
      </c>
      <c r="K648" s="11" t="s">
        <v>667</v>
      </c>
      <c r="L648" s="8" t="s">
        <v>137</v>
      </c>
      <c r="M648" s="14">
        <v>127746.11</v>
      </c>
      <c r="N648" s="14">
        <v>163.64279309284689</v>
      </c>
      <c r="O648" s="14">
        <v>159.1356088445967</v>
      </c>
      <c r="P648" s="14">
        <v>10645.509166666667</v>
      </c>
      <c r="Q648" s="20"/>
      <c r="R648" s="13" t="s">
        <v>191</v>
      </c>
    </row>
    <row r="649" spans="1:18" x14ac:dyDescent="0.25">
      <c r="A649" s="11">
        <v>886</v>
      </c>
      <c r="B649" s="11" t="s">
        <v>99</v>
      </c>
      <c r="C649" s="12">
        <v>2014</v>
      </c>
      <c r="D649" s="12">
        <v>2016</v>
      </c>
      <c r="E649" s="11"/>
      <c r="F649" s="5"/>
      <c r="G649" s="5"/>
      <c r="H649" s="11" t="s">
        <v>24</v>
      </c>
      <c r="I649" s="11"/>
      <c r="J649" s="11" t="s">
        <v>25</v>
      </c>
      <c r="K649" s="11" t="s">
        <v>668</v>
      </c>
      <c r="L649" s="8" t="s">
        <v>139</v>
      </c>
      <c r="M649" s="14">
        <v>47270.55</v>
      </c>
      <c r="N649" s="14">
        <v>60.553584238573485</v>
      </c>
      <c r="O649" s="14">
        <v>58.885767673621928</v>
      </c>
      <c r="P649" s="14">
        <v>3939.2125000000001</v>
      </c>
      <c r="Q649" s="20"/>
      <c r="R649" s="13" t="s">
        <v>191</v>
      </c>
    </row>
    <row r="650" spans="1:18" x14ac:dyDescent="0.25">
      <c r="A650" s="11">
        <v>886</v>
      </c>
      <c r="B650" s="11" t="s">
        <v>99</v>
      </c>
      <c r="C650" s="12">
        <v>2014</v>
      </c>
      <c r="D650" s="12">
        <v>2016</v>
      </c>
      <c r="E650" s="11"/>
      <c r="F650" s="5"/>
      <c r="G650" s="5"/>
      <c r="H650" s="11" t="s">
        <v>24</v>
      </c>
      <c r="I650" s="11"/>
      <c r="J650" s="11" t="s">
        <v>25</v>
      </c>
      <c r="K650" s="11" t="s">
        <v>669</v>
      </c>
      <c r="L650" s="8" t="s">
        <v>139</v>
      </c>
      <c r="M650" s="14">
        <v>43853.54</v>
      </c>
      <c r="N650" s="14">
        <v>56.176393728222997</v>
      </c>
      <c r="O650" s="14">
        <v>54.629137340392404</v>
      </c>
      <c r="P650" s="14">
        <v>3654.4616666666666</v>
      </c>
      <c r="Q650" s="20"/>
      <c r="R650" s="13" t="s">
        <v>191</v>
      </c>
    </row>
    <row r="651" spans="1:18" x14ac:dyDescent="0.25">
      <c r="A651" s="11">
        <v>886</v>
      </c>
      <c r="B651" s="11" t="s">
        <v>99</v>
      </c>
      <c r="C651" s="12">
        <v>2014</v>
      </c>
      <c r="D651" s="12">
        <v>2016</v>
      </c>
      <c r="E651" s="11"/>
      <c r="F651" s="5"/>
      <c r="G651" s="5"/>
      <c r="H651" s="11" t="s">
        <v>24</v>
      </c>
      <c r="I651" s="11"/>
      <c r="J651" s="11" t="s">
        <v>25</v>
      </c>
      <c r="K651" s="11" t="s">
        <v>670</v>
      </c>
      <c r="L651" s="8" t="s">
        <v>139</v>
      </c>
      <c r="M651" s="14">
        <v>108766</v>
      </c>
      <c r="N651" s="14">
        <v>139.32926829268294</v>
      </c>
      <c r="O651" s="14">
        <v>135.49174711927748</v>
      </c>
      <c r="P651" s="14">
        <v>9063.8333333333339</v>
      </c>
      <c r="Q651" s="20"/>
      <c r="R651" s="13" t="s">
        <v>191</v>
      </c>
    </row>
    <row r="652" spans="1:18" x14ac:dyDescent="0.25">
      <c r="A652" s="11">
        <v>886</v>
      </c>
      <c r="B652" s="11" t="s">
        <v>99</v>
      </c>
      <c r="C652" s="12">
        <v>2014</v>
      </c>
      <c r="D652" s="12">
        <v>2016</v>
      </c>
      <c r="E652" s="11"/>
      <c r="F652" s="5"/>
      <c r="G652" s="5"/>
      <c r="H652" s="11" t="s">
        <v>24</v>
      </c>
      <c r="I652" s="11"/>
      <c r="J652" s="11" t="s">
        <v>25</v>
      </c>
      <c r="K652" s="11" t="s">
        <v>671</v>
      </c>
      <c r="L652" s="8" t="s">
        <v>139</v>
      </c>
      <c r="M652" s="14">
        <v>27330.77</v>
      </c>
      <c r="N652" s="14">
        <v>35.010721971715519</v>
      </c>
      <c r="O652" s="14">
        <v>34.046427904079728</v>
      </c>
      <c r="P652" s="14">
        <v>2277.5641666666666</v>
      </c>
      <c r="Q652" s="20"/>
      <c r="R652" s="13" t="s">
        <v>191</v>
      </c>
    </row>
    <row r="653" spans="1:18" x14ac:dyDescent="0.25">
      <c r="A653" s="11">
        <v>886</v>
      </c>
      <c r="B653" s="11" t="s">
        <v>99</v>
      </c>
      <c r="C653" s="12">
        <v>2014</v>
      </c>
      <c r="D653" s="12">
        <v>2016</v>
      </c>
      <c r="E653" s="11"/>
      <c r="F653" s="5"/>
      <c r="G653" s="5"/>
      <c r="H653" s="11" t="s">
        <v>24</v>
      </c>
      <c r="I653" s="11"/>
      <c r="J653" s="11" t="s">
        <v>25</v>
      </c>
      <c r="K653" s="11" t="s">
        <v>672</v>
      </c>
      <c r="L653" s="8" t="s">
        <v>139</v>
      </c>
      <c r="M653" s="14">
        <v>35017.35</v>
      </c>
      <c r="N653" s="14">
        <v>44.857232527157201</v>
      </c>
      <c r="O653" s="14">
        <v>43.621737776393644</v>
      </c>
      <c r="P653" s="14">
        <v>2918.1124999999997</v>
      </c>
      <c r="Q653" s="20"/>
      <c r="R653" s="13" t="s">
        <v>191</v>
      </c>
    </row>
    <row r="654" spans="1:18" x14ac:dyDescent="0.25">
      <c r="A654" s="11">
        <v>886</v>
      </c>
      <c r="B654" s="11" t="s">
        <v>99</v>
      </c>
      <c r="C654" s="12">
        <v>2014</v>
      </c>
      <c r="D654" s="12">
        <v>2016</v>
      </c>
      <c r="E654" s="11"/>
      <c r="F654" s="5"/>
      <c r="G654" s="5"/>
      <c r="H654" s="11" t="s">
        <v>24</v>
      </c>
      <c r="I654" s="11"/>
      <c r="J654" s="11" t="s">
        <v>25</v>
      </c>
      <c r="K654" s="11" t="s">
        <v>673</v>
      </c>
      <c r="L654" s="8" t="s">
        <v>139</v>
      </c>
      <c r="M654" s="14">
        <v>58575.21</v>
      </c>
      <c r="N654" s="14">
        <v>75.034856015576963</v>
      </c>
      <c r="O654" s="14">
        <v>72.968184366241047</v>
      </c>
      <c r="P654" s="14">
        <v>4881.2674999999999</v>
      </c>
      <c r="Q654" s="20"/>
      <c r="R654" s="13" t="s">
        <v>191</v>
      </c>
    </row>
    <row r="655" spans="1:18" x14ac:dyDescent="0.25">
      <c r="A655" s="11">
        <v>886</v>
      </c>
      <c r="B655" s="11" t="s">
        <v>99</v>
      </c>
      <c r="C655" s="12">
        <v>2014</v>
      </c>
      <c r="D655" s="12">
        <v>2016</v>
      </c>
      <c r="E655" s="11"/>
      <c r="F655" s="5"/>
      <c r="G655" s="5"/>
      <c r="H655" s="11" t="s">
        <v>24</v>
      </c>
      <c r="I655" s="11"/>
      <c r="J655" s="11" t="s">
        <v>25</v>
      </c>
      <c r="K655" s="11" t="s">
        <v>674</v>
      </c>
      <c r="L655" s="8" t="s">
        <v>139</v>
      </c>
      <c r="M655" s="14">
        <v>30799.48</v>
      </c>
      <c r="N655" s="14">
        <v>39.454140192662429</v>
      </c>
      <c r="O655" s="14">
        <v>38.367461849891001</v>
      </c>
      <c r="P655" s="14">
        <v>2566.6233333333334</v>
      </c>
      <c r="Q655" s="20"/>
      <c r="R655" s="13" t="s">
        <v>191</v>
      </c>
    </row>
    <row r="656" spans="1:18" x14ac:dyDescent="0.25">
      <c r="A656" s="11">
        <v>886</v>
      </c>
      <c r="B656" s="11" t="s">
        <v>99</v>
      </c>
      <c r="C656" s="12">
        <v>2014</v>
      </c>
      <c r="D656" s="12">
        <v>2016</v>
      </c>
      <c r="E656" s="11"/>
      <c r="F656" s="5"/>
      <c r="G656" s="5"/>
      <c r="H656" s="11" t="s">
        <v>24</v>
      </c>
      <c r="I656" s="11"/>
      <c r="J656" s="11" t="s">
        <v>25</v>
      </c>
      <c r="K656" s="11" t="s">
        <v>541</v>
      </c>
      <c r="L656" s="8" t="s">
        <v>143</v>
      </c>
      <c r="M656" s="14">
        <v>32031.83</v>
      </c>
      <c r="N656" s="14">
        <v>41.032780795244932</v>
      </c>
      <c r="O656" s="14">
        <v>39.902622236063536</v>
      </c>
      <c r="P656" s="14">
        <v>2669.3191666666667</v>
      </c>
      <c r="Q656" s="20"/>
      <c r="R656" s="13" t="s">
        <v>191</v>
      </c>
    </row>
    <row r="657" spans="1:18" x14ac:dyDescent="0.25">
      <c r="A657" s="11">
        <v>886</v>
      </c>
      <c r="B657" s="11" t="s">
        <v>99</v>
      </c>
      <c r="C657" s="12">
        <v>2014</v>
      </c>
      <c r="D657" s="12">
        <v>2016</v>
      </c>
      <c r="E657" s="11"/>
      <c r="F657" s="5"/>
      <c r="G657" s="5"/>
      <c r="H657" s="11" t="s">
        <v>24</v>
      </c>
      <c r="I657" s="11"/>
      <c r="J657" s="11" t="s">
        <v>25</v>
      </c>
      <c r="K657" s="11" t="s">
        <v>675</v>
      </c>
      <c r="L657" s="8" t="s">
        <v>143</v>
      </c>
      <c r="M657" s="14">
        <v>53042.22</v>
      </c>
      <c r="N657" s="14">
        <v>67.947094691535156</v>
      </c>
      <c r="O657" s="14">
        <v>66.075639987542829</v>
      </c>
      <c r="P657" s="14">
        <v>4420.1850000000004</v>
      </c>
      <c r="Q657" s="20"/>
      <c r="R657" s="13" t="s">
        <v>191</v>
      </c>
    </row>
    <row r="658" spans="1:18" x14ac:dyDescent="0.25">
      <c r="A658" s="11">
        <v>886</v>
      </c>
      <c r="B658" s="11" t="s">
        <v>99</v>
      </c>
      <c r="C658" s="12">
        <v>2014</v>
      </c>
      <c r="D658" s="12">
        <v>2016</v>
      </c>
      <c r="E658" s="11"/>
      <c r="F658" s="5"/>
      <c r="G658" s="5"/>
      <c r="H658" s="11" t="s">
        <v>24</v>
      </c>
      <c r="I658" s="11"/>
      <c r="J658" s="11" t="s">
        <v>25</v>
      </c>
      <c r="K658" s="11" t="s">
        <v>651</v>
      </c>
      <c r="L658" s="8" t="s">
        <v>143</v>
      </c>
      <c r="M658" s="14">
        <v>62936.69</v>
      </c>
      <c r="N658" s="14">
        <v>80.621912789506055</v>
      </c>
      <c r="O658" s="14">
        <v>78.401357832450955</v>
      </c>
      <c r="P658" s="14">
        <v>5244.7241666666669</v>
      </c>
      <c r="Q658" s="20"/>
      <c r="R658" s="13" t="s">
        <v>191</v>
      </c>
    </row>
    <row r="659" spans="1:18" x14ac:dyDescent="0.25">
      <c r="A659" s="11">
        <v>886</v>
      </c>
      <c r="B659" s="11" t="s">
        <v>99</v>
      </c>
      <c r="C659" s="12">
        <v>2014</v>
      </c>
      <c r="D659" s="12">
        <v>2016</v>
      </c>
      <c r="E659" s="11"/>
      <c r="F659" s="5"/>
      <c r="G659" s="5"/>
      <c r="H659" s="11" t="s">
        <v>24</v>
      </c>
      <c r="I659" s="11"/>
      <c r="J659" s="11" t="s">
        <v>25</v>
      </c>
      <c r="K659" s="11" t="s">
        <v>676</v>
      </c>
      <c r="L659" s="8" t="s">
        <v>193</v>
      </c>
      <c r="M659" s="14">
        <v>8865.0400000000009</v>
      </c>
      <c r="N659" s="14">
        <v>11.356118056978891</v>
      </c>
      <c r="O659" s="14">
        <v>11.043338523824355</v>
      </c>
      <c r="P659" s="14">
        <v>738.75333333333344</v>
      </c>
      <c r="Q659" s="20"/>
      <c r="R659" s="13" t="s">
        <v>191</v>
      </c>
    </row>
    <row r="660" spans="1:18" x14ac:dyDescent="0.25">
      <c r="A660" s="11">
        <v>886</v>
      </c>
      <c r="B660" s="11" t="s">
        <v>99</v>
      </c>
      <c r="C660" s="12">
        <v>2014</v>
      </c>
      <c r="D660" s="12">
        <v>2016</v>
      </c>
      <c r="E660" s="11"/>
      <c r="F660" s="5"/>
      <c r="G660" s="5"/>
      <c r="H660" s="11" t="s">
        <v>24</v>
      </c>
      <c r="I660" s="11"/>
      <c r="J660" s="11" t="s">
        <v>25</v>
      </c>
      <c r="K660" s="11" t="s">
        <v>677</v>
      </c>
      <c r="L660" s="8" t="s">
        <v>134</v>
      </c>
      <c r="M660" s="14">
        <v>43885.39</v>
      </c>
      <c r="N660" s="14">
        <v>56.217193584750973</v>
      </c>
      <c r="O660" s="14">
        <v>54.668813453752726</v>
      </c>
      <c r="P660" s="14">
        <v>3657.1158333333333</v>
      </c>
      <c r="Q660" s="20"/>
      <c r="R660" s="13" t="s">
        <v>191</v>
      </c>
    </row>
    <row r="661" spans="1:18" x14ac:dyDescent="0.25">
      <c r="A661" s="8">
        <v>869</v>
      </c>
      <c r="B661" s="8" t="s">
        <v>96</v>
      </c>
      <c r="C661" s="9">
        <v>2014</v>
      </c>
      <c r="D661" s="9">
        <v>2016</v>
      </c>
      <c r="E661" s="8">
        <v>30</v>
      </c>
      <c r="F661" s="26">
        <v>2112.1</v>
      </c>
      <c r="G661" s="26">
        <v>2261.9499999999998</v>
      </c>
      <c r="H661" s="8" t="s">
        <v>16</v>
      </c>
      <c r="I661" s="8"/>
      <c r="J661" s="8" t="s">
        <v>25</v>
      </c>
      <c r="K661" s="8" t="s">
        <v>678</v>
      </c>
      <c r="L661" s="8" t="s">
        <v>134</v>
      </c>
      <c r="M661" s="23">
        <v>150816.07999999999</v>
      </c>
      <c r="N661" s="23">
        <v>71.405747833909373</v>
      </c>
      <c r="O661" s="23">
        <v>66.675249231857464</v>
      </c>
      <c r="P661" s="23">
        <v>5027.2026666666661</v>
      </c>
      <c r="Q661" s="19">
        <v>5.5E-2</v>
      </c>
      <c r="R661" s="10" t="s">
        <v>135</v>
      </c>
    </row>
    <row r="662" spans="1:18" x14ac:dyDescent="0.25">
      <c r="A662" s="8">
        <v>869</v>
      </c>
      <c r="B662" s="8" t="s">
        <v>96</v>
      </c>
      <c r="C662" s="9">
        <v>2014</v>
      </c>
      <c r="D662" s="9">
        <v>2016</v>
      </c>
      <c r="E662" s="8"/>
      <c r="F662" s="26"/>
      <c r="G662" s="26"/>
      <c r="H662" s="8" t="s">
        <v>16</v>
      </c>
      <c r="I662" s="8"/>
      <c r="J662" s="8" t="s">
        <v>25</v>
      </c>
      <c r="K662" s="8" t="s">
        <v>679</v>
      </c>
      <c r="L662" s="8" t="s">
        <v>193</v>
      </c>
      <c r="M662" s="23">
        <v>29213.49</v>
      </c>
      <c r="N662" s="23">
        <v>13.831489986269592</v>
      </c>
      <c r="O662" s="23">
        <v>12.915179380622916</v>
      </c>
      <c r="P662" s="23">
        <v>973.78300000000002</v>
      </c>
      <c r="Q662" s="24"/>
      <c r="R662" s="10" t="s">
        <v>135</v>
      </c>
    </row>
    <row r="663" spans="1:18" x14ac:dyDescent="0.25">
      <c r="A663" s="8">
        <v>869</v>
      </c>
      <c r="B663" s="8" t="s">
        <v>96</v>
      </c>
      <c r="C663" s="9">
        <v>2014</v>
      </c>
      <c r="D663" s="9">
        <v>2016</v>
      </c>
      <c r="E663" s="8"/>
      <c r="F663" s="26"/>
      <c r="G663" s="26"/>
      <c r="H663" s="8" t="s">
        <v>16</v>
      </c>
      <c r="I663" s="8"/>
      <c r="J663" s="8" t="s">
        <v>25</v>
      </c>
      <c r="K663" s="8" t="s">
        <v>680</v>
      </c>
      <c r="L663" s="8" t="s">
        <v>134</v>
      </c>
      <c r="M663" s="23">
        <v>87709.58</v>
      </c>
      <c r="N663" s="23">
        <v>41.527190947398324</v>
      </c>
      <c r="O663" s="23">
        <v>38.776091425539917</v>
      </c>
      <c r="P663" s="23">
        <v>2923.6526666666668</v>
      </c>
      <c r="Q663" s="24"/>
      <c r="R663" s="10" t="s">
        <v>135</v>
      </c>
    </row>
    <row r="664" spans="1:18" x14ac:dyDescent="0.25">
      <c r="A664" s="8">
        <v>869</v>
      </c>
      <c r="B664" s="8" t="s">
        <v>96</v>
      </c>
      <c r="C664" s="9">
        <v>2014</v>
      </c>
      <c r="D664" s="9">
        <v>2016</v>
      </c>
      <c r="E664" s="8"/>
      <c r="F664" s="26"/>
      <c r="G664" s="26"/>
      <c r="H664" s="8" t="s">
        <v>16</v>
      </c>
      <c r="I664" s="8"/>
      <c r="J664" s="8" t="s">
        <v>25</v>
      </c>
      <c r="K664" s="8" t="s">
        <v>681</v>
      </c>
      <c r="L664" s="8" t="s">
        <v>134</v>
      </c>
      <c r="M664" s="23">
        <v>692180.25</v>
      </c>
      <c r="N664" s="23">
        <v>327.72134368637848</v>
      </c>
      <c r="O664" s="23">
        <v>306.01041137071996</v>
      </c>
      <c r="P664" s="23">
        <v>23072.674999999999</v>
      </c>
      <c r="Q664" s="24"/>
      <c r="R664" s="10" t="s">
        <v>135</v>
      </c>
    </row>
    <row r="665" spans="1:18" x14ac:dyDescent="0.25">
      <c r="A665" s="8">
        <v>869</v>
      </c>
      <c r="B665" s="8" t="s">
        <v>96</v>
      </c>
      <c r="C665" s="9">
        <v>2014</v>
      </c>
      <c r="D665" s="9">
        <v>2016</v>
      </c>
      <c r="E665" s="8"/>
      <c r="F665" s="26"/>
      <c r="G665" s="26"/>
      <c r="H665" s="8" t="s">
        <v>16</v>
      </c>
      <c r="I665" s="8"/>
      <c r="J665" s="8" t="s">
        <v>25</v>
      </c>
      <c r="K665" s="8" t="s">
        <v>682</v>
      </c>
      <c r="L665" s="8" t="s">
        <v>134</v>
      </c>
      <c r="M665" s="23">
        <v>222344.42</v>
      </c>
      <c r="N665" s="23">
        <v>105.27172955825957</v>
      </c>
      <c r="O665" s="23">
        <v>98.29767236234224</v>
      </c>
      <c r="P665" s="23">
        <v>7411.4806666666673</v>
      </c>
      <c r="Q665" s="24"/>
      <c r="R665" s="10" t="s">
        <v>135</v>
      </c>
    </row>
    <row r="666" spans="1:18" x14ac:dyDescent="0.25">
      <c r="A666" s="8">
        <v>869</v>
      </c>
      <c r="B666" s="8" t="s">
        <v>96</v>
      </c>
      <c r="C666" s="9">
        <v>2014</v>
      </c>
      <c r="D666" s="9">
        <v>2016</v>
      </c>
      <c r="E666" s="8"/>
      <c r="F666" s="26"/>
      <c r="G666" s="26"/>
      <c r="H666" s="8" t="s">
        <v>16</v>
      </c>
      <c r="I666" s="8"/>
      <c r="J666" s="8" t="s">
        <v>25</v>
      </c>
      <c r="K666" s="8" t="s">
        <v>683</v>
      </c>
      <c r="L666" s="8" t="s">
        <v>134</v>
      </c>
      <c r="M666" s="23">
        <v>31178.94</v>
      </c>
      <c r="N666" s="23">
        <v>14.762056720799205</v>
      </c>
      <c r="O666" s="23">
        <v>13.784097791728376</v>
      </c>
      <c r="P666" s="23">
        <v>1039.298</v>
      </c>
      <c r="Q666" s="24"/>
      <c r="R666" s="10" t="s">
        <v>135</v>
      </c>
    </row>
    <row r="667" spans="1:18" x14ac:dyDescent="0.25">
      <c r="A667" s="8">
        <v>869</v>
      </c>
      <c r="B667" s="8" t="s">
        <v>96</v>
      </c>
      <c r="C667" s="9">
        <v>2014</v>
      </c>
      <c r="D667" s="9">
        <v>2016</v>
      </c>
      <c r="E667" s="8"/>
      <c r="F667" s="26"/>
      <c r="G667" s="26"/>
      <c r="H667" s="8" t="s">
        <v>16</v>
      </c>
      <c r="I667" s="8"/>
      <c r="J667" s="8" t="s">
        <v>25</v>
      </c>
      <c r="K667" s="8" t="s">
        <v>684</v>
      </c>
      <c r="L667" s="8" t="s">
        <v>137</v>
      </c>
      <c r="M667" s="23">
        <v>125226.42</v>
      </c>
      <c r="N667" s="23">
        <v>59.29000520808674</v>
      </c>
      <c r="O667" s="23">
        <v>55.36215212537855</v>
      </c>
      <c r="P667" s="23">
        <v>4174.2139999999999</v>
      </c>
      <c r="Q667" s="24"/>
      <c r="R667" s="10" t="s">
        <v>135</v>
      </c>
    </row>
    <row r="668" spans="1:18" x14ac:dyDescent="0.25">
      <c r="A668" s="8">
        <v>869</v>
      </c>
      <c r="B668" s="8" t="s">
        <v>96</v>
      </c>
      <c r="C668" s="9">
        <v>2014</v>
      </c>
      <c r="D668" s="9">
        <v>2016</v>
      </c>
      <c r="E668" s="8"/>
      <c r="F668" s="26"/>
      <c r="G668" s="26"/>
      <c r="H668" s="8" t="s">
        <v>16</v>
      </c>
      <c r="I668" s="8"/>
      <c r="J668" s="8" t="s">
        <v>25</v>
      </c>
      <c r="K668" s="8" t="s">
        <v>685</v>
      </c>
      <c r="L668" s="8" t="s">
        <v>137</v>
      </c>
      <c r="M668" s="23">
        <v>110608.29</v>
      </c>
      <c r="N668" s="23">
        <v>52.368869845177784</v>
      </c>
      <c r="O668" s="23">
        <v>48.899529167311393</v>
      </c>
      <c r="P668" s="23">
        <v>3686.9429999999998</v>
      </c>
      <c r="Q668" s="24"/>
      <c r="R668" s="10" t="s">
        <v>135</v>
      </c>
    </row>
    <row r="669" spans="1:18" x14ac:dyDescent="0.25">
      <c r="A669" s="8">
        <v>869</v>
      </c>
      <c r="B669" s="8" t="s">
        <v>96</v>
      </c>
      <c r="C669" s="9">
        <v>2014</v>
      </c>
      <c r="D669" s="9">
        <v>2016</v>
      </c>
      <c r="E669" s="8"/>
      <c r="F669" s="26"/>
      <c r="G669" s="26"/>
      <c r="H669" s="8" t="s">
        <v>16</v>
      </c>
      <c r="I669" s="8"/>
      <c r="J669" s="8" t="s">
        <v>25</v>
      </c>
      <c r="K669" s="8" t="s">
        <v>686</v>
      </c>
      <c r="L669" s="8" t="s">
        <v>137</v>
      </c>
      <c r="M669" s="23">
        <v>285925.44</v>
      </c>
      <c r="N669" s="23">
        <v>135.37495383741302</v>
      </c>
      <c r="O669" s="23">
        <v>126.4066137624616</v>
      </c>
      <c r="P669" s="23">
        <v>9530.848</v>
      </c>
      <c r="Q669" s="24"/>
      <c r="R669" s="10" t="s">
        <v>135</v>
      </c>
    </row>
    <row r="670" spans="1:18" x14ac:dyDescent="0.25">
      <c r="A670" s="8">
        <v>869</v>
      </c>
      <c r="B670" s="8" t="s">
        <v>96</v>
      </c>
      <c r="C670" s="9">
        <v>2014</v>
      </c>
      <c r="D670" s="9">
        <v>2016</v>
      </c>
      <c r="E670" s="8"/>
      <c r="F670" s="26"/>
      <c r="G670" s="26"/>
      <c r="H670" s="8" t="s">
        <v>16</v>
      </c>
      <c r="I670" s="8"/>
      <c r="J670" s="8" t="s">
        <v>25</v>
      </c>
      <c r="K670" s="8" t="s">
        <v>687</v>
      </c>
      <c r="L670" s="8" t="s">
        <v>137</v>
      </c>
      <c r="M670" s="23">
        <v>16157.05</v>
      </c>
      <c r="N670" s="23">
        <v>7.6497561668481602</v>
      </c>
      <c r="O670" s="23">
        <v>7.1429739826256107</v>
      </c>
      <c r="P670" s="23">
        <v>538.56833333333327</v>
      </c>
      <c r="Q670" s="24"/>
      <c r="R670" s="10" t="s">
        <v>135</v>
      </c>
    </row>
    <row r="671" spans="1:18" x14ac:dyDescent="0.25">
      <c r="A671" s="8">
        <v>869</v>
      </c>
      <c r="B671" s="8" t="s">
        <v>96</v>
      </c>
      <c r="C671" s="9">
        <v>2014</v>
      </c>
      <c r="D671" s="9">
        <v>2016</v>
      </c>
      <c r="E671" s="8"/>
      <c r="F671" s="26"/>
      <c r="G671" s="26"/>
      <c r="H671" s="8" t="s">
        <v>16</v>
      </c>
      <c r="I671" s="8"/>
      <c r="J671" s="8" t="s">
        <v>25</v>
      </c>
      <c r="K671" s="8" t="s">
        <v>688</v>
      </c>
      <c r="L671" s="8" t="s">
        <v>139</v>
      </c>
      <c r="M671" s="23">
        <v>87513.82</v>
      </c>
      <c r="N671" s="23">
        <v>41.43450594195351</v>
      </c>
      <c r="O671" s="23">
        <v>38.689546630120034</v>
      </c>
      <c r="P671" s="23">
        <v>2917.1273333333334</v>
      </c>
      <c r="Q671" s="24"/>
      <c r="R671" s="10" t="s">
        <v>135</v>
      </c>
    </row>
    <row r="672" spans="1:18" x14ac:dyDescent="0.25">
      <c r="A672" s="8">
        <v>869</v>
      </c>
      <c r="B672" s="8" t="s">
        <v>96</v>
      </c>
      <c r="C672" s="9">
        <v>2014</v>
      </c>
      <c r="D672" s="9">
        <v>2016</v>
      </c>
      <c r="E672" s="8"/>
      <c r="F672" s="26"/>
      <c r="G672" s="26"/>
      <c r="H672" s="8" t="s">
        <v>16</v>
      </c>
      <c r="I672" s="8"/>
      <c r="J672" s="8" t="s">
        <v>25</v>
      </c>
      <c r="K672" s="8" t="s">
        <v>689</v>
      </c>
      <c r="L672" s="8" t="s">
        <v>139</v>
      </c>
      <c r="M672" s="23">
        <v>96519.72</v>
      </c>
      <c r="N672" s="23">
        <v>45.698461247100042</v>
      </c>
      <c r="O672" s="23">
        <v>42.671022790070516</v>
      </c>
      <c r="P672" s="23">
        <v>3217.3240000000001</v>
      </c>
      <c r="Q672" s="24"/>
      <c r="R672" s="10" t="s">
        <v>135</v>
      </c>
    </row>
    <row r="673" spans="1:18" x14ac:dyDescent="0.25">
      <c r="A673" s="8">
        <v>869</v>
      </c>
      <c r="B673" s="8" t="s">
        <v>96</v>
      </c>
      <c r="C673" s="9">
        <v>2014</v>
      </c>
      <c r="D673" s="9">
        <v>2016</v>
      </c>
      <c r="E673" s="8"/>
      <c r="F673" s="26"/>
      <c r="G673" s="26"/>
      <c r="H673" s="8" t="s">
        <v>16</v>
      </c>
      <c r="I673" s="8"/>
      <c r="J673" s="8" t="s">
        <v>25</v>
      </c>
      <c r="K673" s="8" t="s">
        <v>690</v>
      </c>
      <c r="L673" s="8" t="s">
        <v>139</v>
      </c>
      <c r="M673" s="23">
        <v>195521.17</v>
      </c>
      <c r="N673" s="23">
        <v>92.571928412480474</v>
      </c>
      <c r="O673" s="23">
        <v>86.439209531598848</v>
      </c>
      <c r="P673" s="23">
        <v>6517.3723333333337</v>
      </c>
      <c r="Q673" s="24"/>
      <c r="R673" s="10" t="s">
        <v>135</v>
      </c>
    </row>
    <row r="674" spans="1:18" x14ac:dyDescent="0.25">
      <c r="A674" s="8">
        <v>869</v>
      </c>
      <c r="B674" s="8" t="s">
        <v>96</v>
      </c>
      <c r="C674" s="9">
        <v>2014</v>
      </c>
      <c r="D674" s="9">
        <v>2016</v>
      </c>
      <c r="E674" s="8"/>
      <c r="F674" s="26"/>
      <c r="G674" s="26"/>
      <c r="H674" s="8" t="s">
        <v>16</v>
      </c>
      <c r="I674" s="8"/>
      <c r="J674" s="8" t="s">
        <v>25</v>
      </c>
      <c r="K674" s="8" t="s">
        <v>691</v>
      </c>
      <c r="L674" s="8" t="s">
        <v>139</v>
      </c>
      <c r="M674" s="23">
        <v>191523.71999999997</v>
      </c>
      <c r="N674" s="23">
        <v>90.679286018654409</v>
      </c>
      <c r="O674" s="23">
        <v>84.671951192555085</v>
      </c>
      <c r="P674" s="23">
        <v>6384.1239999999989</v>
      </c>
      <c r="Q674" s="24"/>
      <c r="R674" s="10" t="s">
        <v>135</v>
      </c>
    </row>
    <row r="675" spans="1:18" x14ac:dyDescent="0.25">
      <c r="A675" s="8">
        <v>869</v>
      </c>
      <c r="B675" s="8" t="s">
        <v>96</v>
      </c>
      <c r="C675" s="9">
        <v>2014</v>
      </c>
      <c r="D675" s="9">
        <v>2016</v>
      </c>
      <c r="E675" s="8"/>
      <c r="F675" s="26"/>
      <c r="G675" s="26"/>
      <c r="H675" s="8" t="s">
        <v>16</v>
      </c>
      <c r="I675" s="8"/>
      <c r="J675" s="8" t="s">
        <v>25</v>
      </c>
      <c r="K675" s="8" t="s">
        <v>692</v>
      </c>
      <c r="L675" s="8" t="s">
        <v>139</v>
      </c>
      <c r="M675" s="23">
        <v>107233.82</v>
      </c>
      <c r="N675" s="23">
        <v>50.771185076464185</v>
      </c>
      <c r="O675" s="23">
        <v>47.407688056765188</v>
      </c>
      <c r="P675" s="23">
        <v>3574.4606666666668</v>
      </c>
      <c r="Q675" s="24"/>
      <c r="R675" s="10" t="s">
        <v>135</v>
      </c>
    </row>
    <row r="676" spans="1:18" x14ac:dyDescent="0.25">
      <c r="A676" s="8">
        <v>869</v>
      </c>
      <c r="B676" s="8" t="s">
        <v>96</v>
      </c>
      <c r="C676" s="9">
        <v>2014</v>
      </c>
      <c r="D676" s="9">
        <v>2016</v>
      </c>
      <c r="E676" s="8"/>
      <c r="F676" s="26"/>
      <c r="G676" s="26"/>
      <c r="H676" s="8" t="s">
        <v>16</v>
      </c>
      <c r="I676" s="8"/>
      <c r="J676" s="8" t="s">
        <v>25</v>
      </c>
      <c r="K676" s="8" t="s">
        <v>253</v>
      </c>
      <c r="L676" s="8" t="s">
        <v>139</v>
      </c>
      <c r="M676" s="23">
        <v>140566.03</v>
      </c>
      <c r="N676" s="23">
        <v>66.552734245537621</v>
      </c>
      <c r="O676" s="23">
        <v>62.143738809434339</v>
      </c>
      <c r="P676" s="23">
        <v>4685.5343333333331</v>
      </c>
      <c r="Q676" s="24"/>
      <c r="R676" s="10" t="s">
        <v>135</v>
      </c>
    </row>
    <row r="677" spans="1:18" x14ac:dyDescent="0.25">
      <c r="A677" s="8">
        <v>869</v>
      </c>
      <c r="B677" s="8" t="s">
        <v>96</v>
      </c>
      <c r="C677" s="9">
        <v>2014</v>
      </c>
      <c r="D677" s="9">
        <v>2016</v>
      </c>
      <c r="E677" s="8"/>
      <c r="F677" s="26"/>
      <c r="G677" s="26"/>
      <c r="H677" s="8" t="s">
        <v>16</v>
      </c>
      <c r="I677" s="8"/>
      <c r="J677" s="8" t="s">
        <v>25</v>
      </c>
      <c r="K677" s="8" t="s">
        <v>207</v>
      </c>
      <c r="L677" s="8" t="s">
        <v>143</v>
      </c>
      <c r="M677" s="23">
        <v>165912.43</v>
      </c>
      <c r="N677" s="23">
        <v>78.553302400454527</v>
      </c>
      <c r="O677" s="23">
        <v>73.349291540484984</v>
      </c>
      <c r="P677" s="23">
        <v>5530.4143333333332</v>
      </c>
      <c r="Q677" s="24"/>
      <c r="R677" s="10" t="s">
        <v>135</v>
      </c>
    </row>
    <row r="678" spans="1:18" x14ac:dyDescent="0.25">
      <c r="A678" s="8">
        <v>869</v>
      </c>
      <c r="B678" s="8" t="s">
        <v>96</v>
      </c>
      <c r="C678" s="9">
        <v>2014</v>
      </c>
      <c r="D678" s="9">
        <v>2016</v>
      </c>
      <c r="E678" s="8"/>
      <c r="F678" s="26"/>
      <c r="G678" s="26"/>
      <c r="H678" s="8" t="s">
        <v>16</v>
      </c>
      <c r="I678" s="8"/>
      <c r="J678" s="8" t="s">
        <v>25</v>
      </c>
      <c r="K678" s="8" t="s">
        <v>693</v>
      </c>
      <c r="L678" s="8" t="s">
        <v>143</v>
      </c>
      <c r="M678" s="23">
        <v>169493.95</v>
      </c>
      <c r="N678" s="23">
        <v>80.249017565456185</v>
      </c>
      <c r="O678" s="23">
        <v>74.932668715046759</v>
      </c>
      <c r="P678" s="23">
        <v>5649.7983333333341</v>
      </c>
      <c r="Q678" s="24"/>
      <c r="R678" s="10" t="s">
        <v>135</v>
      </c>
    </row>
    <row r="679" spans="1:18" x14ac:dyDescent="0.25">
      <c r="A679" s="8">
        <v>889</v>
      </c>
      <c r="B679" s="8" t="s">
        <v>100</v>
      </c>
      <c r="C679" s="9">
        <v>2015</v>
      </c>
      <c r="D679" s="9">
        <v>2016</v>
      </c>
      <c r="E679" s="8">
        <v>8</v>
      </c>
      <c r="F679" s="26">
        <v>624.6</v>
      </c>
      <c r="G679" s="26">
        <v>656.1</v>
      </c>
      <c r="H679" s="8" t="s">
        <v>24</v>
      </c>
      <c r="I679" s="8"/>
      <c r="J679" s="8" t="s">
        <v>25</v>
      </c>
      <c r="K679" s="8" t="s">
        <v>694</v>
      </c>
      <c r="L679" s="8" t="s">
        <v>193</v>
      </c>
      <c r="M679" s="23">
        <v>77722.8</v>
      </c>
      <c r="N679" s="23">
        <v>124.43611911623439</v>
      </c>
      <c r="O679" s="23">
        <v>118.4618198445359</v>
      </c>
      <c r="P679" s="23">
        <v>9715.35</v>
      </c>
      <c r="Q679" s="19">
        <v>5.5E-2</v>
      </c>
      <c r="R679" s="10" t="s">
        <v>191</v>
      </c>
    </row>
    <row r="680" spans="1:18" x14ac:dyDescent="0.25">
      <c r="A680" s="8">
        <v>889</v>
      </c>
      <c r="B680" s="8" t="s">
        <v>100</v>
      </c>
      <c r="C680" s="9">
        <v>2015</v>
      </c>
      <c r="D680" s="9">
        <v>2016</v>
      </c>
      <c r="E680" s="8"/>
      <c r="F680" s="26"/>
      <c r="G680" s="26"/>
      <c r="H680" s="8" t="s">
        <v>24</v>
      </c>
      <c r="I680" s="8"/>
      <c r="J680" s="8" t="s">
        <v>25</v>
      </c>
      <c r="K680" s="8" t="s">
        <v>445</v>
      </c>
      <c r="L680" s="8" t="s">
        <v>134</v>
      </c>
      <c r="M680" s="23">
        <v>374989.94</v>
      </c>
      <c r="N680" s="23">
        <v>600.36813960935001</v>
      </c>
      <c r="O680" s="23">
        <v>571.5438805060204</v>
      </c>
      <c r="P680" s="23">
        <v>46873.7425</v>
      </c>
      <c r="Q680" s="24"/>
      <c r="R680" s="10" t="s">
        <v>191</v>
      </c>
    </row>
    <row r="681" spans="1:18" x14ac:dyDescent="0.25">
      <c r="A681" s="8">
        <v>889</v>
      </c>
      <c r="B681" s="8" t="s">
        <v>100</v>
      </c>
      <c r="C681" s="9">
        <v>2015</v>
      </c>
      <c r="D681" s="9">
        <v>2016</v>
      </c>
      <c r="E681" s="8"/>
      <c r="F681" s="26"/>
      <c r="G681" s="26"/>
      <c r="H681" s="8" t="s">
        <v>24</v>
      </c>
      <c r="I681" s="8"/>
      <c r="J681" s="8" t="s">
        <v>25</v>
      </c>
      <c r="K681" s="8" t="s">
        <v>695</v>
      </c>
      <c r="L681" s="8" t="s">
        <v>134</v>
      </c>
      <c r="M681" s="23">
        <v>19126.21</v>
      </c>
      <c r="N681" s="23">
        <v>30.621533781620233</v>
      </c>
      <c r="O681" s="23">
        <v>29.151364121322967</v>
      </c>
      <c r="P681" s="23">
        <v>2390.7762499999999</v>
      </c>
      <c r="Q681" s="24"/>
      <c r="R681" s="10" t="s">
        <v>191</v>
      </c>
    </row>
    <row r="682" spans="1:18" x14ac:dyDescent="0.25">
      <c r="A682" s="8">
        <v>889</v>
      </c>
      <c r="B682" s="8" t="s">
        <v>100</v>
      </c>
      <c r="C682" s="9">
        <v>2015</v>
      </c>
      <c r="D682" s="9">
        <v>2016</v>
      </c>
      <c r="E682" s="8"/>
      <c r="F682" s="26"/>
      <c r="G682" s="26"/>
      <c r="H682" s="8" t="s">
        <v>24</v>
      </c>
      <c r="I682" s="8"/>
      <c r="J682" s="8" t="s">
        <v>25</v>
      </c>
      <c r="K682" s="8" t="s">
        <v>696</v>
      </c>
      <c r="L682" s="8" t="s">
        <v>137</v>
      </c>
      <c r="M682" s="23">
        <v>34092.959999999999</v>
      </c>
      <c r="N682" s="23">
        <v>54.583669548511047</v>
      </c>
      <c r="O682" s="23">
        <v>51.963054412437124</v>
      </c>
      <c r="P682" s="23">
        <v>4261.62</v>
      </c>
      <c r="Q682" s="24"/>
      <c r="R682" s="10" t="s">
        <v>191</v>
      </c>
    </row>
    <row r="683" spans="1:18" x14ac:dyDescent="0.25">
      <c r="A683" s="8">
        <v>889</v>
      </c>
      <c r="B683" s="8" t="s">
        <v>100</v>
      </c>
      <c r="C683" s="9">
        <v>2015</v>
      </c>
      <c r="D683" s="9">
        <v>2016</v>
      </c>
      <c r="E683" s="8"/>
      <c r="F683" s="26"/>
      <c r="G683" s="26"/>
      <c r="H683" s="8" t="s">
        <v>24</v>
      </c>
      <c r="I683" s="8"/>
      <c r="J683" s="8" t="s">
        <v>25</v>
      </c>
      <c r="K683" s="8" t="s">
        <v>697</v>
      </c>
      <c r="L683" s="8" t="s">
        <v>137</v>
      </c>
      <c r="M683" s="23">
        <v>29220.06</v>
      </c>
      <c r="N683" s="23">
        <v>46.78203650336215</v>
      </c>
      <c r="O683" s="23">
        <v>44.535985368084134</v>
      </c>
      <c r="P683" s="23">
        <v>3652.5075000000002</v>
      </c>
      <c r="Q683" s="24"/>
      <c r="R683" s="10" t="s">
        <v>191</v>
      </c>
    </row>
    <row r="684" spans="1:18" x14ac:dyDescent="0.25">
      <c r="A684" s="8">
        <v>889</v>
      </c>
      <c r="B684" s="8" t="s">
        <v>100</v>
      </c>
      <c r="C684" s="9">
        <v>2015</v>
      </c>
      <c r="D684" s="9">
        <v>2016</v>
      </c>
      <c r="E684" s="8"/>
      <c r="F684" s="26"/>
      <c r="G684" s="26"/>
      <c r="H684" s="8" t="s">
        <v>24</v>
      </c>
      <c r="I684" s="8"/>
      <c r="J684" s="8" t="s">
        <v>25</v>
      </c>
      <c r="K684" s="8" t="s">
        <v>698</v>
      </c>
      <c r="L684" s="8" t="s">
        <v>139</v>
      </c>
      <c r="M684" s="23">
        <v>34903.160000000003</v>
      </c>
      <c r="N684" s="23">
        <v>55.880819724623763</v>
      </c>
      <c r="O684" s="23">
        <v>53.197927145252251</v>
      </c>
      <c r="P684" s="23">
        <v>4362.8950000000004</v>
      </c>
      <c r="Q684" s="24"/>
      <c r="R684" s="10" t="s">
        <v>191</v>
      </c>
    </row>
    <row r="685" spans="1:18" x14ac:dyDescent="0.25">
      <c r="A685" s="8">
        <v>889</v>
      </c>
      <c r="B685" s="8" t="s">
        <v>100</v>
      </c>
      <c r="C685" s="9">
        <v>2015</v>
      </c>
      <c r="D685" s="9">
        <v>2016</v>
      </c>
      <c r="E685" s="8"/>
      <c r="F685" s="26"/>
      <c r="G685" s="26"/>
      <c r="H685" s="8" t="s">
        <v>24</v>
      </c>
      <c r="I685" s="8"/>
      <c r="J685" s="8" t="s">
        <v>25</v>
      </c>
      <c r="K685" s="8" t="s">
        <v>699</v>
      </c>
      <c r="L685" s="8" t="s">
        <v>139</v>
      </c>
      <c r="M685" s="23">
        <v>48303.770000000004</v>
      </c>
      <c r="N685" s="23">
        <v>77.335526737111749</v>
      </c>
      <c r="O685" s="23">
        <v>73.622572778539862</v>
      </c>
      <c r="P685" s="23">
        <v>6037.9712500000005</v>
      </c>
      <c r="Q685" s="24"/>
      <c r="R685" s="10" t="s">
        <v>191</v>
      </c>
    </row>
    <row r="686" spans="1:18" x14ac:dyDescent="0.25">
      <c r="A686" s="8">
        <v>889</v>
      </c>
      <c r="B686" s="8" t="s">
        <v>100</v>
      </c>
      <c r="C686" s="9">
        <v>2015</v>
      </c>
      <c r="D686" s="9">
        <v>2016</v>
      </c>
      <c r="E686" s="8"/>
      <c r="F686" s="26"/>
      <c r="G686" s="26"/>
      <c r="H686" s="8" t="s">
        <v>24</v>
      </c>
      <c r="I686" s="8"/>
      <c r="J686" s="8" t="s">
        <v>25</v>
      </c>
      <c r="K686" s="8" t="s">
        <v>700</v>
      </c>
      <c r="L686" s="8" t="s">
        <v>139</v>
      </c>
      <c r="M686" s="23">
        <v>31463.88</v>
      </c>
      <c r="N686" s="23">
        <v>50.374447646493756</v>
      </c>
      <c r="O686" s="23">
        <v>47.955921353452219</v>
      </c>
      <c r="P686" s="23">
        <v>3932.9850000000001</v>
      </c>
      <c r="Q686" s="24"/>
      <c r="R686" s="10" t="s">
        <v>191</v>
      </c>
    </row>
    <row r="687" spans="1:18" x14ac:dyDescent="0.25">
      <c r="A687" s="8">
        <v>889</v>
      </c>
      <c r="B687" s="8" t="s">
        <v>100</v>
      </c>
      <c r="C687" s="9">
        <v>2015</v>
      </c>
      <c r="D687" s="9">
        <v>2016</v>
      </c>
      <c r="E687" s="8"/>
      <c r="F687" s="26"/>
      <c r="G687" s="26"/>
      <c r="H687" s="8" t="s">
        <v>24</v>
      </c>
      <c r="I687" s="8"/>
      <c r="J687" s="8" t="s">
        <v>25</v>
      </c>
      <c r="K687" s="8" t="s">
        <v>701</v>
      </c>
      <c r="L687" s="8" t="s">
        <v>139</v>
      </c>
      <c r="M687" s="23">
        <v>61178.59</v>
      </c>
      <c r="N687" s="23">
        <v>97.948430995837327</v>
      </c>
      <c r="O687" s="23">
        <v>93.245831428135943</v>
      </c>
      <c r="P687" s="23">
        <v>7647.3237499999996</v>
      </c>
      <c r="Q687" s="24"/>
      <c r="R687" s="10" t="s">
        <v>191</v>
      </c>
    </row>
    <row r="688" spans="1:18" x14ac:dyDescent="0.25">
      <c r="A688" s="8">
        <v>889</v>
      </c>
      <c r="B688" s="8" t="s">
        <v>100</v>
      </c>
      <c r="C688" s="9">
        <v>2015</v>
      </c>
      <c r="D688" s="9">
        <v>2016</v>
      </c>
      <c r="E688" s="8"/>
      <c r="F688" s="26"/>
      <c r="G688" s="26"/>
      <c r="H688" s="8" t="s">
        <v>24</v>
      </c>
      <c r="I688" s="8"/>
      <c r="J688" s="8" t="s">
        <v>25</v>
      </c>
      <c r="K688" s="8" t="s">
        <v>702</v>
      </c>
      <c r="L688" s="8" t="s">
        <v>139</v>
      </c>
      <c r="M688" s="23">
        <v>32923.81</v>
      </c>
      <c r="N688" s="23">
        <v>52.711831572206208</v>
      </c>
      <c r="O688" s="23">
        <v>50.181085200426757</v>
      </c>
      <c r="P688" s="23">
        <v>4115.4762499999997</v>
      </c>
      <c r="Q688" s="24"/>
      <c r="R688" s="10" t="s">
        <v>191</v>
      </c>
    </row>
    <row r="689" spans="1:18" x14ac:dyDescent="0.25">
      <c r="A689" s="8">
        <v>889</v>
      </c>
      <c r="B689" s="8" t="s">
        <v>100</v>
      </c>
      <c r="C689" s="9">
        <v>2015</v>
      </c>
      <c r="D689" s="9">
        <v>2016</v>
      </c>
      <c r="E689" s="8"/>
      <c r="F689" s="26"/>
      <c r="G689" s="26"/>
      <c r="H689" s="8" t="s">
        <v>24</v>
      </c>
      <c r="I689" s="8"/>
      <c r="J689" s="8" t="s">
        <v>25</v>
      </c>
      <c r="K689" s="8" t="s">
        <v>703</v>
      </c>
      <c r="L689" s="8" t="s">
        <v>139</v>
      </c>
      <c r="M689" s="23">
        <v>38310.49</v>
      </c>
      <c r="N689" s="23">
        <v>61.336039065001593</v>
      </c>
      <c r="O689" s="23">
        <v>58.391236092059131</v>
      </c>
      <c r="P689" s="23">
        <v>4788.8112499999997</v>
      </c>
      <c r="Q689" s="24"/>
      <c r="R689" s="10" t="s">
        <v>191</v>
      </c>
    </row>
    <row r="690" spans="1:18" x14ac:dyDescent="0.25">
      <c r="A690" s="8">
        <v>889</v>
      </c>
      <c r="B690" s="8" t="s">
        <v>100</v>
      </c>
      <c r="C690" s="9">
        <v>2015</v>
      </c>
      <c r="D690" s="9">
        <v>2016</v>
      </c>
      <c r="E690" s="8"/>
      <c r="F690" s="26"/>
      <c r="G690" s="26"/>
      <c r="H690" s="8" t="s">
        <v>24</v>
      </c>
      <c r="I690" s="8"/>
      <c r="J690" s="8" t="s">
        <v>25</v>
      </c>
      <c r="K690" s="8" t="s">
        <v>704</v>
      </c>
      <c r="L690" s="8" t="s">
        <v>193</v>
      </c>
      <c r="M690" s="23">
        <v>6950</v>
      </c>
      <c r="N690" s="23">
        <v>11.127121357668909</v>
      </c>
      <c r="O690" s="23">
        <v>10.592897424173144</v>
      </c>
      <c r="P690" s="23">
        <v>868.75</v>
      </c>
      <c r="Q690" s="24"/>
      <c r="R690" s="10" t="s">
        <v>191</v>
      </c>
    </row>
    <row r="691" spans="1:18" x14ac:dyDescent="0.25">
      <c r="A691" s="8">
        <v>889</v>
      </c>
      <c r="B691" s="8" t="s">
        <v>100</v>
      </c>
      <c r="C691" s="9">
        <v>2015</v>
      </c>
      <c r="D691" s="9">
        <v>2016</v>
      </c>
      <c r="E691" s="8"/>
      <c r="F691" s="26"/>
      <c r="G691" s="26"/>
      <c r="H691" s="8" t="s">
        <v>24</v>
      </c>
      <c r="I691" s="8"/>
      <c r="J691" s="8" t="s">
        <v>25</v>
      </c>
      <c r="K691" s="8" t="s">
        <v>705</v>
      </c>
      <c r="L691" s="8" t="s">
        <v>143</v>
      </c>
      <c r="M691" s="23">
        <v>76860.78</v>
      </c>
      <c r="N691" s="23">
        <v>123.05600384245916</v>
      </c>
      <c r="O691" s="23">
        <v>117.14796524919981</v>
      </c>
      <c r="P691" s="23">
        <v>9607.5974999999999</v>
      </c>
      <c r="Q691" s="24"/>
      <c r="R691" s="10" t="s">
        <v>191</v>
      </c>
    </row>
    <row r="692" spans="1:18" x14ac:dyDescent="0.25">
      <c r="A692" s="8">
        <v>889</v>
      </c>
      <c r="B692" s="8" t="s">
        <v>100</v>
      </c>
      <c r="C692" s="9">
        <v>2015</v>
      </c>
      <c r="D692" s="9">
        <v>2016</v>
      </c>
      <c r="E692" s="8"/>
      <c r="F692" s="26"/>
      <c r="G692" s="26"/>
      <c r="H692" s="8" t="s">
        <v>24</v>
      </c>
      <c r="I692" s="8"/>
      <c r="J692" s="8" t="s">
        <v>25</v>
      </c>
      <c r="K692" s="8" t="s">
        <v>406</v>
      </c>
      <c r="L692" s="8" t="s">
        <v>143</v>
      </c>
      <c r="M692" s="23">
        <v>56916.29</v>
      </c>
      <c r="N692" s="23">
        <v>91.124383605507518</v>
      </c>
      <c r="O692" s="23">
        <v>86.749413199207439</v>
      </c>
      <c r="P692" s="23">
        <v>7114.5362500000001</v>
      </c>
      <c r="Q692" s="24"/>
      <c r="R692" s="10" t="s">
        <v>191</v>
      </c>
    </row>
    <row r="693" spans="1:18" x14ac:dyDescent="0.25">
      <c r="A693" s="8">
        <v>848</v>
      </c>
      <c r="B693" s="8" t="s">
        <v>94</v>
      </c>
      <c r="C693" s="9">
        <v>2015</v>
      </c>
      <c r="D693" s="9">
        <v>2016</v>
      </c>
      <c r="E693" s="8">
        <v>4</v>
      </c>
      <c r="F693" s="26">
        <v>310</v>
      </c>
      <c r="G693" s="26">
        <v>325.36</v>
      </c>
      <c r="H693" s="8" t="s">
        <v>24</v>
      </c>
      <c r="I693" s="8"/>
      <c r="J693" s="8" t="s">
        <v>25</v>
      </c>
      <c r="K693" s="8" t="s">
        <v>706</v>
      </c>
      <c r="L693" s="8" t="s">
        <v>134</v>
      </c>
      <c r="M693" s="23">
        <v>52324.94</v>
      </c>
      <c r="N693" s="23">
        <v>168.79012903225808</v>
      </c>
      <c r="O693" s="23">
        <v>160.8216744529137</v>
      </c>
      <c r="P693" s="23">
        <v>13081.235000000001</v>
      </c>
      <c r="Q693" s="19">
        <v>5.5E-2</v>
      </c>
      <c r="R693" s="10" t="s">
        <v>191</v>
      </c>
    </row>
    <row r="694" spans="1:18" x14ac:dyDescent="0.25">
      <c r="A694" s="8">
        <v>848</v>
      </c>
      <c r="B694" s="8" t="s">
        <v>94</v>
      </c>
      <c r="C694" s="9">
        <v>2015</v>
      </c>
      <c r="D694" s="9">
        <v>2016</v>
      </c>
      <c r="E694" s="8"/>
      <c r="F694" s="26"/>
      <c r="G694" s="26"/>
      <c r="H694" s="8" t="s">
        <v>24</v>
      </c>
      <c r="I694" s="8"/>
      <c r="J694" s="8" t="s">
        <v>25</v>
      </c>
      <c r="K694" s="8" t="s">
        <v>192</v>
      </c>
      <c r="L694" s="8" t="s">
        <v>134</v>
      </c>
      <c r="M694" s="23">
        <v>20228.09</v>
      </c>
      <c r="N694" s="23">
        <v>65.251903225806458</v>
      </c>
      <c r="O694" s="23">
        <v>62.171410130317184</v>
      </c>
      <c r="P694" s="23">
        <v>5057.0225</v>
      </c>
      <c r="Q694" s="24"/>
      <c r="R694" s="10" t="s">
        <v>191</v>
      </c>
    </row>
    <row r="695" spans="1:18" x14ac:dyDescent="0.25">
      <c r="A695" s="8">
        <v>848</v>
      </c>
      <c r="B695" s="8" t="s">
        <v>94</v>
      </c>
      <c r="C695" s="9">
        <v>2015</v>
      </c>
      <c r="D695" s="9">
        <v>2016</v>
      </c>
      <c r="E695" s="8"/>
      <c r="F695" s="26"/>
      <c r="G695" s="26"/>
      <c r="H695" s="8" t="s">
        <v>24</v>
      </c>
      <c r="I695" s="8"/>
      <c r="J695" s="8" t="s">
        <v>25</v>
      </c>
      <c r="K695" s="8" t="s">
        <v>707</v>
      </c>
      <c r="L695" s="8" t="s">
        <v>134</v>
      </c>
      <c r="M695" s="23">
        <v>142783.96</v>
      </c>
      <c r="N695" s="23">
        <v>460.59341935483866</v>
      </c>
      <c r="O695" s="23">
        <v>438.84915170887626</v>
      </c>
      <c r="P695" s="23">
        <v>35695.99</v>
      </c>
      <c r="Q695" s="24"/>
      <c r="R695" s="10" t="s">
        <v>191</v>
      </c>
    </row>
    <row r="696" spans="1:18" x14ac:dyDescent="0.25">
      <c r="A696" s="8">
        <v>848</v>
      </c>
      <c r="B696" s="8" t="s">
        <v>94</v>
      </c>
      <c r="C696" s="9">
        <v>2015</v>
      </c>
      <c r="D696" s="9">
        <v>2016</v>
      </c>
      <c r="E696" s="8"/>
      <c r="F696" s="26"/>
      <c r="G696" s="26"/>
      <c r="H696" s="8" t="s">
        <v>24</v>
      </c>
      <c r="I696" s="8"/>
      <c r="J696" s="8" t="s">
        <v>25</v>
      </c>
      <c r="K696" s="8" t="s">
        <v>708</v>
      </c>
      <c r="L696" s="8" t="s">
        <v>137</v>
      </c>
      <c r="M696" s="23">
        <v>40395.06</v>
      </c>
      <c r="N696" s="23">
        <v>130.30664516129031</v>
      </c>
      <c r="O696" s="23">
        <v>124.15496680599949</v>
      </c>
      <c r="P696" s="23">
        <v>10098.764999999999</v>
      </c>
      <c r="Q696" s="24"/>
      <c r="R696" s="10" t="s">
        <v>191</v>
      </c>
    </row>
    <row r="697" spans="1:18" x14ac:dyDescent="0.25">
      <c r="A697" s="8">
        <v>848</v>
      </c>
      <c r="B697" s="8" t="s">
        <v>94</v>
      </c>
      <c r="C697" s="9">
        <v>2015</v>
      </c>
      <c r="D697" s="9">
        <v>2016</v>
      </c>
      <c r="E697" s="8"/>
      <c r="F697" s="26"/>
      <c r="G697" s="26"/>
      <c r="H697" s="8" t="s">
        <v>24</v>
      </c>
      <c r="I697" s="8"/>
      <c r="J697" s="8" t="s">
        <v>25</v>
      </c>
      <c r="K697" s="8" t="s">
        <v>709</v>
      </c>
      <c r="L697" s="8" t="s">
        <v>137</v>
      </c>
      <c r="M697" s="23">
        <v>17862.650000000001</v>
      </c>
      <c r="N697" s="23">
        <v>57.621451612903229</v>
      </c>
      <c r="O697" s="23">
        <v>54.901186378165725</v>
      </c>
      <c r="P697" s="23">
        <v>4465.6625000000004</v>
      </c>
      <c r="Q697" s="24"/>
      <c r="R697" s="10" t="s">
        <v>191</v>
      </c>
    </row>
    <row r="698" spans="1:18" x14ac:dyDescent="0.25">
      <c r="A698" s="8">
        <v>848</v>
      </c>
      <c r="B698" s="8" t="s">
        <v>94</v>
      </c>
      <c r="C698" s="9">
        <v>2015</v>
      </c>
      <c r="D698" s="9">
        <v>2016</v>
      </c>
      <c r="E698" s="8"/>
      <c r="F698" s="26"/>
      <c r="G698" s="26"/>
      <c r="H698" s="8" t="s">
        <v>24</v>
      </c>
      <c r="I698" s="8"/>
      <c r="J698" s="8" t="s">
        <v>25</v>
      </c>
      <c r="K698" s="8" t="s">
        <v>316</v>
      </c>
      <c r="L698" s="8" t="s">
        <v>137</v>
      </c>
      <c r="M698" s="23">
        <v>13343.71</v>
      </c>
      <c r="N698" s="23">
        <v>43.044225806451607</v>
      </c>
      <c r="O698" s="23">
        <v>41.012140398328</v>
      </c>
      <c r="P698" s="23">
        <v>3335.9274999999998</v>
      </c>
      <c r="Q698" s="24"/>
      <c r="R698" s="10" t="s">
        <v>191</v>
      </c>
    </row>
    <row r="699" spans="1:18" x14ac:dyDescent="0.25">
      <c r="A699" s="8">
        <v>848</v>
      </c>
      <c r="B699" s="8" t="s">
        <v>94</v>
      </c>
      <c r="C699" s="9">
        <v>2015</v>
      </c>
      <c r="D699" s="9">
        <v>2016</v>
      </c>
      <c r="E699" s="8"/>
      <c r="F699" s="26"/>
      <c r="G699" s="26"/>
      <c r="H699" s="8" t="s">
        <v>24</v>
      </c>
      <c r="I699" s="8"/>
      <c r="J699" s="8" t="s">
        <v>25</v>
      </c>
      <c r="K699" s="8" t="s">
        <v>710</v>
      </c>
      <c r="L699" s="8" t="s">
        <v>139</v>
      </c>
      <c r="M699" s="23">
        <v>16159.26</v>
      </c>
      <c r="N699" s="23">
        <v>52.126645161290327</v>
      </c>
      <c r="O699" s="23">
        <v>49.665785591344971</v>
      </c>
      <c r="P699" s="23">
        <v>4039.8150000000001</v>
      </c>
      <c r="Q699" s="24"/>
      <c r="R699" s="10" t="s">
        <v>191</v>
      </c>
    </row>
    <row r="700" spans="1:18" x14ac:dyDescent="0.25">
      <c r="A700" s="8">
        <v>848</v>
      </c>
      <c r="B700" s="8" t="s">
        <v>94</v>
      </c>
      <c r="C700" s="9">
        <v>2015</v>
      </c>
      <c r="D700" s="9">
        <v>2016</v>
      </c>
      <c r="E700" s="8"/>
      <c r="F700" s="26"/>
      <c r="G700" s="26"/>
      <c r="H700" s="8" t="s">
        <v>24</v>
      </c>
      <c r="I700" s="8"/>
      <c r="J700" s="8" t="s">
        <v>25</v>
      </c>
      <c r="K700" s="8" t="s">
        <v>711</v>
      </c>
      <c r="L700" s="8" t="s">
        <v>139</v>
      </c>
      <c r="M700" s="23">
        <v>30482.12</v>
      </c>
      <c r="N700" s="23">
        <v>98.329419354838706</v>
      </c>
      <c r="O700" s="23">
        <v>93.687361691664606</v>
      </c>
      <c r="P700" s="23">
        <v>7620.53</v>
      </c>
      <c r="Q700" s="24"/>
      <c r="R700" s="10" t="s">
        <v>191</v>
      </c>
    </row>
    <row r="701" spans="1:18" x14ac:dyDescent="0.25">
      <c r="A701" s="8">
        <v>848</v>
      </c>
      <c r="B701" s="8" t="s">
        <v>94</v>
      </c>
      <c r="C701" s="9">
        <v>2015</v>
      </c>
      <c r="D701" s="9">
        <v>2016</v>
      </c>
      <c r="E701" s="8"/>
      <c r="F701" s="26"/>
      <c r="G701" s="26"/>
      <c r="H701" s="8" t="s">
        <v>24</v>
      </c>
      <c r="I701" s="8"/>
      <c r="J701" s="8" t="s">
        <v>25</v>
      </c>
      <c r="K701" s="8" t="s">
        <v>712</v>
      </c>
      <c r="L701" s="8" t="s">
        <v>139</v>
      </c>
      <c r="M701" s="23">
        <v>38833.800000000003</v>
      </c>
      <c r="N701" s="23">
        <v>125.27032258064517</v>
      </c>
      <c r="O701" s="23">
        <v>119.35640521268749</v>
      </c>
      <c r="P701" s="23">
        <v>9708.4500000000007</v>
      </c>
      <c r="Q701" s="24"/>
      <c r="R701" s="10" t="s">
        <v>191</v>
      </c>
    </row>
    <row r="702" spans="1:18" x14ac:dyDescent="0.25">
      <c r="A702" s="8">
        <v>848</v>
      </c>
      <c r="B702" s="8" t="s">
        <v>94</v>
      </c>
      <c r="C702" s="9">
        <v>2015</v>
      </c>
      <c r="D702" s="9">
        <v>2016</v>
      </c>
      <c r="E702" s="8"/>
      <c r="F702" s="26"/>
      <c r="G702" s="26"/>
      <c r="H702" s="8" t="s">
        <v>24</v>
      </c>
      <c r="I702" s="8"/>
      <c r="J702" s="8" t="s">
        <v>25</v>
      </c>
      <c r="K702" s="8" t="s">
        <v>159</v>
      </c>
      <c r="L702" s="8" t="s">
        <v>143</v>
      </c>
      <c r="M702" s="23">
        <v>15669.22</v>
      </c>
      <c r="N702" s="23">
        <v>50.545870967741934</v>
      </c>
      <c r="O702" s="23">
        <v>48.159638554216862</v>
      </c>
      <c r="P702" s="23">
        <v>3917.3049999999998</v>
      </c>
      <c r="Q702" s="24"/>
      <c r="R702" s="10" t="s">
        <v>191</v>
      </c>
    </row>
    <row r="703" spans="1:18" x14ac:dyDescent="0.25">
      <c r="A703" s="8">
        <v>848</v>
      </c>
      <c r="B703" s="8" t="s">
        <v>94</v>
      </c>
      <c r="C703" s="9">
        <v>2015</v>
      </c>
      <c r="D703" s="9">
        <v>2016</v>
      </c>
      <c r="E703" s="8"/>
      <c r="F703" s="26"/>
      <c r="G703" s="26"/>
      <c r="H703" s="8" t="s">
        <v>24</v>
      </c>
      <c r="I703" s="8"/>
      <c r="J703" s="8" t="s">
        <v>25</v>
      </c>
      <c r="K703" s="8" t="s">
        <v>376</v>
      </c>
      <c r="L703" s="8" t="s">
        <v>143</v>
      </c>
      <c r="M703" s="23">
        <v>19753.689999999999</v>
      </c>
      <c r="N703" s="23">
        <v>63.721580645161289</v>
      </c>
      <c r="O703" s="23">
        <v>60.713332923530849</v>
      </c>
      <c r="P703" s="23">
        <v>4938.4224999999997</v>
      </c>
      <c r="Q703" s="24"/>
      <c r="R703" s="10" t="s">
        <v>191</v>
      </c>
    </row>
    <row r="704" spans="1:18" x14ac:dyDescent="0.25">
      <c r="A704" s="8">
        <v>848</v>
      </c>
      <c r="B704" s="8" t="s">
        <v>94</v>
      </c>
      <c r="C704" s="9">
        <v>2015</v>
      </c>
      <c r="D704" s="9">
        <v>2016</v>
      </c>
      <c r="E704" s="8"/>
      <c r="F704" s="26"/>
      <c r="G704" s="26"/>
      <c r="H704" s="8" t="s">
        <v>24</v>
      </c>
      <c r="I704" s="8"/>
      <c r="J704" s="8" t="s">
        <v>25</v>
      </c>
      <c r="K704" s="8" t="s">
        <v>713</v>
      </c>
      <c r="L704" s="8" t="s">
        <v>143</v>
      </c>
      <c r="M704" s="23">
        <v>20458.62</v>
      </c>
      <c r="N704" s="23">
        <v>65.995548387096775</v>
      </c>
      <c r="O704" s="23">
        <v>62.879948364888115</v>
      </c>
      <c r="P704" s="23">
        <v>5114.6549999999997</v>
      </c>
      <c r="Q704" s="24"/>
      <c r="R704" s="10" t="s">
        <v>191</v>
      </c>
    </row>
    <row r="705" spans="1:18" x14ac:dyDescent="0.25">
      <c r="A705" s="8">
        <v>848</v>
      </c>
      <c r="B705" s="8" t="s">
        <v>94</v>
      </c>
      <c r="C705" s="9">
        <v>2015</v>
      </c>
      <c r="D705" s="9">
        <v>2016</v>
      </c>
      <c r="E705" s="8"/>
      <c r="F705" s="26"/>
      <c r="G705" s="26"/>
      <c r="H705" s="8" t="s">
        <v>24</v>
      </c>
      <c r="I705" s="8"/>
      <c r="J705" s="8" t="s">
        <v>25</v>
      </c>
      <c r="K705" s="8" t="s">
        <v>600</v>
      </c>
      <c r="L705" s="8" t="s">
        <v>139</v>
      </c>
      <c r="M705" s="23">
        <v>8420.9699999999993</v>
      </c>
      <c r="N705" s="23">
        <v>27.164419354838707</v>
      </c>
      <c r="O705" s="23">
        <v>25.882007622326036</v>
      </c>
      <c r="P705" s="23">
        <v>2105.2424999999998</v>
      </c>
      <c r="Q705" s="24"/>
      <c r="R705" s="10" t="s">
        <v>191</v>
      </c>
    </row>
    <row r="706" spans="1:18" x14ac:dyDescent="0.25">
      <c r="A706" s="8">
        <v>848</v>
      </c>
      <c r="B706" s="8" t="s">
        <v>94</v>
      </c>
      <c r="C706" s="9">
        <v>2015</v>
      </c>
      <c r="D706" s="9">
        <v>2016</v>
      </c>
      <c r="E706" s="8"/>
      <c r="F706" s="26"/>
      <c r="G706" s="26"/>
      <c r="H706" s="8" t="s">
        <v>24</v>
      </c>
      <c r="I706" s="8"/>
      <c r="J706" s="8" t="s">
        <v>25</v>
      </c>
      <c r="K706" s="8" t="s">
        <v>318</v>
      </c>
      <c r="L706" s="8" t="s">
        <v>139</v>
      </c>
      <c r="M706" s="23">
        <v>6006.86</v>
      </c>
      <c r="N706" s="23">
        <v>19.376967741935484</v>
      </c>
      <c r="O706" s="23">
        <v>18.462195721662159</v>
      </c>
      <c r="P706" s="23">
        <v>1501.7149999999999</v>
      </c>
      <c r="Q706" s="24"/>
      <c r="R706" s="10" t="s">
        <v>191</v>
      </c>
    </row>
    <row r="707" spans="1:18" x14ac:dyDescent="0.25">
      <c r="A707" s="8">
        <v>848</v>
      </c>
      <c r="B707" s="8" t="s">
        <v>94</v>
      </c>
      <c r="C707" s="9">
        <v>2015</v>
      </c>
      <c r="D707" s="9">
        <v>2016</v>
      </c>
      <c r="E707" s="8"/>
      <c r="F707" s="26"/>
      <c r="G707" s="26"/>
      <c r="H707" s="8" t="s">
        <v>24</v>
      </c>
      <c r="I707" s="8"/>
      <c r="J707" s="8" t="s">
        <v>25</v>
      </c>
      <c r="K707" s="8" t="s">
        <v>253</v>
      </c>
      <c r="L707" s="8" t="s">
        <v>139</v>
      </c>
      <c r="M707" s="23">
        <v>16819.650000000001</v>
      </c>
      <c r="N707" s="23">
        <v>54.256935483870976</v>
      </c>
      <c r="O707" s="23">
        <v>51.695506515859357</v>
      </c>
      <c r="P707" s="23">
        <v>4204.9125000000004</v>
      </c>
      <c r="Q707" s="24"/>
      <c r="R707" s="10" t="s">
        <v>191</v>
      </c>
    </row>
    <row r="708" spans="1:18" x14ac:dyDescent="0.25">
      <c r="A708" s="8">
        <v>848</v>
      </c>
      <c r="B708" s="8" t="s">
        <v>94</v>
      </c>
      <c r="C708" s="9">
        <v>2015</v>
      </c>
      <c r="D708" s="9">
        <v>2016</v>
      </c>
      <c r="E708" s="8"/>
      <c r="F708" s="26"/>
      <c r="G708" s="26"/>
      <c r="H708" s="8" t="s">
        <v>24</v>
      </c>
      <c r="I708" s="8"/>
      <c r="J708" s="8" t="s">
        <v>25</v>
      </c>
      <c r="K708" s="8" t="s">
        <v>254</v>
      </c>
      <c r="L708" s="8" t="s">
        <v>193</v>
      </c>
      <c r="M708" s="23">
        <v>5786.1</v>
      </c>
      <c r="N708" s="23">
        <v>18.664838709677422</v>
      </c>
      <c r="O708" s="23">
        <v>17.78368576346201</v>
      </c>
      <c r="P708" s="23">
        <v>1446.5250000000001</v>
      </c>
      <c r="Q708" s="24"/>
      <c r="R708" s="10" t="s">
        <v>191</v>
      </c>
    </row>
    <row r="709" spans="1:18" x14ac:dyDescent="0.25">
      <c r="A709" s="8">
        <v>848</v>
      </c>
      <c r="B709" s="8" t="s">
        <v>94</v>
      </c>
      <c r="C709" s="9">
        <v>2015</v>
      </c>
      <c r="D709" s="9">
        <v>2016</v>
      </c>
      <c r="E709" s="8"/>
      <c r="F709" s="26"/>
      <c r="G709" s="26"/>
      <c r="H709" s="8" t="s">
        <v>24</v>
      </c>
      <c r="I709" s="8"/>
      <c r="J709" s="8" t="s">
        <v>25</v>
      </c>
      <c r="K709" s="8" t="s">
        <v>714</v>
      </c>
      <c r="L709" s="8" t="s">
        <v>143</v>
      </c>
      <c r="M709" s="23">
        <v>8279.58</v>
      </c>
      <c r="N709" s="23">
        <v>26.708322580645159</v>
      </c>
      <c r="O709" s="23">
        <v>25.447442832554707</v>
      </c>
      <c r="P709" s="23">
        <v>2069.895</v>
      </c>
      <c r="Q709" s="24"/>
      <c r="R709" s="10" t="s">
        <v>191</v>
      </c>
    </row>
    <row r="710" spans="1:18" x14ac:dyDescent="0.25">
      <c r="A710" s="8">
        <v>847</v>
      </c>
      <c r="B710" s="8" t="s">
        <v>93</v>
      </c>
      <c r="C710" s="9">
        <v>2015</v>
      </c>
      <c r="D710" s="9">
        <v>2016</v>
      </c>
      <c r="E710" s="8">
        <v>6</v>
      </c>
      <c r="F710" s="26">
        <v>454.3</v>
      </c>
      <c r="G710" s="26">
        <v>454.3</v>
      </c>
      <c r="H710" s="8" t="s">
        <v>24</v>
      </c>
      <c r="I710" s="8"/>
      <c r="J710" s="8" t="s">
        <v>25</v>
      </c>
      <c r="K710" s="8" t="s">
        <v>715</v>
      </c>
      <c r="L710" s="8" t="s">
        <v>193</v>
      </c>
      <c r="M710" s="23">
        <v>137397.65</v>
      </c>
      <c r="N710" s="23">
        <v>302.43814659916353</v>
      </c>
      <c r="O710" s="23">
        <v>302.43814659916353</v>
      </c>
      <c r="P710" s="23">
        <v>22899.608333333334</v>
      </c>
      <c r="Q710" s="19">
        <v>5.5E-2</v>
      </c>
      <c r="R710" s="10" t="s">
        <v>191</v>
      </c>
    </row>
    <row r="711" spans="1:18" x14ac:dyDescent="0.25">
      <c r="A711" s="8">
        <v>847</v>
      </c>
      <c r="B711" s="8" t="s">
        <v>93</v>
      </c>
      <c r="C711" s="9">
        <v>2015</v>
      </c>
      <c r="D711" s="9">
        <v>2016</v>
      </c>
      <c r="E711" s="8"/>
      <c r="F711" s="26"/>
      <c r="G711" s="26"/>
      <c r="H711" s="8" t="s">
        <v>24</v>
      </c>
      <c r="I711" s="8"/>
      <c r="J711" s="8" t="s">
        <v>25</v>
      </c>
      <c r="K711" s="8" t="s">
        <v>716</v>
      </c>
      <c r="L711" s="8" t="s">
        <v>134</v>
      </c>
      <c r="M711" s="23">
        <v>32694.99</v>
      </c>
      <c r="N711" s="23">
        <v>71.96784063394233</v>
      </c>
      <c r="O711" s="23">
        <v>71.96784063394233</v>
      </c>
      <c r="P711" s="23">
        <v>5449.165</v>
      </c>
      <c r="Q711" s="24"/>
      <c r="R711" s="10" t="s">
        <v>191</v>
      </c>
    </row>
    <row r="712" spans="1:18" x14ac:dyDescent="0.25">
      <c r="A712" s="8">
        <v>847</v>
      </c>
      <c r="B712" s="8" t="s">
        <v>93</v>
      </c>
      <c r="C712" s="9">
        <v>2015</v>
      </c>
      <c r="D712" s="9">
        <v>2016</v>
      </c>
      <c r="E712" s="8"/>
      <c r="F712" s="26"/>
      <c r="G712" s="26"/>
      <c r="H712" s="8" t="s">
        <v>24</v>
      </c>
      <c r="I712" s="8"/>
      <c r="J712" s="8" t="s">
        <v>25</v>
      </c>
      <c r="K712" s="8" t="s">
        <v>717</v>
      </c>
      <c r="L712" s="8" t="s">
        <v>134</v>
      </c>
      <c r="M712" s="23">
        <v>178741.55</v>
      </c>
      <c r="N712" s="23">
        <v>393.44386968963238</v>
      </c>
      <c r="O712" s="23">
        <v>393.44386968963238</v>
      </c>
      <c r="P712" s="23">
        <v>29790.258333333331</v>
      </c>
      <c r="Q712" s="24"/>
      <c r="R712" s="10" t="s">
        <v>191</v>
      </c>
    </row>
    <row r="713" spans="1:18" x14ac:dyDescent="0.25">
      <c r="A713" s="8">
        <v>847</v>
      </c>
      <c r="B713" s="8" t="s">
        <v>93</v>
      </c>
      <c r="C713" s="9">
        <v>2015</v>
      </c>
      <c r="D713" s="9">
        <v>2016</v>
      </c>
      <c r="E713" s="8"/>
      <c r="F713" s="26"/>
      <c r="G713" s="26"/>
      <c r="H713" s="8" t="s">
        <v>24</v>
      </c>
      <c r="I713" s="8"/>
      <c r="J713" s="8" t="s">
        <v>25</v>
      </c>
      <c r="K713" s="8" t="s">
        <v>718</v>
      </c>
      <c r="L713" s="8" t="s">
        <v>137</v>
      </c>
      <c r="M713" s="23">
        <v>201583.56</v>
      </c>
      <c r="N713" s="23">
        <v>443.72344265903587</v>
      </c>
      <c r="O713" s="23">
        <v>443.72344265903587</v>
      </c>
      <c r="P713" s="23">
        <v>33597.26</v>
      </c>
      <c r="Q713" s="24"/>
      <c r="R713" s="10" t="s">
        <v>191</v>
      </c>
    </row>
    <row r="714" spans="1:18" x14ac:dyDescent="0.25">
      <c r="A714" s="8">
        <v>847</v>
      </c>
      <c r="B714" s="8" t="s">
        <v>93</v>
      </c>
      <c r="C714" s="9">
        <v>2015</v>
      </c>
      <c r="D714" s="9">
        <v>2016</v>
      </c>
      <c r="E714" s="8"/>
      <c r="F714" s="26"/>
      <c r="G714" s="26"/>
      <c r="H714" s="8" t="s">
        <v>24</v>
      </c>
      <c r="I714" s="8"/>
      <c r="J714" s="8" t="s">
        <v>25</v>
      </c>
      <c r="K714" s="8" t="s">
        <v>719</v>
      </c>
      <c r="L714" s="8" t="s">
        <v>137</v>
      </c>
      <c r="M714" s="23">
        <v>19336.28</v>
      </c>
      <c r="N714" s="23">
        <v>42.562799911952453</v>
      </c>
      <c r="O714" s="23">
        <v>42.562799911952453</v>
      </c>
      <c r="P714" s="23">
        <v>3222.7133333333331</v>
      </c>
      <c r="Q714" s="24"/>
      <c r="R714" s="10" t="s">
        <v>191</v>
      </c>
    </row>
    <row r="715" spans="1:18" x14ac:dyDescent="0.25">
      <c r="A715" s="8">
        <v>847</v>
      </c>
      <c r="B715" s="8" t="s">
        <v>93</v>
      </c>
      <c r="C715" s="9">
        <v>2015</v>
      </c>
      <c r="D715" s="9">
        <v>2016</v>
      </c>
      <c r="E715" s="8"/>
      <c r="F715" s="26"/>
      <c r="G715" s="26"/>
      <c r="H715" s="8" t="s">
        <v>24</v>
      </c>
      <c r="I715" s="8"/>
      <c r="J715" s="8" t="s">
        <v>25</v>
      </c>
      <c r="K715" s="8" t="s">
        <v>720</v>
      </c>
      <c r="L715" s="8" t="s">
        <v>137</v>
      </c>
      <c r="M715" s="23">
        <v>13538.64</v>
      </c>
      <c r="N715" s="23">
        <v>29.801100594320932</v>
      </c>
      <c r="O715" s="23">
        <v>29.801100594320932</v>
      </c>
      <c r="P715" s="23">
        <v>2256.44</v>
      </c>
      <c r="Q715" s="24"/>
      <c r="R715" s="10" t="s">
        <v>191</v>
      </c>
    </row>
    <row r="716" spans="1:18" x14ac:dyDescent="0.25">
      <c r="A716" s="8">
        <v>847</v>
      </c>
      <c r="B716" s="8" t="s">
        <v>93</v>
      </c>
      <c r="C716" s="9">
        <v>2015</v>
      </c>
      <c r="D716" s="9">
        <v>2016</v>
      </c>
      <c r="E716" s="8"/>
      <c r="F716" s="26"/>
      <c r="G716" s="26"/>
      <c r="H716" s="8" t="s">
        <v>24</v>
      </c>
      <c r="I716" s="8"/>
      <c r="J716" s="8" t="s">
        <v>25</v>
      </c>
      <c r="K716" s="8" t="s">
        <v>721</v>
      </c>
      <c r="L716" s="8" t="s">
        <v>139</v>
      </c>
      <c r="M716" s="23">
        <v>25831.39</v>
      </c>
      <c r="N716" s="23">
        <v>56.859762271626678</v>
      </c>
      <c r="O716" s="23">
        <v>56.859762271626678</v>
      </c>
      <c r="P716" s="23">
        <v>4305.2316666666666</v>
      </c>
      <c r="Q716" s="24"/>
      <c r="R716" s="10" t="s">
        <v>191</v>
      </c>
    </row>
    <row r="717" spans="1:18" x14ac:dyDescent="0.25">
      <c r="A717" s="8">
        <v>847</v>
      </c>
      <c r="B717" s="8" t="s">
        <v>93</v>
      </c>
      <c r="C717" s="9">
        <v>2015</v>
      </c>
      <c r="D717" s="9">
        <v>2016</v>
      </c>
      <c r="E717" s="8"/>
      <c r="F717" s="26"/>
      <c r="G717" s="26"/>
      <c r="H717" s="8" t="s">
        <v>24</v>
      </c>
      <c r="I717" s="8"/>
      <c r="J717" s="8" t="s">
        <v>25</v>
      </c>
      <c r="K717" s="8" t="s">
        <v>722</v>
      </c>
      <c r="L717" s="8" t="s">
        <v>139</v>
      </c>
      <c r="M717" s="23">
        <v>28207.02</v>
      </c>
      <c r="N717" s="23">
        <v>62.088972044904246</v>
      </c>
      <c r="O717" s="23">
        <v>62.088972044904246</v>
      </c>
      <c r="P717" s="23">
        <v>4701.17</v>
      </c>
      <c r="Q717" s="24"/>
      <c r="R717" s="10" t="s">
        <v>191</v>
      </c>
    </row>
    <row r="718" spans="1:18" x14ac:dyDescent="0.25">
      <c r="A718" s="8">
        <v>847</v>
      </c>
      <c r="B718" s="8" t="s">
        <v>93</v>
      </c>
      <c r="C718" s="9">
        <v>2015</v>
      </c>
      <c r="D718" s="9">
        <v>2016</v>
      </c>
      <c r="E718" s="8"/>
      <c r="F718" s="26"/>
      <c r="G718" s="26"/>
      <c r="H718" s="8" t="s">
        <v>24</v>
      </c>
      <c r="I718" s="8"/>
      <c r="J718" s="8" t="s">
        <v>25</v>
      </c>
      <c r="K718" s="8" t="s">
        <v>723</v>
      </c>
      <c r="L718" s="8" t="s">
        <v>139</v>
      </c>
      <c r="M718" s="23">
        <v>26189.02</v>
      </c>
      <c r="N718" s="23">
        <v>57.646973365617434</v>
      </c>
      <c r="O718" s="23">
        <v>57.646973365617434</v>
      </c>
      <c r="P718" s="23">
        <v>4364.836666666667</v>
      </c>
      <c r="Q718" s="24"/>
      <c r="R718" s="10" t="s">
        <v>191</v>
      </c>
    </row>
    <row r="719" spans="1:18" x14ac:dyDescent="0.25">
      <c r="A719" s="8">
        <v>847</v>
      </c>
      <c r="B719" s="8" t="s">
        <v>93</v>
      </c>
      <c r="C719" s="9">
        <v>2015</v>
      </c>
      <c r="D719" s="9">
        <v>2016</v>
      </c>
      <c r="E719" s="8"/>
      <c r="F719" s="26"/>
      <c r="G719" s="26"/>
      <c r="H719" s="8" t="s">
        <v>24</v>
      </c>
      <c r="I719" s="8"/>
      <c r="J719" s="8" t="s">
        <v>25</v>
      </c>
      <c r="K719" s="8" t="s">
        <v>724</v>
      </c>
      <c r="L719" s="8" t="s">
        <v>139</v>
      </c>
      <c r="M719" s="23">
        <v>61617.63</v>
      </c>
      <c r="N719" s="23">
        <v>135.63202729473915</v>
      </c>
      <c r="O719" s="23">
        <v>135.63202729473915</v>
      </c>
      <c r="P719" s="23">
        <v>10269.605</v>
      </c>
      <c r="Q719" s="24"/>
      <c r="R719" s="10" t="s">
        <v>191</v>
      </c>
    </row>
    <row r="720" spans="1:18" x14ac:dyDescent="0.25">
      <c r="A720" s="8">
        <v>847</v>
      </c>
      <c r="B720" s="8" t="s">
        <v>93</v>
      </c>
      <c r="C720" s="9">
        <v>2015</v>
      </c>
      <c r="D720" s="9">
        <v>2016</v>
      </c>
      <c r="E720" s="8"/>
      <c r="F720" s="26"/>
      <c r="G720" s="26"/>
      <c r="H720" s="8" t="s">
        <v>24</v>
      </c>
      <c r="I720" s="8"/>
      <c r="J720" s="8" t="s">
        <v>25</v>
      </c>
      <c r="K720" s="8" t="s">
        <v>725</v>
      </c>
      <c r="L720" s="8" t="s">
        <v>139</v>
      </c>
      <c r="M720" s="23">
        <v>21490.15</v>
      </c>
      <c r="N720" s="23">
        <v>47.303874092009686</v>
      </c>
      <c r="O720" s="23">
        <v>47.303874092009686</v>
      </c>
      <c r="P720" s="23">
        <v>3581.6916666666671</v>
      </c>
      <c r="Q720" s="24"/>
      <c r="R720" s="10" t="s">
        <v>191</v>
      </c>
    </row>
    <row r="721" spans="1:18" x14ac:dyDescent="0.25">
      <c r="A721" s="8">
        <v>847</v>
      </c>
      <c r="B721" s="8" t="s">
        <v>93</v>
      </c>
      <c r="C721" s="9">
        <v>2015</v>
      </c>
      <c r="D721" s="9">
        <v>2016</v>
      </c>
      <c r="E721" s="8"/>
      <c r="F721" s="26"/>
      <c r="G721" s="26"/>
      <c r="H721" s="8" t="s">
        <v>24</v>
      </c>
      <c r="I721" s="8"/>
      <c r="J721" s="8" t="s">
        <v>25</v>
      </c>
      <c r="K721" s="8" t="s">
        <v>726</v>
      </c>
      <c r="L721" s="8" t="s">
        <v>193</v>
      </c>
      <c r="M721" s="23">
        <v>23787.19</v>
      </c>
      <c r="N721" s="23">
        <v>52.360092449922952</v>
      </c>
      <c r="O721" s="23">
        <v>52.360092449922952</v>
      </c>
      <c r="P721" s="23">
        <v>3964.5316666666663</v>
      </c>
      <c r="Q721" s="24"/>
      <c r="R721" s="10" t="s">
        <v>191</v>
      </c>
    </row>
    <row r="722" spans="1:18" x14ac:dyDescent="0.25">
      <c r="A722" s="8">
        <v>847</v>
      </c>
      <c r="B722" s="8" t="s">
        <v>93</v>
      </c>
      <c r="C722" s="9">
        <v>2015</v>
      </c>
      <c r="D722" s="9">
        <v>2016</v>
      </c>
      <c r="E722" s="8"/>
      <c r="F722" s="26"/>
      <c r="G722" s="26"/>
      <c r="H722" s="8" t="s">
        <v>24</v>
      </c>
      <c r="I722" s="8"/>
      <c r="J722" s="8" t="s">
        <v>25</v>
      </c>
      <c r="K722" s="8" t="s">
        <v>727</v>
      </c>
      <c r="L722" s="8" t="s">
        <v>143</v>
      </c>
      <c r="M722" s="23">
        <v>46168.73</v>
      </c>
      <c r="N722" s="23">
        <v>101.62608408540612</v>
      </c>
      <c r="O722" s="23">
        <v>101.62608408540612</v>
      </c>
      <c r="P722" s="23">
        <v>7694.7883333333339</v>
      </c>
      <c r="Q722" s="24"/>
      <c r="R722" s="10" t="s">
        <v>191</v>
      </c>
    </row>
    <row r="723" spans="1:18" x14ac:dyDescent="0.25">
      <c r="A723" s="8">
        <v>847</v>
      </c>
      <c r="B723" s="8" t="s">
        <v>93</v>
      </c>
      <c r="C723" s="9">
        <v>2015</v>
      </c>
      <c r="D723" s="9">
        <v>2016</v>
      </c>
      <c r="E723" s="8"/>
      <c r="F723" s="26"/>
      <c r="G723" s="26"/>
      <c r="H723" s="8" t="s">
        <v>24</v>
      </c>
      <c r="I723" s="8"/>
      <c r="J723" s="8" t="s">
        <v>25</v>
      </c>
      <c r="K723" s="8" t="s">
        <v>728</v>
      </c>
      <c r="L723" s="8" t="s">
        <v>143</v>
      </c>
      <c r="M723" s="23">
        <v>54297.62</v>
      </c>
      <c r="N723" s="23">
        <v>119.51930442438918</v>
      </c>
      <c r="O723" s="23">
        <v>119.51930442438918</v>
      </c>
      <c r="P723" s="23">
        <v>9049.6033333333344</v>
      </c>
      <c r="Q723" s="24"/>
      <c r="R723" s="10" t="s">
        <v>191</v>
      </c>
    </row>
    <row r="724" spans="1:18" x14ac:dyDescent="0.25">
      <c r="A724" s="8">
        <v>876</v>
      </c>
      <c r="B724" s="8" t="s">
        <v>97</v>
      </c>
      <c r="C724" s="9">
        <v>2015</v>
      </c>
      <c r="D724" s="9">
        <v>2016</v>
      </c>
      <c r="E724" s="8">
        <v>10</v>
      </c>
      <c r="F724" s="26">
        <v>679.57</v>
      </c>
      <c r="G724" s="26">
        <v>719.33</v>
      </c>
      <c r="H724" s="8" t="s">
        <v>24</v>
      </c>
      <c r="I724" s="8"/>
      <c r="J724" s="8" t="s">
        <v>25</v>
      </c>
      <c r="K724" s="8" t="s">
        <v>348</v>
      </c>
      <c r="L724" s="8" t="s">
        <v>193</v>
      </c>
      <c r="M724" s="23">
        <v>79585.039999999994</v>
      </c>
      <c r="N724" s="23">
        <v>117.11087893815206</v>
      </c>
      <c r="O724" s="23">
        <v>110.63773233425547</v>
      </c>
      <c r="P724" s="23">
        <v>7958.503999999999</v>
      </c>
      <c r="Q724" s="19">
        <v>5.5E-2</v>
      </c>
      <c r="R724" s="10" t="s">
        <v>135</v>
      </c>
    </row>
    <row r="725" spans="1:18" x14ac:dyDescent="0.25">
      <c r="A725" s="8">
        <v>876</v>
      </c>
      <c r="B725" s="8" t="s">
        <v>97</v>
      </c>
      <c r="C725" s="9">
        <v>2015</v>
      </c>
      <c r="D725" s="9">
        <v>2016</v>
      </c>
      <c r="E725" s="8"/>
      <c r="F725" s="26"/>
      <c r="G725" s="26"/>
      <c r="H725" s="8" t="s">
        <v>24</v>
      </c>
      <c r="I725" s="8"/>
      <c r="J725" s="8" t="s">
        <v>25</v>
      </c>
      <c r="K725" s="8" t="s">
        <v>729</v>
      </c>
      <c r="L725" s="8" t="s">
        <v>134</v>
      </c>
      <c r="M725" s="23">
        <v>384946.8</v>
      </c>
      <c r="N725" s="23">
        <v>566.4564356872728</v>
      </c>
      <c r="O725" s="23">
        <v>535.1463167113842</v>
      </c>
      <c r="P725" s="23">
        <v>38494.68</v>
      </c>
      <c r="Q725" s="24"/>
      <c r="R725" s="10" t="s">
        <v>135</v>
      </c>
    </row>
    <row r="726" spans="1:18" x14ac:dyDescent="0.25">
      <c r="A726" s="8">
        <v>876</v>
      </c>
      <c r="B726" s="8" t="s">
        <v>97</v>
      </c>
      <c r="C726" s="9">
        <v>2015</v>
      </c>
      <c r="D726" s="9">
        <v>2016</v>
      </c>
      <c r="E726" s="8"/>
      <c r="F726" s="26"/>
      <c r="G726" s="26"/>
      <c r="H726" s="8" t="s">
        <v>24</v>
      </c>
      <c r="I726" s="8"/>
      <c r="J726" s="8" t="s">
        <v>25</v>
      </c>
      <c r="K726" s="8" t="s">
        <v>730</v>
      </c>
      <c r="L726" s="8" t="s">
        <v>137</v>
      </c>
      <c r="M726" s="23">
        <v>236130.59</v>
      </c>
      <c r="N726" s="23">
        <v>347.47059169769113</v>
      </c>
      <c r="O726" s="23">
        <v>328.26462124476939</v>
      </c>
      <c r="P726" s="23">
        <v>23613.059000000001</v>
      </c>
      <c r="Q726" s="24"/>
      <c r="R726" s="10" t="s">
        <v>135</v>
      </c>
    </row>
    <row r="727" spans="1:18" x14ac:dyDescent="0.25">
      <c r="A727" s="8">
        <v>876</v>
      </c>
      <c r="B727" s="8" t="s">
        <v>97</v>
      </c>
      <c r="C727" s="9">
        <v>2015</v>
      </c>
      <c r="D727" s="9">
        <v>2016</v>
      </c>
      <c r="E727" s="8"/>
      <c r="F727" s="26"/>
      <c r="G727" s="26"/>
      <c r="H727" s="8" t="s">
        <v>24</v>
      </c>
      <c r="I727" s="8"/>
      <c r="J727" s="8" t="s">
        <v>25</v>
      </c>
      <c r="K727" s="8" t="s">
        <v>731</v>
      </c>
      <c r="L727" s="8" t="s">
        <v>139</v>
      </c>
      <c r="M727" s="23">
        <v>53758.31</v>
      </c>
      <c r="N727" s="23">
        <v>79.106361375575716</v>
      </c>
      <c r="O727" s="23">
        <v>74.733863456271806</v>
      </c>
      <c r="P727" s="23">
        <v>5375.8310000000001</v>
      </c>
      <c r="Q727" s="24"/>
      <c r="R727" s="10" t="s">
        <v>135</v>
      </c>
    </row>
    <row r="728" spans="1:18" x14ac:dyDescent="0.25">
      <c r="A728" s="8">
        <v>876</v>
      </c>
      <c r="B728" s="8" t="s">
        <v>97</v>
      </c>
      <c r="C728" s="9">
        <v>2015</v>
      </c>
      <c r="D728" s="9">
        <v>2016</v>
      </c>
      <c r="E728" s="8"/>
      <c r="F728" s="26"/>
      <c r="G728" s="26"/>
      <c r="H728" s="8" t="s">
        <v>24</v>
      </c>
      <c r="I728" s="8"/>
      <c r="J728" s="8" t="s">
        <v>25</v>
      </c>
      <c r="K728" s="8" t="s">
        <v>732</v>
      </c>
      <c r="L728" s="8" t="s">
        <v>139</v>
      </c>
      <c r="M728" s="23">
        <v>22777.02</v>
      </c>
      <c r="N728" s="23">
        <v>33.516812101770235</v>
      </c>
      <c r="O728" s="23">
        <v>31.664215311470397</v>
      </c>
      <c r="P728" s="23">
        <v>2277.7020000000002</v>
      </c>
      <c r="Q728" s="24"/>
      <c r="R728" s="10" t="s">
        <v>135</v>
      </c>
    </row>
    <row r="729" spans="1:18" x14ac:dyDescent="0.25">
      <c r="A729" s="8">
        <v>876</v>
      </c>
      <c r="B729" s="8" t="s">
        <v>97</v>
      </c>
      <c r="C729" s="9">
        <v>2015</v>
      </c>
      <c r="D729" s="9">
        <v>2016</v>
      </c>
      <c r="E729" s="8"/>
      <c r="F729" s="26"/>
      <c r="G729" s="26"/>
      <c r="H729" s="8" t="s">
        <v>24</v>
      </c>
      <c r="I729" s="8"/>
      <c r="J729" s="8" t="s">
        <v>25</v>
      </c>
      <c r="K729" s="8" t="s">
        <v>733</v>
      </c>
      <c r="L729" s="8" t="s">
        <v>139</v>
      </c>
      <c r="M729" s="23">
        <v>87067.14</v>
      </c>
      <c r="N729" s="23">
        <v>128.12092941124533</v>
      </c>
      <c r="O729" s="23">
        <v>121.03921704919856</v>
      </c>
      <c r="P729" s="23">
        <v>8706.7139999999999</v>
      </c>
      <c r="Q729" s="24"/>
      <c r="R729" s="10" t="s">
        <v>135</v>
      </c>
    </row>
    <row r="730" spans="1:18" x14ac:dyDescent="0.25">
      <c r="A730" s="8">
        <v>876</v>
      </c>
      <c r="B730" s="8" t="s">
        <v>97</v>
      </c>
      <c r="C730" s="9">
        <v>2015</v>
      </c>
      <c r="D730" s="9">
        <v>2016</v>
      </c>
      <c r="E730" s="8"/>
      <c r="F730" s="26"/>
      <c r="G730" s="26"/>
      <c r="H730" s="8" t="s">
        <v>24</v>
      </c>
      <c r="I730" s="8"/>
      <c r="J730" s="8" t="s">
        <v>25</v>
      </c>
      <c r="K730" s="8" t="s">
        <v>350</v>
      </c>
      <c r="L730" s="8" t="s">
        <v>139</v>
      </c>
      <c r="M730" s="23">
        <v>34804.559999999998</v>
      </c>
      <c r="N730" s="23">
        <v>51.215562782347654</v>
      </c>
      <c r="O730" s="23">
        <v>48.384691309968993</v>
      </c>
      <c r="P730" s="23">
        <v>3480.4559999999997</v>
      </c>
      <c r="Q730" s="24"/>
      <c r="R730" s="10" t="s">
        <v>135</v>
      </c>
    </row>
    <row r="731" spans="1:18" x14ac:dyDescent="0.25">
      <c r="A731" s="8">
        <v>876</v>
      </c>
      <c r="B731" s="8" t="s">
        <v>97</v>
      </c>
      <c r="C731" s="9">
        <v>2015</v>
      </c>
      <c r="D731" s="9">
        <v>2016</v>
      </c>
      <c r="E731" s="8"/>
      <c r="F731" s="26"/>
      <c r="G731" s="26"/>
      <c r="H731" s="8" t="s">
        <v>24</v>
      </c>
      <c r="I731" s="8"/>
      <c r="J731" s="8" t="s">
        <v>25</v>
      </c>
      <c r="K731" s="8" t="s">
        <v>621</v>
      </c>
      <c r="L731" s="8" t="s">
        <v>143</v>
      </c>
      <c r="M731" s="23">
        <v>32851.620000000003</v>
      </c>
      <c r="N731" s="23">
        <v>48.341774945921685</v>
      </c>
      <c r="O731" s="23">
        <v>45.669748237943644</v>
      </c>
      <c r="P731" s="23">
        <v>3285.1620000000003</v>
      </c>
      <c r="Q731" s="24"/>
      <c r="R731" s="10" t="s">
        <v>135</v>
      </c>
    </row>
    <row r="732" spans="1:18" x14ac:dyDescent="0.25">
      <c r="A732" s="8">
        <v>876</v>
      </c>
      <c r="B732" s="8" t="s">
        <v>97</v>
      </c>
      <c r="C732" s="9">
        <v>2015</v>
      </c>
      <c r="D732" s="9">
        <v>2016</v>
      </c>
      <c r="E732" s="8"/>
      <c r="F732" s="26"/>
      <c r="G732" s="26"/>
      <c r="H732" s="8" t="s">
        <v>24</v>
      </c>
      <c r="I732" s="8"/>
      <c r="J732" s="8" t="s">
        <v>25</v>
      </c>
      <c r="K732" s="8" t="s">
        <v>734</v>
      </c>
      <c r="L732" s="8" t="s">
        <v>143</v>
      </c>
      <c r="M732" s="23">
        <v>46940.37</v>
      </c>
      <c r="N732" s="23">
        <v>69.07363479847551</v>
      </c>
      <c r="O732" s="23">
        <v>65.255682371095318</v>
      </c>
      <c r="P732" s="23">
        <v>4694.0370000000003</v>
      </c>
      <c r="Q732" s="24"/>
      <c r="R732" s="10" t="s">
        <v>135</v>
      </c>
    </row>
    <row r="733" spans="1:18" x14ac:dyDescent="0.25">
      <c r="A733" s="8">
        <v>876</v>
      </c>
      <c r="B733" s="8" t="s">
        <v>97</v>
      </c>
      <c r="C733" s="9">
        <v>2015</v>
      </c>
      <c r="D733" s="9">
        <v>2016</v>
      </c>
      <c r="E733" s="8"/>
      <c r="F733" s="26"/>
      <c r="G733" s="26"/>
      <c r="H733" s="8" t="s">
        <v>24</v>
      </c>
      <c r="I733" s="8"/>
      <c r="J733" s="8" t="s">
        <v>25</v>
      </c>
      <c r="K733" s="8" t="s">
        <v>735</v>
      </c>
      <c r="L733" s="8" t="s">
        <v>143</v>
      </c>
      <c r="M733" s="23">
        <v>36655.18</v>
      </c>
      <c r="N733" s="23">
        <v>53.938784819812525</v>
      </c>
      <c r="O733" s="23">
        <v>50.957390905425882</v>
      </c>
      <c r="P733" s="23">
        <v>3665.518</v>
      </c>
      <c r="Q733" s="24"/>
      <c r="R733" s="10" t="s">
        <v>135</v>
      </c>
    </row>
    <row r="734" spans="1:18" x14ac:dyDescent="0.25">
      <c r="A734" s="8">
        <v>876</v>
      </c>
      <c r="B734" s="8" t="s">
        <v>97</v>
      </c>
      <c r="C734" s="9">
        <v>2015</v>
      </c>
      <c r="D734" s="9">
        <v>2016</v>
      </c>
      <c r="E734" s="8"/>
      <c r="F734" s="26"/>
      <c r="G734" s="26"/>
      <c r="H734" s="8" t="s">
        <v>24</v>
      </c>
      <c r="I734" s="8"/>
      <c r="J734" s="8" t="s">
        <v>25</v>
      </c>
      <c r="K734" s="8" t="s">
        <v>736</v>
      </c>
      <c r="L734" s="8" t="s">
        <v>139</v>
      </c>
      <c r="M734" s="23">
        <v>34266.44</v>
      </c>
      <c r="N734" s="23">
        <v>50.423709110172609</v>
      </c>
      <c r="O734" s="23">
        <v>47.636606286405403</v>
      </c>
      <c r="P734" s="23">
        <v>3426.6440000000002</v>
      </c>
      <c r="Q734" s="24"/>
      <c r="R734" s="10" t="s">
        <v>135</v>
      </c>
    </row>
    <row r="735" spans="1:18" x14ac:dyDescent="0.25">
      <c r="A735" s="8">
        <v>876</v>
      </c>
      <c r="B735" s="8" t="s">
        <v>97</v>
      </c>
      <c r="C735" s="9">
        <v>2015</v>
      </c>
      <c r="D735" s="9">
        <v>2016</v>
      </c>
      <c r="E735" s="8"/>
      <c r="F735" s="26"/>
      <c r="G735" s="26"/>
      <c r="H735" s="8" t="s">
        <v>24</v>
      </c>
      <c r="I735" s="8"/>
      <c r="J735" s="8" t="s">
        <v>25</v>
      </c>
      <c r="K735" s="8" t="s">
        <v>737</v>
      </c>
      <c r="L735" s="8" t="s">
        <v>139</v>
      </c>
      <c r="M735" s="23">
        <v>41643.97</v>
      </c>
      <c r="N735" s="23">
        <v>61.27988286710714</v>
      </c>
      <c r="O735" s="23">
        <v>57.89271961408533</v>
      </c>
      <c r="P735" s="23">
        <v>4164.3969999999999</v>
      </c>
      <c r="Q735" s="24"/>
      <c r="R735" s="10" t="s">
        <v>135</v>
      </c>
    </row>
    <row r="736" spans="1:18" x14ac:dyDescent="0.25">
      <c r="A736" s="8">
        <v>896</v>
      </c>
      <c r="B736" s="8" t="s">
        <v>101</v>
      </c>
      <c r="C736" s="9">
        <v>2015</v>
      </c>
      <c r="D736" s="9">
        <v>2016</v>
      </c>
      <c r="E736" s="8">
        <v>10</v>
      </c>
      <c r="F736" s="26">
        <v>737.79</v>
      </c>
      <c r="G736" s="26">
        <v>791.11</v>
      </c>
      <c r="H736" s="8" t="s">
        <v>24</v>
      </c>
      <c r="I736" s="8"/>
      <c r="J736" s="8" t="s">
        <v>25</v>
      </c>
      <c r="K736" s="8" t="s">
        <v>738</v>
      </c>
      <c r="L736" s="8" t="s">
        <v>134</v>
      </c>
      <c r="M736" s="23">
        <v>309730.36</v>
      </c>
      <c r="N736" s="23">
        <v>419.80829233250654</v>
      </c>
      <c r="O736" s="23">
        <v>391.51364538433336</v>
      </c>
      <c r="P736" s="23">
        <v>30973.036</v>
      </c>
      <c r="Q736" s="19">
        <v>5.5E-2</v>
      </c>
      <c r="R736" s="10" t="s">
        <v>135</v>
      </c>
    </row>
    <row r="737" spans="1:18" x14ac:dyDescent="0.25">
      <c r="A737" s="8">
        <v>896</v>
      </c>
      <c r="B737" s="8" t="s">
        <v>101</v>
      </c>
      <c r="C737" s="9">
        <v>2015</v>
      </c>
      <c r="D737" s="9">
        <v>2016</v>
      </c>
      <c r="E737" s="8"/>
      <c r="F737" s="26"/>
      <c r="G737" s="26"/>
      <c r="H737" s="8" t="s">
        <v>24</v>
      </c>
      <c r="I737" s="8"/>
      <c r="J737" s="8" t="s">
        <v>25</v>
      </c>
      <c r="K737" s="8" t="s">
        <v>739</v>
      </c>
      <c r="L737" s="8" t="s">
        <v>137</v>
      </c>
      <c r="M737" s="23">
        <v>57802.14</v>
      </c>
      <c r="N737" s="23">
        <v>78.344976212743461</v>
      </c>
      <c r="O737" s="23">
        <v>73.064605427816616</v>
      </c>
      <c r="P737" s="23">
        <v>5780.2139999999999</v>
      </c>
      <c r="Q737" s="24"/>
      <c r="R737" s="10" t="s">
        <v>135</v>
      </c>
    </row>
    <row r="738" spans="1:18" x14ac:dyDescent="0.25">
      <c r="A738" s="8">
        <v>896</v>
      </c>
      <c r="B738" s="8" t="s">
        <v>101</v>
      </c>
      <c r="C738" s="9">
        <v>2015</v>
      </c>
      <c r="D738" s="9">
        <v>2016</v>
      </c>
      <c r="E738" s="8"/>
      <c r="F738" s="26"/>
      <c r="G738" s="26"/>
      <c r="H738" s="8" t="s">
        <v>24</v>
      </c>
      <c r="I738" s="8"/>
      <c r="J738" s="8" t="s">
        <v>25</v>
      </c>
      <c r="K738" s="8" t="s">
        <v>740</v>
      </c>
      <c r="L738" s="8" t="s">
        <v>137</v>
      </c>
      <c r="M738" s="23">
        <v>14394.04</v>
      </c>
      <c r="N738" s="23">
        <v>19.509670773526345</v>
      </c>
      <c r="O738" s="23">
        <v>18.194739037554829</v>
      </c>
      <c r="P738" s="23">
        <v>1439.404</v>
      </c>
      <c r="Q738" s="24"/>
      <c r="R738" s="10" t="s">
        <v>135</v>
      </c>
    </row>
    <row r="739" spans="1:18" x14ac:dyDescent="0.25">
      <c r="A739" s="8">
        <v>896</v>
      </c>
      <c r="B739" s="8" t="s">
        <v>101</v>
      </c>
      <c r="C739" s="9">
        <v>2015</v>
      </c>
      <c r="D739" s="9">
        <v>2016</v>
      </c>
      <c r="E739" s="8"/>
      <c r="F739" s="26"/>
      <c r="G739" s="26"/>
      <c r="H739" s="8" t="s">
        <v>24</v>
      </c>
      <c r="I739" s="8"/>
      <c r="J739" s="8" t="s">
        <v>25</v>
      </c>
      <c r="K739" s="8" t="s">
        <v>741</v>
      </c>
      <c r="L739" s="8" t="s">
        <v>137</v>
      </c>
      <c r="M739" s="23">
        <v>82612.289999999994</v>
      </c>
      <c r="N739" s="23">
        <v>111.97263448948888</v>
      </c>
      <c r="O739" s="23">
        <v>104.4257941373513</v>
      </c>
      <c r="P739" s="23">
        <v>8261.2289999999994</v>
      </c>
      <c r="Q739" s="24"/>
      <c r="R739" s="10" t="s">
        <v>135</v>
      </c>
    </row>
    <row r="740" spans="1:18" x14ac:dyDescent="0.25">
      <c r="A740" s="8">
        <v>896</v>
      </c>
      <c r="B740" s="8" t="s">
        <v>101</v>
      </c>
      <c r="C740" s="9">
        <v>2015</v>
      </c>
      <c r="D740" s="9">
        <v>2016</v>
      </c>
      <c r="E740" s="8"/>
      <c r="F740" s="26"/>
      <c r="G740" s="26"/>
      <c r="H740" s="8" t="s">
        <v>24</v>
      </c>
      <c r="I740" s="8"/>
      <c r="J740" s="8" t="s">
        <v>25</v>
      </c>
      <c r="K740" s="8" t="s">
        <v>448</v>
      </c>
      <c r="L740" s="8" t="s">
        <v>139</v>
      </c>
      <c r="M740" s="23">
        <v>57907.92</v>
      </c>
      <c r="N740" s="23">
        <v>78.488350343593709</v>
      </c>
      <c r="O740" s="23">
        <v>73.198316289770062</v>
      </c>
      <c r="P740" s="23">
        <v>5790.7919999999995</v>
      </c>
      <c r="Q740" s="24"/>
      <c r="R740" s="10" t="s">
        <v>135</v>
      </c>
    </row>
    <row r="741" spans="1:18" x14ac:dyDescent="0.25">
      <c r="A741" s="8">
        <v>896</v>
      </c>
      <c r="B741" s="8" t="s">
        <v>101</v>
      </c>
      <c r="C741" s="9">
        <v>2015</v>
      </c>
      <c r="D741" s="9">
        <v>2016</v>
      </c>
      <c r="E741" s="8"/>
      <c r="F741" s="26"/>
      <c r="G741" s="26"/>
      <c r="H741" s="8" t="s">
        <v>24</v>
      </c>
      <c r="I741" s="8"/>
      <c r="J741" s="8" t="s">
        <v>25</v>
      </c>
      <c r="K741" s="8" t="s">
        <v>449</v>
      </c>
      <c r="L741" s="8" t="s">
        <v>139</v>
      </c>
      <c r="M741" s="23">
        <v>30876.81</v>
      </c>
      <c r="N741" s="23">
        <v>41.850404586671004</v>
      </c>
      <c r="O741" s="23">
        <v>39.029730378834806</v>
      </c>
      <c r="P741" s="23">
        <v>3087.681</v>
      </c>
      <c r="Q741" s="24"/>
      <c r="R741" s="10" t="s">
        <v>135</v>
      </c>
    </row>
    <row r="742" spans="1:18" x14ac:dyDescent="0.25">
      <c r="A742" s="8">
        <v>896</v>
      </c>
      <c r="B742" s="8" t="s">
        <v>101</v>
      </c>
      <c r="C742" s="9">
        <v>2015</v>
      </c>
      <c r="D742" s="9">
        <v>2016</v>
      </c>
      <c r="E742" s="8"/>
      <c r="F742" s="26"/>
      <c r="G742" s="26"/>
      <c r="H742" s="8" t="s">
        <v>24</v>
      </c>
      <c r="I742" s="8"/>
      <c r="J742" s="8" t="s">
        <v>25</v>
      </c>
      <c r="K742" s="8" t="s">
        <v>742</v>
      </c>
      <c r="L742" s="8" t="s">
        <v>139</v>
      </c>
      <c r="M742" s="23">
        <v>95631.039999999994</v>
      </c>
      <c r="N742" s="23">
        <v>129.61823825207713</v>
      </c>
      <c r="O742" s="23">
        <v>120.8821023625033</v>
      </c>
      <c r="P742" s="23">
        <v>9563.1039999999994</v>
      </c>
      <c r="Q742" s="24"/>
      <c r="R742" s="10" t="s">
        <v>135</v>
      </c>
    </row>
    <row r="743" spans="1:18" x14ac:dyDescent="0.25">
      <c r="A743" s="8">
        <v>896</v>
      </c>
      <c r="B743" s="8" t="s">
        <v>101</v>
      </c>
      <c r="C743" s="9">
        <v>2015</v>
      </c>
      <c r="D743" s="9">
        <v>2016</v>
      </c>
      <c r="E743" s="8"/>
      <c r="F743" s="26"/>
      <c r="G743" s="26"/>
      <c r="H743" s="8" t="s">
        <v>24</v>
      </c>
      <c r="I743" s="8"/>
      <c r="J743" s="8" t="s">
        <v>25</v>
      </c>
      <c r="K743" s="8" t="s">
        <v>743</v>
      </c>
      <c r="L743" s="8" t="s">
        <v>139</v>
      </c>
      <c r="M743" s="23">
        <v>57822.9</v>
      </c>
      <c r="N743" s="23">
        <v>78.373114300817306</v>
      </c>
      <c r="O743" s="23">
        <v>73.09084703770651</v>
      </c>
      <c r="P743" s="23">
        <v>5782.29</v>
      </c>
      <c r="Q743" s="24"/>
      <c r="R743" s="10" t="s">
        <v>135</v>
      </c>
    </row>
    <row r="744" spans="1:18" x14ac:dyDescent="0.25">
      <c r="A744" s="8">
        <v>896</v>
      </c>
      <c r="B744" s="8" t="s">
        <v>101</v>
      </c>
      <c r="C744" s="9">
        <v>2015</v>
      </c>
      <c r="D744" s="9">
        <v>2016</v>
      </c>
      <c r="E744" s="8"/>
      <c r="F744" s="26"/>
      <c r="G744" s="26"/>
      <c r="H744" s="8" t="s">
        <v>24</v>
      </c>
      <c r="I744" s="8"/>
      <c r="J744" s="8" t="s">
        <v>25</v>
      </c>
      <c r="K744" s="8" t="s">
        <v>744</v>
      </c>
      <c r="L744" s="8" t="s">
        <v>139</v>
      </c>
      <c r="M744" s="23">
        <v>43331.41</v>
      </c>
      <c r="N744" s="23">
        <v>58.731359872050319</v>
      </c>
      <c r="O744" s="23">
        <v>54.772926647368891</v>
      </c>
      <c r="P744" s="23">
        <v>4333.1410000000005</v>
      </c>
      <c r="Q744" s="24"/>
      <c r="R744" s="10" t="s">
        <v>135</v>
      </c>
    </row>
    <row r="745" spans="1:18" x14ac:dyDescent="0.25">
      <c r="A745" s="8">
        <v>896</v>
      </c>
      <c r="B745" s="8" t="s">
        <v>101</v>
      </c>
      <c r="C745" s="9">
        <v>2015</v>
      </c>
      <c r="D745" s="9">
        <v>2016</v>
      </c>
      <c r="E745" s="8"/>
      <c r="F745" s="26"/>
      <c r="G745" s="26"/>
      <c r="H745" s="8" t="s">
        <v>24</v>
      </c>
      <c r="I745" s="8"/>
      <c r="J745" s="8" t="s">
        <v>25</v>
      </c>
      <c r="K745" s="8" t="s">
        <v>745</v>
      </c>
      <c r="L745" s="8" t="s">
        <v>143</v>
      </c>
      <c r="M745" s="23">
        <v>50624.9</v>
      </c>
      <c r="N745" s="23">
        <v>68.616950622805959</v>
      </c>
      <c r="O745" s="23">
        <v>63.992238753144314</v>
      </c>
      <c r="P745" s="23">
        <v>5062.49</v>
      </c>
      <c r="Q745" s="24"/>
      <c r="R745" s="10" t="s">
        <v>135</v>
      </c>
    </row>
    <row r="746" spans="1:18" x14ac:dyDescent="0.25">
      <c r="A746" s="8">
        <v>896</v>
      </c>
      <c r="B746" s="8" t="s">
        <v>101</v>
      </c>
      <c r="C746" s="9">
        <v>2015</v>
      </c>
      <c r="D746" s="9">
        <v>2016</v>
      </c>
      <c r="E746" s="8"/>
      <c r="F746" s="26"/>
      <c r="G746" s="26"/>
      <c r="H746" s="8" t="s">
        <v>24</v>
      </c>
      <c r="I746" s="8"/>
      <c r="J746" s="8" t="s">
        <v>25</v>
      </c>
      <c r="K746" s="8" t="s">
        <v>746</v>
      </c>
      <c r="L746" s="8" t="s">
        <v>143</v>
      </c>
      <c r="M746" s="23">
        <v>60581.19</v>
      </c>
      <c r="N746" s="23">
        <v>82.11169845077869</v>
      </c>
      <c r="O746" s="23">
        <v>76.577454462716943</v>
      </c>
      <c r="P746" s="23">
        <v>6058.1190000000006</v>
      </c>
      <c r="Q746" s="24"/>
      <c r="R746" s="10" t="s">
        <v>135</v>
      </c>
    </row>
    <row r="747" spans="1:18" x14ac:dyDescent="0.25">
      <c r="A747" s="8">
        <v>896</v>
      </c>
      <c r="B747" s="8" t="s">
        <v>101</v>
      </c>
      <c r="C747" s="9">
        <v>2015</v>
      </c>
      <c r="D747" s="9">
        <v>2016</v>
      </c>
      <c r="E747" s="8"/>
      <c r="F747" s="26"/>
      <c r="G747" s="26"/>
      <c r="H747" s="8" t="s">
        <v>24</v>
      </c>
      <c r="I747" s="8"/>
      <c r="J747" s="8" t="s">
        <v>25</v>
      </c>
      <c r="K747" s="8" t="s">
        <v>405</v>
      </c>
      <c r="L747" s="8" t="s">
        <v>143</v>
      </c>
      <c r="M747" s="23">
        <v>33275.9</v>
      </c>
      <c r="N747" s="23">
        <v>45.102129332194799</v>
      </c>
      <c r="O747" s="23">
        <v>42.062292222320536</v>
      </c>
      <c r="P747" s="23">
        <v>3327.59</v>
      </c>
      <c r="Q747" s="24"/>
      <c r="R747" s="10" t="s">
        <v>135</v>
      </c>
    </row>
    <row r="748" spans="1:18" x14ac:dyDescent="0.25">
      <c r="A748" s="8">
        <v>896</v>
      </c>
      <c r="B748" s="8" t="s">
        <v>101</v>
      </c>
      <c r="C748" s="9">
        <v>2015</v>
      </c>
      <c r="D748" s="9">
        <v>2016</v>
      </c>
      <c r="E748" s="8"/>
      <c r="F748" s="26"/>
      <c r="G748" s="26"/>
      <c r="H748" s="8" t="s">
        <v>24</v>
      </c>
      <c r="I748" s="8"/>
      <c r="J748" s="8" t="s">
        <v>25</v>
      </c>
      <c r="K748" s="8" t="s">
        <v>747</v>
      </c>
      <c r="L748" s="8" t="s">
        <v>134</v>
      </c>
      <c r="M748" s="23">
        <v>101518.67</v>
      </c>
      <c r="N748" s="23">
        <v>137.59832743734668</v>
      </c>
      <c r="O748" s="23">
        <v>128.32434174767099</v>
      </c>
      <c r="P748" s="23">
        <v>10151.867</v>
      </c>
      <c r="Q748" s="24"/>
      <c r="R748" s="10" t="s">
        <v>135</v>
      </c>
    </row>
    <row r="749" spans="1:18" x14ac:dyDescent="0.25">
      <c r="A749" s="8">
        <v>860</v>
      </c>
      <c r="B749" s="8" t="s">
        <v>95</v>
      </c>
      <c r="C749" s="9">
        <v>2015</v>
      </c>
      <c r="D749" s="9">
        <v>2016</v>
      </c>
      <c r="E749" s="8">
        <v>10</v>
      </c>
      <c r="F749" s="26">
        <v>681.02</v>
      </c>
      <c r="G749" s="26">
        <v>695.78</v>
      </c>
      <c r="H749" s="8" t="s">
        <v>24</v>
      </c>
      <c r="I749" s="8"/>
      <c r="J749" s="8" t="s">
        <v>25</v>
      </c>
      <c r="K749" s="8" t="s">
        <v>748</v>
      </c>
      <c r="L749" s="8" t="s">
        <v>134</v>
      </c>
      <c r="M749" s="23">
        <v>208103</v>
      </c>
      <c r="N749" s="23">
        <v>305.57546033890344</v>
      </c>
      <c r="O749" s="23">
        <v>299.09310414211387</v>
      </c>
      <c r="P749" s="23">
        <v>20810.3</v>
      </c>
      <c r="Q749" s="19">
        <v>5.5E-2</v>
      </c>
      <c r="R749" s="10" t="s">
        <v>135</v>
      </c>
    </row>
    <row r="750" spans="1:18" x14ac:dyDescent="0.25">
      <c r="A750" s="8">
        <v>860</v>
      </c>
      <c r="B750" s="8" t="s">
        <v>95</v>
      </c>
      <c r="C750" s="9">
        <v>2015</v>
      </c>
      <c r="D750" s="9">
        <v>2016</v>
      </c>
      <c r="E750" s="8"/>
      <c r="F750" s="26"/>
      <c r="G750" s="26"/>
      <c r="H750" s="8" t="s">
        <v>24</v>
      </c>
      <c r="I750" s="8"/>
      <c r="J750" s="8" t="s">
        <v>25</v>
      </c>
      <c r="K750" s="8" t="s">
        <v>749</v>
      </c>
      <c r="L750" s="8" t="s">
        <v>137</v>
      </c>
      <c r="M750" s="23">
        <v>201418</v>
      </c>
      <c r="N750" s="23">
        <v>295.75930222313588</v>
      </c>
      <c r="O750" s="23">
        <v>289.48518209778956</v>
      </c>
      <c r="P750" s="23">
        <v>20141.8</v>
      </c>
      <c r="Q750" s="24"/>
      <c r="R750" s="10" t="s">
        <v>135</v>
      </c>
    </row>
    <row r="751" spans="1:18" x14ac:dyDescent="0.25">
      <c r="A751" s="8">
        <v>860</v>
      </c>
      <c r="B751" s="8" t="s">
        <v>95</v>
      </c>
      <c r="C751" s="9">
        <v>2015</v>
      </c>
      <c r="D751" s="9">
        <v>2016</v>
      </c>
      <c r="E751" s="8"/>
      <c r="F751" s="26"/>
      <c r="G751" s="26"/>
      <c r="H751" s="8" t="s">
        <v>24</v>
      </c>
      <c r="I751" s="8"/>
      <c r="J751" s="8" t="s">
        <v>25</v>
      </c>
      <c r="K751" s="8" t="s">
        <v>750</v>
      </c>
      <c r="L751" s="8" t="s">
        <v>137</v>
      </c>
      <c r="M751" s="23">
        <v>121313</v>
      </c>
      <c r="N751" s="23">
        <v>178.13426918445862</v>
      </c>
      <c r="O751" s="23">
        <v>174.35539969530601</v>
      </c>
      <c r="P751" s="23">
        <v>12131.3</v>
      </c>
      <c r="Q751" s="24"/>
      <c r="R751" s="10" t="s">
        <v>135</v>
      </c>
    </row>
    <row r="752" spans="1:18" x14ac:dyDescent="0.25">
      <c r="A752" s="8">
        <v>860</v>
      </c>
      <c r="B752" s="8" t="s">
        <v>95</v>
      </c>
      <c r="C752" s="9">
        <v>2015</v>
      </c>
      <c r="D752" s="9">
        <v>2016</v>
      </c>
      <c r="E752" s="8"/>
      <c r="F752" s="26"/>
      <c r="G752" s="26"/>
      <c r="H752" s="8" t="s">
        <v>24</v>
      </c>
      <c r="I752" s="8"/>
      <c r="J752" s="8" t="s">
        <v>25</v>
      </c>
      <c r="K752" s="8" t="s">
        <v>751</v>
      </c>
      <c r="L752" s="8" t="s">
        <v>139</v>
      </c>
      <c r="M752" s="23">
        <v>46090</v>
      </c>
      <c r="N752" s="23">
        <v>67.677894922322395</v>
      </c>
      <c r="O752" s="23">
        <v>66.242202995199634</v>
      </c>
      <c r="P752" s="23">
        <v>4609</v>
      </c>
      <c r="Q752" s="24"/>
      <c r="R752" s="10" t="s">
        <v>135</v>
      </c>
    </row>
    <row r="753" spans="1:18" x14ac:dyDescent="0.25">
      <c r="A753" s="8">
        <v>860</v>
      </c>
      <c r="B753" s="8" t="s">
        <v>95</v>
      </c>
      <c r="C753" s="9">
        <v>2015</v>
      </c>
      <c r="D753" s="9">
        <v>2016</v>
      </c>
      <c r="E753" s="8"/>
      <c r="F753" s="26"/>
      <c r="G753" s="26"/>
      <c r="H753" s="8" t="s">
        <v>24</v>
      </c>
      <c r="I753" s="8"/>
      <c r="J753" s="8" t="s">
        <v>25</v>
      </c>
      <c r="K753" s="8" t="s">
        <v>752</v>
      </c>
      <c r="L753" s="8" t="s">
        <v>139</v>
      </c>
      <c r="M753" s="23">
        <v>47840</v>
      </c>
      <c r="N753" s="23">
        <v>70.247569821737983</v>
      </c>
      <c r="O753" s="23">
        <v>68.757365834027993</v>
      </c>
      <c r="P753" s="23">
        <v>4784</v>
      </c>
      <c r="Q753" s="24"/>
      <c r="R753" s="10" t="s">
        <v>135</v>
      </c>
    </row>
    <row r="754" spans="1:18" x14ac:dyDescent="0.25">
      <c r="A754" s="8">
        <v>860</v>
      </c>
      <c r="B754" s="8" t="s">
        <v>95</v>
      </c>
      <c r="C754" s="9">
        <v>2015</v>
      </c>
      <c r="D754" s="9">
        <v>2016</v>
      </c>
      <c r="E754" s="8"/>
      <c r="F754" s="26"/>
      <c r="G754" s="26"/>
      <c r="H754" s="8" t="s">
        <v>24</v>
      </c>
      <c r="I754" s="8"/>
      <c r="J754" s="8" t="s">
        <v>25</v>
      </c>
      <c r="K754" s="8" t="s">
        <v>753</v>
      </c>
      <c r="L754" s="8" t="s">
        <v>139</v>
      </c>
      <c r="M754" s="23">
        <v>112302</v>
      </c>
      <c r="N754" s="23">
        <v>164.90264603095358</v>
      </c>
      <c r="O754" s="23">
        <v>161.40446692920176</v>
      </c>
      <c r="P754" s="23">
        <v>11230.2</v>
      </c>
      <c r="Q754" s="24"/>
      <c r="R754" s="10" t="s">
        <v>135</v>
      </c>
    </row>
    <row r="755" spans="1:18" x14ac:dyDescent="0.25">
      <c r="A755" s="8">
        <v>860</v>
      </c>
      <c r="B755" s="8" t="s">
        <v>95</v>
      </c>
      <c r="C755" s="9">
        <v>2015</v>
      </c>
      <c r="D755" s="9">
        <v>2016</v>
      </c>
      <c r="E755" s="8"/>
      <c r="F755" s="26"/>
      <c r="G755" s="26"/>
      <c r="H755" s="8" t="s">
        <v>24</v>
      </c>
      <c r="I755" s="8"/>
      <c r="J755" s="8" t="s">
        <v>25</v>
      </c>
      <c r="K755" s="8" t="s">
        <v>754</v>
      </c>
      <c r="L755" s="8" t="s">
        <v>139</v>
      </c>
      <c r="M755" s="23">
        <v>3000</v>
      </c>
      <c r="N755" s="23">
        <v>4.4051569704267131</v>
      </c>
      <c r="O755" s="23">
        <v>4.3117077237057693</v>
      </c>
      <c r="P755" s="23">
        <v>300</v>
      </c>
      <c r="Q755" s="24"/>
      <c r="R755" s="10" t="s">
        <v>135</v>
      </c>
    </row>
    <row r="756" spans="1:18" x14ac:dyDescent="0.25">
      <c r="A756" s="8">
        <v>860</v>
      </c>
      <c r="B756" s="8" t="s">
        <v>95</v>
      </c>
      <c r="C756" s="9">
        <v>2015</v>
      </c>
      <c r="D756" s="9">
        <v>2016</v>
      </c>
      <c r="E756" s="8"/>
      <c r="F756" s="26"/>
      <c r="G756" s="26"/>
      <c r="H756" s="8" t="s">
        <v>24</v>
      </c>
      <c r="I756" s="8"/>
      <c r="J756" s="8" t="s">
        <v>25</v>
      </c>
      <c r="K756" s="8" t="s">
        <v>755</v>
      </c>
      <c r="L756" s="8" t="s">
        <v>143</v>
      </c>
      <c r="M756" s="23">
        <v>25907</v>
      </c>
      <c r="N756" s="23">
        <v>38.041467210948284</v>
      </c>
      <c r="O756" s="23">
        <v>37.23447066601512</v>
      </c>
      <c r="P756" s="23">
        <v>2590.6999999999998</v>
      </c>
      <c r="Q756" s="24"/>
      <c r="R756" s="10" t="s">
        <v>135</v>
      </c>
    </row>
    <row r="757" spans="1:18" x14ac:dyDescent="0.25">
      <c r="A757" s="8">
        <v>860</v>
      </c>
      <c r="B757" s="8" t="s">
        <v>95</v>
      </c>
      <c r="C757" s="9">
        <v>2015</v>
      </c>
      <c r="D757" s="9">
        <v>2016</v>
      </c>
      <c r="E757" s="8"/>
      <c r="F757" s="26"/>
      <c r="G757" s="26"/>
      <c r="H757" s="8" t="s">
        <v>24</v>
      </c>
      <c r="I757" s="8"/>
      <c r="J757" s="8" t="s">
        <v>25</v>
      </c>
      <c r="K757" s="8" t="s">
        <v>756</v>
      </c>
      <c r="L757" s="8" t="s">
        <v>143</v>
      </c>
      <c r="M757" s="23">
        <v>50524</v>
      </c>
      <c r="N757" s="23">
        <v>74.188716924613075</v>
      </c>
      <c r="O757" s="23">
        <v>72.61490701083676</v>
      </c>
      <c r="P757" s="23">
        <v>5052.3999999999996</v>
      </c>
      <c r="Q757" s="24"/>
      <c r="R757" s="10" t="s">
        <v>135</v>
      </c>
    </row>
    <row r="758" spans="1:18" x14ac:dyDescent="0.25">
      <c r="A758" s="8">
        <v>860</v>
      </c>
      <c r="B758" s="8" t="s">
        <v>95</v>
      </c>
      <c r="C758" s="9">
        <v>2015</v>
      </c>
      <c r="D758" s="9">
        <v>2016</v>
      </c>
      <c r="E758" s="8"/>
      <c r="F758" s="26"/>
      <c r="G758" s="26"/>
      <c r="H758" s="8" t="s">
        <v>24</v>
      </c>
      <c r="I758" s="8"/>
      <c r="J758" s="8" t="s">
        <v>25</v>
      </c>
      <c r="K758" s="8" t="s">
        <v>757</v>
      </c>
      <c r="L758" s="8" t="s">
        <v>143</v>
      </c>
      <c r="M758" s="23">
        <v>43880</v>
      </c>
      <c r="N758" s="23">
        <v>64.432762620774724</v>
      </c>
      <c r="O758" s="23">
        <v>63.065911638736388</v>
      </c>
      <c r="P758" s="23">
        <v>4388</v>
      </c>
      <c r="Q758" s="24"/>
      <c r="R758" s="10" t="s">
        <v>135</v>
      </c>
    </row>
    <row r="759" spans="1:18" x14ac:dyDescent="0.25">
      <c r="A759" s="8">
        <v>860</v>
      </c>
      <c r="B759" s="8" t="s">
        <v>95</v>
      </c>
      <c r="C759" s="9">
        <v>2015</v>
      </c>
      <c r="D759" s="9">
        <v>2016</v>
      </c>
      <c r="E759" s="8"/>
      <c r="F759" s="26"/>
      <c r="G759" s="26"/>
      <c r="H759" s="8" t="s">
        <v>24</v>
      </c>
      <c r="I759" s="8"/>
      <c r="J759" s="8" t="s">
        <v>25</v>
      </c>
      <c r="K759" s="8" t="s">
        <v>340</v>
      </c>
      <c r="L759" s="8" t="s">
        <v>139</v>
      </c>
      <c r="M759" s="23">
        <v>26080</v>
      </c>
      <c r="N759" s="23">
        <v>38.295497929576221</v>
      </c>
      <c r="O759" s="23">
        <v>37.483112478082155</v>
      </c>
      <c r="P759" s="23">
        <v>2608</v>
      </c>
      <c r="Q759" s="24"/>
      <c r="R759" s="10" t="s">
        <v>135</v>
      </c>
    </row>
    <row r="760" spans="1:18" x14ac:dyDescent="0.25">
      <c r="A760" s="8">
        <v>860</v>
      </c>
      <c r="B760" s="8" t="s">
        <v>95</v>
      </c>
      <c r="C760" s="9">
        <v>2015</v>
      </c>
      <c r="D760" s="9">
        <v>2016</v>
      </c>
      <c r="E760" s="8"/>
      <c r="F760" s="26"/>
      <c r="G760" s="26"/>
      <c r="H760" s="8" t="s">
        <v>24</v>
      </c>
      <c r="I760" s="8"/>
      <c r="J760" s="8" t="s">
        <v>25</v>
      </c>
      <c r="K760" s="8" t="s">
        <v>758</v>
      </c>
      <c r="L760" s="8" t="s">
        <v>139</v>
      </c>
      <c r="M760" s="23">
        <v>5730</v>
      </c>
      <c r="N760" s="23">
        <v>8.4138498135150215</v>
      </c>
      <c r="O760" s="23">
        <v>8.2353617522780187</v>
      </c>
      <c r="P760" s="23">
        <v>573</v>
      </c>
      <c r="Q760" s="24"/>
      <c r="R760" s="10" t="s">
        <v>135</v>
      </c>
    </row>
    <row r="761" spans="1:18" x14ac:dyDescent="0.25">
      <c r="A761" s="8">
        <v>860</v>
      </c>
      <c r="B761" s="8" t="s">
        <v>95</v>
      </c>
      <c r="C761" s="9">
        <v>2015</v>
      </c>
      <c r="D761" s="9">
        <v>2016</v>
      </c>
      <c r="E761" s="8"/>
      <c r="F761" s="26"/>
      <c r="G761" s="26"/>
      <c r="H761" s="8" t="s">
        <v>24</v>
      </c>
      <c r="I761" s="8"/>
      <c r="J761" s="8" t="s">
        <v>25</v>
      </c>
      <c r="K761" s="8" t="s">
        <v>390</v>
      </c>
      <c r="L761" s="8" t="s">
        <v>139</v>
      </c>
      <c r="M761" s="23">
        <v>29981</v>
      </c>
      <c r="N761" s="23">
        <v>44.023670376787763</v>
      </c>
      <c r="O761" s="23">
        <v>43.089769754807556</v>
      </c>
      <c r="P761" s="23">
        <v>2998.1</v>
      </c>
      <c r="Q761" s="24"/>
      <c r="R761" s="10" t="s">
        <v>135</v>
      </c>
    </row>
    <row r="762" spans="1:18" x14ac:dyDescent="0.25">
      <c r="A762" s="8">
        <v>860</v>
      </c>
      <c r="B762" s="8" t="s">
        <v>95</v>
      </c>
      <c r="C762" s="9">
        <v>2015</v>
      </c>
      <c r="D762" s="9">
        <v>2016</v>
      </c>
      <c r="E762" s="8"/>
      <c r="F762" s="26"/>
      <c r="G762" s="26"/>
      <c r="H762" s="8" t="s">
        <v>24</v>
      </c>
      <c r="I762" s="8"/>
      <c r="J762" s="8" t="s">
        <v>25</v>
      </c>
      <c r="K762" s="8" t="s">
        <v>759</v>
      </c>
      <c r="L762" s="8" t="s">
        <v>193</v>
      </c>
      <c r="M762" s="23">
        <v>21207</v>
      </c>
      <c r="N762" s="23">
        <v>31.140054623946433</v>
      </c>
      <c r="O762" s="23">
        <v>30.479461898876082</v>
      </c>
      <c r="P762" s="23">
        <v>2120.6999999999998</v>
      </c>
      <c r="Q762" s="24"/>
      <c r="R762" s="10" t="s">
        <v>135</v>
      </c>
    </row>
    <row r="763" spans="1:18" x14ac:dyDescent="0.25">
      <c r="A763" s="8">
        <v>860</v>
      </c>
      <c r="B763" s="8" t="s">
        <v>95</v>
      </c>
      <c r="C763" s="9">
        <v>2015</v>
      </c>
      <c r="D763" s="9">
        <v>2016</v>
      </c>
      <c r="E763" s="8"/>
      <c r="F763" s="26"/>
      <c r="G763" s="26"/>
      <c r="H763" s="8" t="s">
        <v>24</v>
      </c>
      <c r="I763" s="8"/>
      <c r="J763" s="8" t="s">
        <v>25</v>
      </c>
      <c r="K763" s="8" t="s">
        <v>760</v>
      </c>
      <c r="L763" s="8" t="s">
        <v>134</v>
      </c>
      <c r="M763" s="23">
        <v>73495</v>
      </c>
      <c r="N763" s="23">
        <v>107.91900384717043</v>
      </c>
      <c r="O763" s="23">
        <v>105.62965305125184</v>
      </c>
      <c r="P763" s="23">
        <v>7349.5</v>
      </c>
      <c r="Q763" s="24"/>
      <c r="R763" s="10" t="s">
        <v>135</v>
      </c>
    </row>
    <row r="764" spans="1:18" x14ac:dyDescent="0.25">
      <c r="A764" s="8">
        <v>860</v>
      </c>
      <c r="B764" s="8" t="s">
        <v>95</v>
      </c>
      <c r="C764" s="9">
        <v>2015</v>
      </c>
      <c r="D764" s="9">
        <v>2016</v>
      </c>
      <c r="E764" s="8"/>
      <c r="F764" s="26"/>
      <c r="G764" s="26"/>
      <c r="H764" s="8" t="s">
        <v>24</v>
      </c>
      <c r="I764" s="8"/>
      <c r="J764" s="8" t="s">
        <v>25</v>
      </c>
      <c r="K764" s="8" t="s">
        <v>761</v>
      </c>
      <c r="L764" s="8" t="s">
        <v>134</v>
      </c>
      <c r="M764" s="23">
        <v>37430</v>
      </c>
      <c r="N764" s="23">
        <v>54.961675134357286</v>
      </c>
      <c r="O764" s="23">
        <v>53.795740032768983</v>
      </c>
      <c r="P764" s="23">
        <v>3743</v>
      </c>
      <c r="Q764" s="24"/>
      <c r="R764" s="10" t="s">
        <v>135</v>
      </c>
    </row>
    <row r="765" spans="1:18" x14ac:dyDescent="0.25">
      <c r="A765" s="8">
        <v>860</v>
      </c>
      <c r="B765" s="8" t="s">
        <v>95</v>
      </c>
      <c r="C765" s="9">
        <v>2015</v>
      </c>
      <c r="D765" s="9">
        <v>2016</v>
      </c>
      <c r="E765" s="8"/>
      <c r="F765" s="26"/>
      <c r="G765" s="26"/>
      <c r="H765" s="8" t="s">
        <v>24</v>
      </c>
      <c r="I765" s="8"/>
      <c r="J765" s="8" t="s">
        <v>25</v>
      </c>
      <c r="K765" s="8" t="s">
        <v>762</v>
      </c>
      <c r="L765" s="8" t="s">
        <v>143</v>
      </c>
      <c r="M765" s="23">
        <v>19218</v>
      </c>
      <c r="N765" s="23">
        <v>28.219435552553524</v>
      </c>
      <c r="O765" s="23">
        <v>27.620799678059157</v>
      </c>
      <c r="P765" s="23">
        <v>1921.8</v>
      </c>
      <c r="Q765" s="24"/>
      <c r="R765" s="10" t="s">
        <v>135</v>
      </c>
    </row>
    <row r="766" spans="1:18" x14ac:dyDescent="0.25">
      <c r="A766" s="8">
        <v>903</v>
      </c>
      <c r="B766" s="8" t="s">
        <v>102</v>
      </c>
      <c r="C766" s="9">
        <v>2015</v>
      </c>
      <c r="D766" s="9">
        <v>2016</v>
      </c>
      <c r="E766" s="8">
        <v>8</v>
      </c>
      <c r="F766" s="26">
        <v>551.05999999999995</v>
      </c>
      <c r="G766" s="26">
        <v>581.69000000000005</v>
      </c>
      <c r="H766" s="8" t="s">
        <v>16</v>
      </c>
      <c r="I766" s="8"/>
      <c r="J766" s="8" t="s">
        <v>25</v>
      </c>
      <c r="K766" s="8" t="s">
        <v>763</v>
      </c>
      <c r="L766" s="8" t="s">
        <v>193</v>
      </c>
      <c r="M766" s="23">
        <v>61825.69</v>
      </c>
      <c r="N766" s="23">
        <v>112.19411679308969</v>
      </c>
      <c r="O766" s="23">
        <v>106.28632089257164</v>
      </c>
      <c r="P766" s="23">
        <v>7728.2112500000003</v>
      </c>
      <c r="Q766" s="19">
        <v>5.5E-2</v>
      </c>
      <c r="R766" s="10" t="s">
        <v>135</v>
      </c>
    </row>
    <row r="767" spans="1:18" x14ac:dyDescent="0.25">
      <c r="A767" s="8">
        <v>903</v>
      </c>
      <c r="B767" s="8" t="s">
        <v>102</v>
      </c>
      <c r="C767" s="9">
        <v>2015</v>
      </c>
      <c r="D767" s="9">
        <v>2016</v>
      </c>
      <c r="E767" s="8"/>
      <c r="F767" s="26"/>
      <c r="G767" s="26"/>
      <c r="H767" s="8" t="s">
        <v>16</v>
      </c>
      <c r="I767" s="8"/>
      <c r="J767" s="8" t="s">
        <v>25</v>
      </c>
      <c r="K767" s="8" t="s">
        <v>764</v>
      </c>
      <c r="L767" s="8" t="s">
        <v>137</v>
      </c>
      <c r="M767" s="23">
        <v>266848.23</v>
      </c>
      <c r="N767" s="23">
        <v>484.24532718760207</v>
      </c>
      <c r="O767" s="23">
        <v>458.74646289260596</v>
      </c>
      <c r="P767" s="23">
        <v>33356.028749999998</v>
      </c>
      <c r="Q767" s="24"/>
      <c r="R767" s="10" t="s">
        <v>135</v>
      </c>
    </row>
    <row r="768" spans="1:18" x14ac:dyDescent="0.25">
      <c r="A768" s="8">
        <v>903</v>
      </c>
      <c r="B768" s="8" t="s">
        <v>102</v>
      </c>
      <c r="C768" s="9">
        <v>2015</v>
      </c>
      <c r="D768" s="9">
        <v>2016</v>
      </c>
      <c r="E768" s="8"/>
      <c r="F768" s="26"/>
      <c r="G768" s="26"/>
      <c r="H768" s="8" t="s">
        <v>16</v>
      </c>
      <c r="I768" s="8"/>
      <c r="J768" s="8" t="s">
        <v>25</v>
      </c>
      <c r="K768" s="8" t="s">
        <v>765</v>
      </c>
      <c r="L768" s="8" t="s">
        <v>134</v>
      </c>
      <c r="M768" s="23">
        <v>166391.53</v>
      </c>
      <c r="N768" s="23">
        <v>301.94811817224985</v>
      </c>
      <c r="O768" s="23">
        <v>286.04846223933708</v>
      </c>
      <c r="P768" s="23">
        <v>20798.94125</v>
      </c>
      <c r="Q768" s="24"/>
      <c r="R768" s="10" t="s">
        <v>135</v>
      </c>
    </row>
    <row r="769" spans="1:18" x14ac:dyDescent="0.25">
      <c r="A769" s="8">
        <v>903</v>
      </c>
      <c r="B769" s="8" t="s">
        <v>102</v>
      </c>
      <c r="C769" s="9">
        <v>2015</v>
      </c>
      <c r="D769" s="9">
        <v>2016</v>
      </c>
      <c r="E769" s="8"/>
      <c r="F769" s="26"/>
      <c r="G769" s="26"/>
      <c r="H769" s="8" t="s">
        <v>16</v>
      </c>
      <c r="I769" s="8"/>
      <c r="J769" s="8" t="s">
        <v>25</v>
      </c>
      <c r="K769" s="8" t="s">
        <v>766</v>
      </c>
      <c r="L769" s="8" t="s">
        <v>139</v>
      </c>
      <c r="M769" s="23">
        <v>50334.79</v>
      </c>
      <c r="N769" s="23">
        <v>91.341759518019828</v>
      </c>
      <c r="O769" s="23">
        <v>86.531984390310981</v>
      </c>
      <c r="P769" s="23">
        <v>6291.8487500000001</v>
      </c>
      <c r="Q769" s="24"/>
      <c r="R769" s="10" t="s">
        <v>135</v>
      </c>
    </row>
    <row r="770" spans="1:18" x14ac:dyDescent="0.25">
      <c r="A770" s="8">
        <v>903</v>
      </c>
      <c r="B770" s="8" t="s">
        <v>102</v>
      </c>
      <c r="C770" s="9">
        <v>2015</v>
      </c>
      <c r="D770" s="9">
        <v>2016</v>
      </c>
      <c r="E770" s="8"/>
      <c r="F770" s="26"/>
      <c r="G770" s="26"/>
      <c r="H770" s="8" t="s">
        <v>16</v>
      </c>
      <c r="I770" s="8"/>
      <c r="J770" s="8" t="s">
        <v>25</v>
      </c>
      <c r="K770" s="8" t="s">
        <v>767</v>
      </c>
      <c r="L770" s="8" t="s">
        <v>139</v>
      </c>
      <c r="M770" s="23">
        <v>61836.92</v>
      </c>
      <c r="N770" s="23">
        <v>112.21449569919791</v>
      </c>
      <c r="O770" s="23">
        <v>106.30562670838418</v>
      </c>
      <c r="P770" s="23">
        <v>7729.6149999999998</v>
      </c>
      <c r="Q770" s="24"/>
      <c r="R770" s="10" t="s">
        <v>135</v>
      </c>
    </row>
    <row r="771" spans="1:18" x14ac:dyDescent="0.25">
      <c r="A771" s="8">
        <v>903</v>
      </c>
      <c r="B771" s="8" t="s">
        <v>102</v>
      </c>
      <c r="C771" s="9">
        <v>2015</v>
      </c>
      <c r="D771" s="9">
        <v>2016</v>
      </c>
      <c r="E771" s="8"/>
      <c r="F771" s="26"/>
      <c r="G771" s="26"/>
      <c r="H771" s="8" t="s">
        <v>16</v>
      </c>
      <c r="I771" s="8"/>
      <c r="J771" s="8" t="s">
        <v>25</v>
      </c>
      <c r="K771" s="8" t="s">
        <v>768</v>
      </c>
      <c r="L771" s="8" t="s">
        <v>143</v>
      </c>
      <c r="M771" s="23">
        <v>114322.71</v>
      </c>
      <c r="N771" s="23">
        <v>207.45964141835739</v>
      </c>
      <c r="O771" s="23">
        <v>196.53545703037699</v>
      </c>
      <c r="P771" s="23">
        <v>14290.338750000001</v>
      </c>
      <c r="Q771" s="24"/>
      <c r="R771" s="10" t="s">
        <v>135</v>
      </c>
    </row>
    <row r="772" spans="1:18" x14ac:dyDescent="0.25">
      <c r="A772" s="8">
        <v>903</v>
      </c>
      <c r="B772" s="8" t="s">
        <v>102</v>
      </c>
      <c r="C772" s="9">
        <v>2015</v>
      </c>
      <c r="D772" s="9">
        <v>2016</v>
      </c>
      <c r="E772" s="8"/>
      <c r="F772" s="26"/>
      <c r="G772" s="26"/>
      <c r="H772" s="8" t="s">
        <v>16</v>
      </c>
      <c r="I772" s="8"/>
      <c r="J772" s="8" t="s">
        <v>25</v>
      </c>
      <c r="K772" s="8" t="s">
        <v>769</v>
      </c>
      <c r="L772" s="8" t="s">
        <v>139</v>
      </c>
      <c r="M772" s="23">
        <v>34942</v>
      </c>
      <c r="N772" s="23">
        <v>63.408703226508919</v>
      </c>
      <c r="O772" s="23">
        <v>60.069796627069394</v>
      </c>
      <c r="P772" s="23">
        <v>4367.75</v>
      </c>
      <c r="Q772" s="24"/>
      <c r="R772" s="10" t="s">
        <v>135</v>
      </c>
    </row>
    <row r="773" spans="1:18" x14ac:dyDescent="0.25">
      <c r="A773" s="8">
        <v>903</v>
      </c>
      <c r="B773" s="8" t="s">
        <v>102</v>
      </c>
      <c r="C773" s="9">
        <v>2015</v>
      </c>
      <c r="D773" s="9">
        <v>2016</v>
      </c>
      <c r="E773" s="8"/>
      <c r="F773" s="26"/>
      <c r="G773" s="26"/>
      <c r="H773" s="8" t="s">
        <v>16</v>
      </c>
      <c r="I773" s="8"/>
      <c r="J773" s="8" t="s">
        <v>25</v>
      </c>
      <c r="K773" s="8" t="s">
        <v>770</v>
      </c>
      <c r="L773" s="8" t="s">
        <v>139</v>
      </c>
      <c r="M773" s="23">
        <v>42338.52</v>
      </c>
      <c r="N773" s="23">
        <v>76.831052879904192</v>
      </c>
      <c r="O773" s="23">
        <v>72.785366776117854</v>
      </c>
      <c r="P773" s="23">
        <v>5292.3149999999996</v>
      </c>
      <c r="Q773" s="24"/>
      <c r="R773" s="10" t="s">
        <v>135</v>
      </c>
    </row>
    <row r="774" spans="1:18" x14ac:dyDescent="0.25">
      <c r="A774" s="8">
        <v>879</v>
      </c>
      <c r="B774" s="8" t="s">
        <v>98</v>
      </c>
      <c r="C774" s="9">
        <v>2014</v>
      </c>
      <c r="D774" s="9">
        <v>2016</v>
      </c>
      <c r="E774" s="8">
        <v>8</v>
      </c>
      <c r="F774" s="26">
        <v>503.44</v>
      </c>
      <c r="G774" s="26">
        <v>534.62</v>
      </c>
      <c r="H774" s="8" t="s">
        <v>24</v>
      </c>
      <c r="I774" s="8"/>
      <c r="J774" s="8" t="s">
        <v>25</v>
      </c>
      <c r="K774" s="8" t="s">
        <v>771</v>
      </c>
      <c r="L774" s="8" t="s">
        <v>134</v>
      </c>
      <c r="M774" s="23">
        <v>277507.88</v>
      </c>
      <c r="N774" s="23">
        <v>551.22334339742577</v>
      </c>
      <c r="O774" s="23">
        <v>519.07500654670605</v>
      </c>
      <c r="P774" s="23">
        <v>34688.485000000001</v>
      </c>
      <c r="Q774" s="24"/>
      <c r="R774" s="10" t="s">
        <v>135</v>
      </c>
    </row>
    <row r="775" spans="1:18" x14ac:dyDescent="0.25">
      <c r="A775" s="8">
        <v>879</v>
      </c>
      <c r="B775" s="8" t="s">
        <v>98</v>
      </c>
      <c r="C775" s="9">
        <v>2014</v>
      </c>
      <c r="D775" s="9">
        <v>2016</v>
      </c>
      <c r="E775" s="8"/>
      <c r="F775" s="26"/>
      <c r="G775" s="26"/>
      <c r="H775" s="8" t="s">
        <v>24</v>
      </c>
      <c r="I775" s="8"/>
      <c r="J775" s="8" t="s">
        <v>25</v>
      </c>
      <c r="K775" s="8" t="s">
        <v>772</v>
      </c>
      <c r="L775" s="8" t="s">
        <v>137</v>
      </c>
      <c r="M775" s="23">
        <v>25579.38</v>
      </c>
      <c r="N775" s="23">
        <v>50.809192753853488</v>
      </c>
      <c r="O775" s="23">
        <v>47.845909243948974</v>
      </c>
      <c r="P775" s="23">
        <v>3197.4225000000001</v>
      </c>
      <c r="Q775" s="24"/>
      <c r="R775" s="10" t="s">
        <v>135</v>
      </c>
    </row>
    <row r="776" spans="1:18" x14ac:dyDescent="0.25">
      <c r="A776" s="8">
        <v>879</v>
      </c>
      <c r="B776" s="8" t="s">
        <v>98</v>
      </c>
      <c r="C776" s="9">
        <v>2014</v>
      </c>
      <c r="D776" s="9">
        <v>2016</v>
      </c>
      <c r="E776" s="8"/>
      <c r="F776" s="26"/>
      <c r="G776" s="26"/>
      <c r="H776" s="8" t="s">
        <v>24</v>
      </c>
      <c r="I776" s="8"/>
      <c r="J776" s="8" t="s">
        <v>25</v>
      </c>
      <c r="K776" s="8" t="s">
        <v>773</v>
      </c>
      <c r="L776" s="8" t="s">
        <v>137</v>
      </c>
      <c r="M776" s="23">
        <v>66628.820000000007</v>
      </c>
      <c r="N776" s="23">
        <v>132.34709200699191</v>
      </c>
      <c r="O776" s="23">
        <v>124.62837155362689</v>
      </c>
      <c r="P776" s="23">
        <v>8328.6025000000009</v>
      </c>
      <c r="Q776" s="24"/>
      <c r="R776" s="10" t="s">
        <v>135</v>
      </c>
    </row>
    <row r="777" spans="1:18" x14ac:dyDescent="0.25">
      <c r="A777" s="8">
        <v>879</v>
      </c>
      <c r="B777" s="8" t="s">
        <v>98</v>
      </c>
      <c r="C777" s="9">
        <v>2014</v>
      </c>
      <c r="D777" s="9">
        <v>2016</v>
      </c>
      <c r="E777" s="8"/>
      <c r="F777" s="26"/>
      <c r="G777" s="26"/>
      <c r="H777" s="8" t="s">
        <v>24</v>
      </c>
      <c r="I777" s="8"/>
      <c r="J777" s="8" t="s">
        <v>25</v>
      </c>
      <c r="K777" s="8" t="s">
        <v>774</v>
      </c>
      <c r="L777" s="8" t="s">
        <v>139</v>
      </c>
      <c r="M777" s="23">
        <v>26335.98</v>
      </c>
      <c r="N777" s="23">
        <v>52.312053074845068</v>
      </c>
      <c r="O777" s="23">
        <v>49.261120047884475</v>
      </c>
      <c r="P777" s="23">
        <v>3291.9974999999999</v>
      </c>
      <c r="Q777" s="24"/>
      <c r="R777" s="10" t="s">
        <v>135</v>
      </c>
    </row>
    <row r="778" spans="1:18" x14ac:dyDescent="0.25">
      <c r="A778" s="8">
        <v>879</v>
      </c>
      <c r="B778" s="8" t="s">
        <v>98</v>
      </c>
      <c r="C778" s="9">
        <v>2014</v>
      </c>
      <c r="D778" s="9">
        <v>2016</v>
      </c>
      <c r="E778" s="8"/>
      <c r="F778" s="26"/>
      <c r="G778" s="26"/>
      <c r="H778" s="8" t="s">
        <v>24</v>
      </c>
      <c r="I778" s="8"/>
      <c r="J778" s="8" t="s">
        <v>25</v>
      </c>
      <c r="K778" s="8" t="s">
        <v>775</v>
      </c>
      <c r="L778" s="8" t="s">
        <v>139</v>
      </c>
      <c r="M778" s="23">
        <v>32656.51</v>
      </c>
      <c r="N778" s="23">
        <v>64.866736850468769</v>
      </c>
      <c r="O778" s="23">
        <v>61.083592084097113</v>
      </c>
      <c r="P778" s="23">
        <v>4082.0637499999998</v>
      </c>
      <c r="Q778" s="24"/>
      <c r="R778" s="10" t="s">
        <v>135</v>
      </c>
    </row>
    <row r="779" spans="1:18" x14ac:dyDescent="0.25">
      <c r="A779" s="8">
        <v>879</v>
      </c>
      <c r="B779" s="8" t="s">
        <v>98</v>
      </c>
      <c r="C779" s="9">
        <v>2014</v>
      </c>
      <c r="D779" s="9">
        <v>2016</v>
      </c>
      <c r="E779" s="8"/>
      <c r="F779" s="26"/>
      <c r="G779" s="26"/>
      <c r="H779" s="8" t="s">
        <v>24</v>
      </c>
      <c r="I779" s="8"/>
      <c r="J779" s="8" t="s">
        <v>25</v>
      </c>
      <c r="K779" s="8" t="s">
        <v>776</v>
      </c>
      <c r="L779" s="8" t="s">
        <v>139</v>
      </c>
      <c r="M779" s="23">
        <v>79524.58</v>
      </c>
      <c r="N779" s="23">
        <v>157.96237883362465</v>
      </c>
      <c r="O779" s="23">
        <v>148.7497287793199</v>
      </c>
      <c r="P779" s="23">
        <v>9940.5725000000002</v>
      </c>
      <c r="Q779" s="24"/>
      <c r="R779" s="10" t="s">
        <v>135</v>
      </c>
    </row>
    <row r="780" spans="1:18" x14ac:dyDescent="0.25">
      <c r="A780" s="8">
        <v>879</v>
      </c>
      <c r="B780" s="8" t="s">
        <v>98</v>
      </c>
      <c r="C780" s="9">
        <v>2014</v>
      </c>
      <c r="D780" s="9">
        <v>2016</v>
      </c>
      <c r="E780" s="8"/>
      <c r="F780" s="26"/>
      <c r="G780" s="26"/>
      <c r="H780" s="8" t="s">
        <v>24</v>
      </c>
      <c r="I780" s="8"/>
      <c r="J780" s="8" t="s">
        <v>25</v>
      </c>
      <c r="K780" s="8" t="s">
        <v>777</v>
      </c>
      <c r="L780" s="8" t="s">
        <v>143</v>
      </c>
      <c r="M780" s="23">
        <v>48852</v>
      </c>
      <c r="N780" s="23">
        <v>97.036389639281737</v>
      </c>
      <c r="O780" s="23">
        <v>91.377052859975308</v>
      </c>
      <c r="P780" s="23">
        <v>6106.5</v>
      </c>
      <c r="Q780" s="24"/>
      <c r="R780" s="10" t="s">
        <v>135</v>
      </c>
    </row>
    <row r="781" spans="1:18" x14ac:dyDescent="0.25">
      <c r="A781" s="8">
        <v>879</v>
      </c>
      <c r="B781" s="8" t="s">
        <v>98</v>
      </c>
      <c r="C781" s="9">
        <v>2014</v>
      </c>
      <c r="D781" s="9">
        <v>2016</v>
      </c>
      <c r="E781" s="8"/>
      <c r="F781" s="26"/>
      <c r="G781" s="26"/>
      <c r="H781" s="8" t="s">
        <v>24</v>
      </c>
      <c r="I781" s="8"/>
      <c r="J781" s="8" t="s">
        <v>25</v>
      </c>
      <c r="K781" s="8" t="s">
        <v>778</v>
      </c>
      <c r="L781" s="8" t="s">
        <v>143</v>
      </c>
      <c r="M781" s="23">
        <v>37000</v>
      </c>
      <c r="N781" s="23">
        <v>73.494358811377722</v>
      </c>
      <c r="O781" s="23">
        <v>69.208035614081027</v>
      </c>
      <c r="P781" s="23">
        <v>4625</v>
      </c>
      <c r="Q781" s="24"/>
      <c r="R781" s="10" t="s">
        <v>135</v>
      </c>
    </row>
    <row r="782" spans="1:18" x14ac:dyDescent="0.25">
      <c r="A782" s="8">
        <v>879</v>
      </c>
      <c r="B782" s="8" t="s">
        <v>98</v>
      </c>
      <c r="C782" s="9">
        <v>2014</v>
      </c>
      <c r="D782" s="9">
        <v>2016</v>
      </c>
      <c r="E782" s="8"/>
      <c r="F782" s="26"/>
      <c r="G782" s="26"/>
      <c r="H782" s="8" t="s">
        <v>24</v>
      </c>
      <c r="I782" s="8"/>
      <c r="J782" s="8" t="s">
        <v>25</v>
      </c>
      <c r="K782" s="8" t="s">
        <v>779</v>
      </c>
      <c r="L782" s="8" t="s">
        <v>143</v>
      </c>
      <c r="M782" s="23">
        <v>45958.68</v>
      </c>
      <c r="N782" s="23">
        <v>91.289289686953765</v>
      </c>
      <c r="O782" s="23">
        <v>85.9651341139501</v>
      </c>
      <c r="P782" s="23">
        <v>5744.835</v>
      </c>
      <c r="Q782" s="24"/>
      <c r="R782" s="10" t="s">
        <v>135</v>
      </c>
    </row>
    <row r="783" spans="1:18" x14ac:dyDescent="0.25">
      <c r="A783" s="8">
        <v>879</v>
      </c>
      <c r="B783" s="8" t="s">
        <v>98</v>
      </c>
      <c r="C783" s="9">
        <v>2014</v>
      </c>
      <c r="D783" s="9">
        <v>2016</v>
      </c>
      <c r="E783" s="8"/>
      <c r="F783" s="26"/>
      <c r="G783" s="26"/>
      <c r="H783" s="8" t="s">
        <v>24</v>
      </c>
      <c r="I783" s="8"/>
      <c r="J783" s="8" t="s">
        <v>25</v>
      </c>
      <c r="K783" s="8" t="s">
        <v>702</v>
      </c>
      <c r="L783" s="8" t="s">
        <v>139</v>
      </c>
      <c r="M783" s="23">
        <v>19182.34</v>
      </c>
      <c r="N783" s="23">
        <v>38.102534562211979</v>
      </c>
      <c r="O783" s="23">
        <v>35.880326213011109</v>
      </c>
      <c r="P783" s="23">
        <v>2397.7925</v>
      </c>
      <c r="Q783" s="24"/>
      <c r="R783" s="10" t="s">
        <v>135</v>
      </c>
    </row>
    <row r="784" spans="1:18" x14ac:dyDescent="0.25">
      <c r="A784" s="8">
        <v>879</v>
      </c>
      <c r="B784" s="8" t="s">
        <v>98</v>
      </c>
      <c r="C784" s="9">
        <v>2014</v>
      </c>
      <c r="D784" s="9">
        <v>2016</v>
      </c>
      <c r="E784" s="8"/>
      <c r="F784" s="26"/>
      <c r="G784" s="26"/>
      <c r="H784" s="8" t="s">
        <v>24</v>
      </c>
      <c r="I784" s="8"/>
      <c r="J784" s="8" t="s">
        <v>25</v>
      </c>
      <c r="K784" s="8" t="s">
        <v>780</v>
      </c>
      <c r="L784" s="8" t="s">
        <v>139</v>
      </c>
      <c r="M784" s="23">
        <v>4755.09</v>
      </c>
      <c r="N784" s="23">
        <v>9.4451970443349751</v>
      </c>
      <c r="O784" s="23">
        <v>8.8943361640043399</v>
      </c>
      <c r="P784" s="23">
        <v>594.38625000000002</v>
      </c>
      <c r="Q784" s="24"/>
      <c r="R784" s="10" t="s">
        <v>135</v>
      </c>
    </row>
    <row r="785" spans="1:18" x14ac:dyDescent="0.25">
      <c r="A785" s="8">
        <v>879</v>
      </c>
      <c r="B785" s="8" t="s">
        <v>98</v>
      </c>
      <c r="C785" s="9">
        <v>2014</v>
      </c>
      <c r="D785" s="9">
        <v>2016</v>
      </c>
      <c r="E785" s="8"/>
      <c r="F785" s="26"/>
      <c r="G785" s="26"/>
      <c r="H785" s="8" t="s">
        <v>24</v>
      </c>
      <c r="I785" s="8"/>
      <c r="J785" s="8" t="s">
        <v>25</v>
      </c>
      <c r="K785" s="8" t="s">
        <v>781</v>
      </c>
      <c r="L785" s="8" t="s">
        <v>139</v>
      </c>
      <c r="M785" s="23">
        <v>21211.49</v>
      </c>
      <c r="N785" s="23">
        <v>42.133104242809473</v>
      </c>
      <c r="O785" s="23">
        <v>39.67582582020875</v>
      </c>
      <c r="P785" s="23">
        <v>2651.4362500000002</v>
      </c>
      <c r="Q785" s="24"/>
      <c r="R785" s="10" t="s">
        <v>135</v>
      </c>
    </row>
    <row r="786" spans="1:18" x14ac:dyDescent="0.25">
      <c r="A786" s="8">
        <v>879</v>
      </c>
      <c r="B786" s="8" t="s">
        <v>98</v>
      </c>
      <c r="C786" s="9">
        <v>2014</v>
      </c>
      <c r="D786" s="9">
        <v>2016</v>
      </c>
      <c r="E786" s="8"/>
      <c r="F786" s="26"/>
      <c r="G786" s="26"/>
      <c r="H786" s="8" t="s">
        <v>24</v>
      </c>
      <c r="I786" s="8"/>
      <c r="J786" s="8" t="s">
        <v>25</v>
      </c>
      <c r="K786" s="8" t="s">
        <v>782</v>
      </c>
      <c r="L786" s="8" t="s">
        <v>193</v>
      </c>
      <c r="M786" s="23">
        <v>15118</v>
      </c>
      <c r="N786" s="23">
        <v>30.029397743524552</v>
      </c>
      <c r="O786" s="23">
        <v>28.278029254423704</v>
      </c>
      <c r="P786" s="23">
        <v>1889.75</v>
      </c>
      <c r="Q786" s="24"/>
      <c r="R786" s="10" t="s">
        <v>135</v>
      </c>
    </row>
    <row r="787" spans="1:18" x14ac:dyDescent="0.25">
      <c r="A787" s="8">
        <v>918</v>
      </c>
      <c r="B787" s="8" t="s">
        <v>111</v>
      </c>
      <c r="C787" s="9">
        <v>2015</v>
      </c>
      <c r="D787" s="9">
        <v>2017</v>
      </c>
      <c r="E787" s="8">
        <v>6</v>
      </c>
      <c r="F787" s="26">
        <v>479.57</v>
      </c>
      <c r="G787" s="26">
        <v>513.09</v>
      </c>
      <c r="H787" s="8" t="s">
        <v>24</v>
      </c>
      <c r="I787" s="8"/>
      <c r="J787" s="8" t="s">
        <v>25</v>
      </c>
      <c r="K787" s="8" t="s">
        <v>783</v>
      </c>
      <c r="L787" s="8" t="s">
        <v>134</v>
      </c>
      <c r="M787" s="23">
        <v>178812.08</v>
      </c>
      <c r="N787" s="23">
        <v>372.8591863544425</v>
      </c>
      <c r="O787" s="23">
        <v>348.50041902979979</v>
      </c>
      <c r="P787" s="23">
        <v>29802.013333333332</v>
      </c>
      <c r="Q787" s="19">
        <v>5.5E-2</v>
      </c>
      <c r="R787" s="10" t="s">
        <v>135</v>
      </c>
    </row>
    <row r="788" spans="1:18" x14ac:dyDescent="0.25">
      <c r="A788" s="8">
        <v>918</v>
      </c>
      <c r="B788" s="8" t="s">
        <v>111</v>
      </c>
      <c r="C788" s="9">
        <v>2015</v>
      </c>
      <c r="D788" s="9">
        <v>2017</v>
      </c>
      <c r="E788" s="8"/>
      <c r="F788" s="26"/>
      <c r="G788" s="26"/>
      <c r="H788" s="8" t="s">
        <v>24</v>
      </c>
      <c r="I788" s="8"/>
      <c r="J788" s="8" t="s">
        <v>25</v>
      </c>
      <c r="K788" s="8" t="s">
        <v>784</v>
      </c>
      <c r="L788" s="8" t="s">
        <v>134</v>
      </c>
      <c r="M788" s="23">
        <v>16000</v>
      </c>
      <c r="N788" s="23">
        <v>33.363221219008693</v>
      </c>
      <c r="O788" s="23">
        <v>31.183613011362528</v>
      </c>
      <c r="P788" s="23">
        <v>2666.6666666666665</v>
      </c>
      <c r="Q788" s="24"/>
      <c r="R788" s="10" t="s">
        <v>135</v>
      </c>
    </row>
    <row r="789" spans="1:18" x14ac:dyDescent="0.25">
      <c r="A789" s="8">
        <v>918</v>
      </c>
      <c r="B789" s="8" t="s">
        <v>111</v>
      </c>
      <c r="C789" s="9">
        <v>2015</v>
      </c>
      <c r="D789" s="9">
        <v>2017</v>
      </c>
      <c r="E789" s="8"/>
      <c r="F789" s="26"/>
      <c r="G789" s="26"/>
      <c r="H789" s="8" t="s">
        <v>24</v>
      </c>
      <c r="I789" s="8"/>
      <c r="J789" s="8" t="s">
        <v>25</v>
      </c>
      <c r="K789" s="8" t="s">
        <v>785</v>
      </c>
      <c r="L789" s="8" t="s">
        <v>137</v>
      </c>
      <c r="M789" s="23">
        <v>15633.52</v>
      </c>
      <c r="N789" s="23">
        <v>32.5990366369873</v>
      </c>
      <c r="O789" s="23">
        <v>30.469352355337268</v>
      </c>
      <c r="P789" s="23">
        <v>2605.5866666666666</v>
      </c>
      <c r="Q789" s="24"/>
      <c r="R789" s="10" t="s">
        <v>135</v>
      </c>
    </row>
    <row r="790" spans="1:18" x14ac:dyDescent="0.25">
      <c r="A790" s="8">
        <v>918</v>
      </c>
      <c r="B790" s="8" t="s">
        <v>111</v>
      </c>
      <c r="C790" s="9">
        <v>2015</v>
      </c>
      <c r="D790" s="9">
        <v>2017</v>
      </c>
      <c r="E790" s="8"/>
      <c r="F790" s="26"/>
      <c r="G790" s="26"/>
      <c r="H790" s="8" t="s">
        <v>24</v>
      </c>
      <c r="I790" s="8"/>
      <c r="J790" s="8" t="s">
        <v>25</v>
      </c>
      <c r="K790" s="8" t="s">
        <v>786</v>
      </c>
      <c r="L790" s="8" t="s">
        <v>137</v>
      </c>
      <c r="M790" s="23">
        <v>26729.41</v>
      </c>
      <c r="N790" s="23">
        <v>55.736201180223951</v>
      </c>
      <c r="O790" s="23">
        <v>52.09497359137773</v>
      </c>
      <c r="P790" s="23">
        <v>4454.9016666666666</v>
      </c>
      <c r="Q790" s="24"/>
      <c r="R790" s="10" t="s">
        <v>135</v>
      </c>
    </row>
    <row r="791" spans="1:18" x14ac:dyDescent="0.25">
      <c r="A791" s="8">
        <v>918</v>
      </c>
      <c r="B791" s="8" t="s">
        <v>111</v>
      </c>
      <c r="C791" s="9">
        <v>2015</v>
      </c>
      <c r="D791" s="9">
        <v>2017</v>
      </c>
      <c r="E791" s="8"/>
      <c r="F791" s="26"/>
      <c r="G791" s="26"/>
      <c r="H791" s="8" t="s">
        <v>24</v>
      </c>
      <c r="I791" s="8"/>
      <c r="J791" s="8" t="s">
        <v>25</v>
      </c>
      <c r="K791" s="8" t="s">
        <v>787</v>
      </c>
      <c r="L791" s="8" t="s">
        <v>137</v>
      </c>
      <c r="M791" s="23">
        <v>58279.03</v>
      </c>
      <c r="N791" s="23">
        <v>121.52351064495276</v>
      </c>
      <c r="O791" s="23">
        <v>113.58441988734918</v>
      </c>
      <c r="P791" s="23">
        <v>9713.1716666666671</v>
      </c>
      <c r="Q791" s="24"/>
      <c r="R791" s="10" t="s">
        <v>135</v>
      </c>
    </row>
    <row r="792" spans="1:18" x14ac:dyDescent="0.25">
      <c r="A792" s="8">
        <v>918</v>
      </c>
      <c r="B792" s="8" t="s">
        <v>111</v>
      </c>
      <c r="C792" s="9">
        <v>2015</v>
      </c>
      <c r="D792" s="9">
        <v>2017</v>
      </c>
      <c r="E792" s="8"/>
      <c r="F792" s="26"/>
      <c r="G792" s="26"/>
      <c r="H792" s="8" t="s">
        <v>24</v>
      </c>
      <c r="I792" s="8"/>
      <c r="J792" s="8" t="s">
        <v>25</v>
      </c>
      <c r="K792" s="8" t="s">
        <v>788</v>
      </c>
      <c r="L792" s="8" t="s">
        <v>139</v>
      </c>
      <c r="M792" s="23">
        <v>25202.240000000002</v>
      </c>
      <c r="N792" s="23">
        <v>52.55174427090936</v>
      </c>
      <c r="O792" s="23">
        <v>49.118556198717577</v>
      </c>
      <c r="P792" s="23">
        <v>4200.3733333333339</v>
      </c>
      <c r="Q792" s="24"/>
      <c r="R792" s="10" t="s">
        <v>135</v>
      </c>
    </row>
    <row r="793" spans="1:18" x14ac:dyDescent="0.25">
      <c r="A793" s="8">
        <v>918</v>
      </c>
      <c r="B793" s="8" t="s">
        <v>111</v>
      </c>
      <c r="C793" s="9">
        <v>2015</v>
      </c>
      <c r="D793" s="9">
        <v>2017</v>
      </c>
      <c r="E793" s="8"/>
      <c r="F793" s="26"/>
      <c r="G793" s="26"/>
      <c r="H793" s="8" t="s">
        <v>24</v>
      </c>
      <c r="I793" s="8"/>
      <c r="J793" s="8" t="s">
        <v>25</v>
      </c>
      <c r="K793" s="8" t="s">
        <v>789</v>
      </c>
      <c r="L793" s="8" t="s">
        <v>139</v>
      </c>
      <c r="M793" s="23">
        <v>29858.91</v>
      </c>
      <c r="N793" s="23">
        <v>62.261838730529433</v>
      </c>
      <c r="O793" s="23">
        <v>58.194293398818914</v>
      </c>
      <c r="P793" s="23">
        <v>4976.4849999999997</v>
      </c>
      <c r="Q793" s="24"/>
      <c r="R793" s="10" t="s">
        <v>135</v>
      </c>
    </row>
    <row r="794" spans="1:18" x14ac:dyDescent="0.25">
      <c r="A794" s="8">
        <v>918</v>
      </c>
      <c r="B794" s="8" t="s">
        <v>111</v>
      </c>
      <c r="C794" s="9">
        <v>2015</v>
      </c>
      <c r="D794" s="9">
        <v>2017</v>
      </c>
      <c r="E794" s="8"/>
      <c r="F794" s="26"/>
      <c r="G794" s="26"/>
      <c r="H794" s="8" t="s">
        <v>24</v>
      </c>
      <c r="I794" s="8"/>
      <c r="J794" s="8" t="s">
        <v>25</v>
      </c>
      <c r="K794" s="8" t="s">
        <v>790</v>
      </c>
      <c r="L794" s="8" t="s">
        <v>139</v>
      </c>
      <c r="M794" s="23">
        <v>1814.46</v>
      </c>
      <c r="N794" s="23">
        <v>3.7835143983151576</v>
      </c>
      <c r="O794" s="23">
        <v>3.5363386540373032</v>
      </c>
      <c r="P794" s="23">
        <v>302.41000000000003</v>
      </c>
      <c r="Q794" s="24"/>
      <c r="R794" s="10" t="s">
        <v>135</v>
      </c>
    </row>
    <row r="795" spans="1:18" x14ac:dyDescent="0.25">
      <c r="A795" s="8">
        <v>918</v>
      </c>
      <c r="B795" s="8" t="s">
        <v>111</v>
      </c>
      <c r="C795" s="9">
        <v>2015</v>
      </c>
      <c r="D795" s="9">
        <v>2017</v>
      </c>
      <c r="E795" s="8"/>
      <c r="F795" s="26"/>
      <c r="G795" s="26"/>
      <c r="H795" s="8" t="s">
        <v>24</v>
      </c>
      <c r="I795" s="8"/>
      <c r="J795" s="8" t="s">
        <v>25</v>
      </c>
      <c r="K795" s="8" t="s">
        <v>791</v>
      </c>
      <c r="L795" s="8" t="s">
        <v>139</v>
      </c>
      <c r="M795" s="23">
        <v>75245.22</v>
      </c>
      <c r="N795" s="23">
        <v>156.90143253331109</v>
      </c>
      <c r="O795" s="23">
        <v>146.65111383967724</v>
      </c>
      <c r="P795" s="23">
        <v>12540.87</v>
      </c>
      <c r="Q795" s="24"/>
      <c r="R795" s="10" t="s">
        <v>135</v>
      </c>
    </row>
    <row r="796" spans="1:18" x14ac:dyDescent="0.25">
      <c r="A796" s="8">
        <v>918</v>
      </c>
      <c r="B796" s="8" t="s">
        <v>111</v>
      </c>
      <c r="C796" s="9">
        <v>2015</v>
      </c>
      <c r="D796" s="9">
        <v>2017</v>
      </c>
      <c r="E796" s="8"/>
      <c r="F796" s="26"/>
      <c r="G796" s="26"/>
      <c r="H796" s="8" t="s">
        <v>24</v>
      </c>
      <c r="I796" s="8"/>
      <c r="J796" s="8" t="s">
        <v>25</v>
      </c>
      <c r="K796" s="8" t="s">
        <v>792</v>
      </c>
      <c r="L796" s="8" t="s">
        <v>139</v>
      </c>
      <c r="M796" s="23">
        <v>2850</v>
      </c>
      <c r="N796" s="23">
        <v>5.9428237796359236</v>
      </c>
      <c r="O796" s="23">
        <v>5.5545810676489502</v>
      </c>
      <c r="P796" s="23">
        <v>475</v>
      </c>
      <c r="Q796" s="24"/>
      <c r="R796" s="10" t="s">
        <v>135</v>
      </c>
    </row>
    <row r="797" spans="1:18" x14ac:dyDescent="0.25">
      <c r="A797" s="8">
        <v>918</v>
      </c>
      <c r="B797" s="8" t="s">
        <v>111</v>
      </c>
      <c r="C797" s="9">
        <v>2015</v>
      </c>
      <c r="D797" s="9">
        <v>2017</v>
      </c>
      <c r="E797" s="8"/>
      <c r="F797" s="26"/>
      <c r="G797" s="26"/>
      <c r="H797" s="8" t="s">
        <v>24</v>
      </c>
      <c r="I797" s="8"/>
      <c r="J797" s="8" t="s">
        <v>25</v>
      </c>
      <c r="K797" s="8" t="s">
        <v>793</v>
      </c>
      <c r="L797" s="8" t="s">
        <v>139</v>
      </c>
      <c r="M797" s="23">
        <v>26999.11</v>
      </c>
      <c r="N797" s="23">
        <v>56.298579977896871</v>
      </c>
      <c r="O797" s="23">
        <v>52.620612368200511</v>
      </c>
      <c r="P797" s="23">
        <v>4499.8516666666665</v>
      </c>
      <c r="Q797" s="24"/>
      <c r="R797" s="10" t="s">
        <v>135</v>
      </c>
    </row>
    <row r="798" spans="1:18" x14ac:dyDescent="0.25">
      <c r="A798" s="8">
        <v>918</v>
      </c>
      <c r="B798" s="8" t="s">
        <v>111</v>
      </c>
      <c r="C798" s="9">
        <v>2015</v>
      </c>
      <c r="D798" s="9">
        <v>2017</v>
      </c>
      <c r="E798" s="8"/>
      <c r="F798" s="26"/>
      <c r="G798" s="26"/>
      <c r="H798" s="8" t="s">
        <v>24</v>
      </c>
      <c r="I798" s="8"/>
      <c r="J798" s="8" t="s">
        <v>25</v>
      </c>
      <c r="K798" s="8" t="s">
        <v>794</v>
      </c>
      <c r="L798" s="8" t="s">
        <v>139</v>
      </c>
      <c r="M798" s="23">
        <v>27136.82</v>
      </c>
      <c r="N798" s="23">
        <v>56.585733052526223</v>
      </c>
      <c r="O798" s="23">
        <v>52.889005827437678</v>
      </c>
      <c r="P798" s="23">
        <v>4522.8033333333333</v>
      </c>
      <c r="Q798" s="24"/>
      <c r="R798" s="10" t="s">
        <v>135</v>
      </c>
    </row>
    <row r="799" spans="1:18" x14ac:dyDescent="0.25">
      <c r="A799" s="8">
        <v>918</v>
      </c>
      <c r="B799" s="8" t="s">
        <v>111</v>
      </c>
      <c r="C799" s="9">
        <v>2015</v>
      </c>
      <c r="D799" s="9">
        <v>2017</v>
      </c>
      <c r="E799" s="8"/>
      <c r="F799" s="26"/>
      <c r="G799" s="26"/>
      <c r="H799" s="8" t="s">
        <v>24</v>
      </c>
      <c r="I799" s="8"/>
      <c r="J799" s="8" t="s">
        <v>25</v>
      </c>
      <c r="K799" s="8" t="s">
        <v>795</v>
      </c>
      <c r="L799" s="8" t="s">
        <v>139</v>
      </c>
      <c r="M799" s="23">
        <v>1900</v>
      </c>
      <c r="N799" s="23">
        <v>3.9618825197572827</v>
      </c>
      <c r="O799" s="23">
        <v>3.7030540450993001</v>
      </c>
      <c r="P799" s="23">
        <v>316.66666666666669</v>
      </c>
      <c r="Q799" s="24"/>
      <c r="R799" s="10" t="s">
        <v>135</v>
      </c>
    </row>
    <row r="800" spans="1:18" x14ac:dyDescent="0.25">
      <c r="A800" s="8">
        <v>918</v>
      </c>
      <c r="B800" s="8" t="s">
        <v>111</v>
      </c>
      <c r="C800" s="9">
        <v>2015</v>
      </c>
      <c r="D800" s="9">
        <v>2017</v>
      </c>
      <c r="E800" s="8"/>
      <c r="F800" s="26"/>
      <c r="G800" s="26"/>
      <c r="H800" s="8" t="s">
        <v>24</v>
      </c>
      <c r="I800" s="8"/>
      <c r="J800" s="8" t="s">
        <v>25</v>
      </c>
      <c r="K800" s="8" t="s">
        <v>796</v>
      </c>
      <c r="L800" s="8" t="s">
        <v>193</v>
      </c>
      <c r="M800" s="23">
        <v>14883.86</v>
      </c>
      <c r="N800" s="23">
        <v>31.035844610797174</v>
      </c>
      <c r="O800" s="23">
        <v>29.008283147206143</v>
      </c>
      <c r="P800" s="23">
        <v>2480.6433333333334</v>
      </c>
      <c r="Q800" s="24"/>
      <c r="R800" s="10" t="s">
        <v>135</v>
      </c>
    </row>
    <row r="801" spans="1:18" x14ac:dyDescent="0.25">
      <c r="A801" s="8">
        <v>918</v>
      </c>
      <c r="B801" s="8" t="s">
        <v>111</v>
      </c>
      <c r="C801" s="9">
        <v>2015</v>
      </c>
      <c r="D801" s="9">
        <v>2017</v>
      </c>
      <c r="E801" s="8"/>
      <c r="F801" s="26"/>
      <c r="G801" s="26"/>
      <c r="H801" s="8" t="s">
        <v>24</v>
      </c>
      <c r="I801" s="8"/>
      <c r="J801" s="8" t="s">
        <v>25</v>
      </c>
      <c r="K801" s="8" t="s">
        <v>797</v>
      </c>
      <c r="L801" s="8" t="s">
        <v>143</v>
      </c>
      <c r="M801" s="23">
        <v>55060.11</v>
      </c>
      <c r="N801" s="23">
        <v>114.81141439205956</v>
      </c>
      <c r="O801" s="23">
        <v>107.31082266269075</v>
      </c>
      <c r="P801" s="23">
        <v>9176.6849999999995</v>
      </c>
      <c r="Q801" s="24"/>
      <c r="R801" s="10" t="s">
        <v>135</v>
      </c>
    </row>
    <row r="802" spans="1:18" x14ac:dyDescent="0.25">
      <c r="A802" s="8">
        <v>918</v>
      </c>
      <c r="B802" s="8" t="s">
        <v>111</v>
      </c>
      <c r="C802" s="9">
        <v>2015</v>
      </c>
      <c r="D802" s="9">
        <v>2017</v>
      </c>
      <c r="E802" s="8"/>
      <c r="F802" s="26"/>
      <c r="G802" s="26"/>
      <c r="H802" s="8" t="s">
        <v>24</v>
      </c>
      <c r="I802" s="8"/>
      <c r="J802" s="8" t="s">
        <v>25</v>
      </c>
      <c r="K802" s="8" t="s">
        <v>798</v>
      </c>
      <c r="L802" s="8" t="s">
        <v>143</v>
      </c>
      <c r="M802" s="23">
        <v>54379.78</v>
      </c>
      <c r="N802" s="23">
        <v>113.39278937381404</v>
      </c>
      <c r="O802" s="23">
        <v>105.98487594768947</v>
      </c>
      <c r="P802" s="23">
        <v>9063.2966666666671</v>
      </c>
      <c r="Q802" s="24"/>
      <c r="R802" s="10" t="s">
        <v>135</v>
      </c>
    </row>
    <row r="803" spans="1:18" x14ac:dyDescent="0.25">
      <c r="A803" s="8">
        <v>918</v>
      </c>
      <c r="B803" s="8" t="s">
        <v>111</v>
      </c>
      <c r="C803" s="9">
        <v>2015</v>
      </c>
      <c r="D803" s="9">
        <v>2017</v>
      </c>
      <c r="E803" s="8"/>
      <c r="F803" s="26"/>
      <c r="G803" s="26"/>
      <c r="H803" s="8" t="s">
        <v>24</v>
      </c>
      <c r="I803" s="8"/>
      <c r="J803" s="8" t="s">
        <v>25</v>
      </c>
      <c r="K803" s="8" t="s">
        <v>799</v>
      </c>
      <c r="L803" s="8" t="s">
        <v>143</v>
      </c>
      <c r="M803" s="23">
        <v>3500</v>
      </c>
      <c r="N803" s="23">
        <v>7.2982046416581525</v>
      </c>
      <c r="O803" s="23">
        <v>6.8214153462355531</v>
      </c>
      <c r="P803" s="23">
        <v>583.33333333333337</v>
      </c>
      <c r="Q803" s="24"/>
      <c r="R803" s="10" t="s">
        <v>135</v>
      </c>
    </row>
    <row r="804" spans="1:18" x14ac:dyDescent="0.25">
      <c r="A804" s="8">
        <v>875</v>
      </c>
      <c r="B804" s="8" t="s">
        <v>107</v>
      </c>
      <c r="C804" s="9">
        <v>2015</v>
      </c>
      <c r="D804" s="9">
        <v>2017</v>
      </c>
      <c r="E804" s="8">
        <v>4</v>
      </c>
      <c r="F804" s="26">
        <v>345.25</v>
      </c>
      <c r="G804" s="26">
        <v>356.85</v>
      </c>
      <c r="H804" s="8" t="s">
        <v>24</v>
      </c>
      <c r="I804" s="8"/>
      <c r="J804" s="8" t="s">
        <v>25</v>
      </c>
      <c r="K804" s="8" t="s">
        <v>800</v>
      </c>
      <c r="L804" s="8" t="s">
        <v>134</v>
      </c>
      <c r="M804" s="23">
        <v>157579.07999999999</v>
      </c>
      <c r="N804" s="23">
        <v>456.42021723388842</v>
      </c>
      <c r="O804" s="23">
        <v>441.58352248844045</v>
      </c>
      <c r="P804" s="23">
        <v>39394.769999999997</v>
      </c>
      <c r="Q804" s="19">
        <v>5.5E-2</v>
      </c>
      <c r="R804" s="10" t="s">
        <v>135</v>
      </c>
    </row>
    <row r="805" spans="1:18" x14ac:dyDescent="0.25">
      <c r="A805" s="8">
        <v>875</v>
      </c>
      <c r="B805" s="8" t="s">
        <v>107</v>
      </c>
      <c r="C805" s="9">
        <v>2015</v>
      </c>
      <c r="D805" s="9">
        <v>2017</v>
      </c>
      <c r="E805" s="8"/>
      <c r="F805" s="26"/>
      <c r="G805" s="26"/>
      <c r="H805" s="8" t="s">
        <v>24</v>
      </c>
      <c r="I805" s="8"/>
      <c r="J805" s="8" t="s">
        <v>25</v>
      </c>
      <c r="K805" s="8" t="s">
        <v>801</v>
      </c>
      <c r="L805" s="8" t="s">
        <v>134</v>
      </c>
      <c r="M805" s="23">
        <v>10067.5</v>
      </c>
      <c r="N805" s="23">
        <v>29.160028964518464</v>
      </c>
      <c r="O805" s="23">
        <v>28.212133949838865</v>
      </c>
      <c r="P805" s="23">
        <v>2516.875</v>
      </c>
      <c r="Q805" s="24"/>
      <c r="R805" s="10" t="s">
        <v>135</v>
      </c>
    </row>
    <row r="806" spans="1:18" x14ac:dyDescent="0.25">
      <c r="A806" s="8">
        <v>875</v>
      </c>
      <c r="B806" s="8" t="s">
        <v>107</v>
      </c>
      <c r="C806" s="9">
        <v>2015</v>
      </c>
      <c r="D806" s="9">
        <v>2017</v>
      </c>
      <c r="E806" s="8"/>
      <c r="F806" s="26"/>
      <c r="G806" s="26"/>
      <c r="H806" s="8" t="s">
        <v>24</v>
      </c>
      <c r="I806" s="8"/>
      <c r="J806" s="8" t="s">
        <v>25</v>
      </c>
      <c r="K806" s="8" t="s">
        <v>802</v>
      </c>
      <c r="L806" s="8" t="s">
        <v>134</v>
      </c>
      <c r="M806" s="23">
        <v>19796</v>
      </c>
      <c r="N806" s="23">
        <v>57.338160753077482</v>
      </c>
      <c r="O806" s="23">
        <v>55.474288916911867</v>
      </c>
      <c r="P806" s="23">
        <v>4949</v>
      </c>
      <c r="Q806" s="24"/>
      <c r="R806" s="10" t="s">
        <v>135</v>
      </c>
    </row>
    <row r="807" spans="1:18" x14ac:dyDescent="0.25">
      <c r="A807" s="8">
        <v>875</v>
      </c>
      <c r="B807" s="8" t="s">
        <v>107</v>
      </c>
      <c r="C807" s="9">
        <v>2015</v>
      </c>
      <c r="D807" s="9">
        <v>2017</v>
      </c>
      <c r="E807" s="8"/>
      <c r="F807" s="26"/>
      <c r="G807" s="26"/>
      <c r="H807" s="8" t="s">
        <v>24</v>
      </c>
      <c r="I807" s="8"/>
      <c r="J807" s="8" t="s">
        <v>25</v>
      </c>
      <c r="K807" s="8" t="s">
        <v>803</v>
      </c>
      <c r="L807" s="8" t="s">
        <v>193</v>
      </c>
      <c r="M807" s="23">
        <v>7361.62</v>
      </c>
      <c r="N807" s="23">
        <v>21.322577842143374</v>
      </c>
      <c r="O807" s="23">
        <v>20.629452150763626</v>
      </c>
      <c r="P807" s="23">
        <v>1840.405</v>
      </c>
      <c r="Q807" s="24"/>
      <c r="R807" s="10" t="s">
        <v>135</v>
      </c>
    </row>
    <row r="808" spans="1:18" x14ac:dyDescent="0.25">
      <c r="A808" s="8">
        <v>875</v>
      </c>
      <c r="B808" s="8" t="s">
        <v>107</v>
      </c>
      <c r="C808" s="9">
        <v>2015</v>
      </c>
      <c r="D808" s="9">
        <v>2017</v>
      </c>
      <c r="E808" s="8"/>
      <c r="F808" s="26"/>
      <c r="G808" s="26"/>
      <c r="H808" s="8" t="s">
        <v>24</v>
      </c>
      <c r="I808" s="8"/>
      <c r="J808" s="8" t="s">
        <v>25</v>
      </c>
      <c r="K808" s="8" t="s">
        <v>804</v>
      </c>
      <c r="L808" s="8" t="s">
        <v>137</v>
      </c>
      <c r="M808" s="23">
        <v>41573.54</v>
      </c>
      <c r="N808" s="23">
        <v>120.4157566980449</v>
      </c>
      <c r="O808" s="23">
        <v>116.50144318341039</v>
      </c>
      <c r="P808" s="23">
        <v>10393.385</v>
      </c>
      <c r="Q808" s="24"/>
      <c r="R808" s="10" t="s">
        <v>135</v>
      </c>
    </row>
    <row r="809" spans="1:18" x14ac:dyDescent="0.25">
      <c r="A809" s="8">
        <v>875</v>
      </c>
      <c r="B809" s="8" t="s">
        <v>107</v>
      </c>
      <c r="C809" s="9">
        <v>2015</v>
      </c>
      <c r="D809" s="9">
        <v>2017</v>
      </c>
      <c r="E809" s="8"/>
      <c r="F809" s="26"/>
      <c r="G809" s="26"/>
      <c r="H809" s="8" t="s">
        <v>24</v>
      </c>
      <c r="I809" s="8"/>
      <c r="J809" s="8" t="s">
        <v>25</v>
      </c>
      <c r="K809" s="8" t="s">
        <v>805</v>
      </c>
      <c r="L809" s="8" t="s">
        <v>137</v>
      </c>
      <c r="M809" s="23">
        <v>39913.82</v>
      </c>
      <c r="N809" s="23">
        <v>115.60845763939174</v>
      </c>
      <c r="O809" s="23">
        <v>111.85041333893793</v>
      </c>
      <c r="P809" s="23">
        <v>9978.4549999999999</v>
      </c>
      <c r="Q809" s="24"/>
      <c r="R809" s="10" t="s">
        <v>135</v>
      </c>
    </row>
    <row r="810" spans="1:18" x14ac:dyDescent="0.25">
      <c r="A810" s="8">
        <v>875</v>
      </c>
      <c r="B810" s="8" t="s">
        <v>107</v>
      </c>
      <c r="C810" s="9">
        <v>2015</v>
      </c>
      <c r="D810" s="9">
        <v>2017</v>
      </c>
      <c r="E810" s="8"/>
      <c r="F810" s="26"/>
      <c r="G810" s="26"/>
      <c r="H810" s="8" t="s">
        <v>24</v>
      </c>
      <c r="I810" s="8"/>
      <c r="J810" s="8" t="s">
        <v>25</v>
      </c>
      <c r="K810" s="8" t="s">
        <v>806</v>
      </c>
      <c r="L810" s="8" t="s">
        <v>139</v>
      </c>
      <c r="M810" s="23">
        <v>29651.29</v>
      </c>
      <c r="N810" s="23">
        <v>85.883533671252721</v>
      </c>
      <c r="O810" s="23">
        <v>83.091747232730839</v>
      </c>
      <c r="P810" s="23">
        <v>7412.8225000000002</v>
      </c>
      <c r="Q810" s="24"/>
      <c r="R810" s="10" t="s">
        <v>135</v>
      </c>
    </row>
    <row r="811" spans="1:18" x14ac:dyDescent="0.25">
      <c r="A811" s="8">
        <v>875</v>
      </c>
      <c r="B811" s="8" t="s">
        <v>107</v>
      </c>
      <c r="C811" s="9">
        <v>2015</v>
      </c>
      <c r="D811" s="9">
        <v>2017</v>
      </c>
      <c r="E811" s="8"/>
      <c r="F811" s="26"/>
      <c r="G811" s="26"/>
      <c r="H811" s="8" t="s">
        <v>24</v>
      </c>
      <c r="I811" s="8"/>
      <c r="J811" s="8" t="s">
        <v>25</v>
      </c>
      <c r="K811" s="8" t="s">
        <v>807</v>
      </c>
      <c r="L811" s="8" t="s">
        <v>139</v>
      </c>
      <c r="M811" s="23">
        <v>19893.14</v>
      </c>
      <c r="N811" s="23">
        <v>57.619522085445325</v>
      </c>
      <c r="O811" s="23">
        <v>55.746504133389372</v>
      </c>
      <c r="P811" s="23">
        <v>4973.2849999999999</v>
      </c>
      <c r="Q811" s="24"/>
      <c r="R811" s="10" t="s">
        <v>135</v>
      </c>
    </row>
    <row r="812" spans="1:18" x14ac:dyDescent="0.25">
      <c r="A812" s="8">
        <v>875</v>
      </c>
      <c r="B812" s="8" t="s">
        <v>107</v>
      </c>
      <c r="C812" s="9">
        <v>2015</v>
      </c>
      <c r="D812" s="9">
        <v>2017</v>
      </c>
      <c r="E812" s="8"/>
      <c r="F812" s="26"/>
      <c r="G812" s="26"/>
      <c r="H812" s="8" t="s">
        <v>24</v>
      </c>
      <c r="I812" s="8"/>
      <c r="J812" s="8" t="s">
        <v>25</v>
      </c>
      <c r="K812" s="8" t="s">
        <v>808</v>
      </c>
      <c r="L812" s="8" t="s">
        <v>139</v>
      </c>
      <c r="M812" s="23">
        <v>44422.82</v>
      </c>
      <c r="N812" s="23">
        <v>128.66855901520637</v>
      </c>
      <c r="O812" s="23">
        <v>124.48597449908924</v>
      </c>
      <c r="P812" s="23">
        <v>11105.705</v>
      </c>
      <c r="Q812" s="24"/>
      <c r="R812" s="10" t="s">
        <v>135</v>
      </c>
    </row>
    <row r="813" spans="1:18" x14ac:dyDescent="0.25">
      <c r="A813" s="8">
        <v>875</v>
      </c>
      <c r="B813" s="8" t="s">
        <v>107</v>
      </c>
      <c r="C813" s="9">
        <v>2015</v>
      </c>
      <c r="D813" s="9">
        <v>2017</v>
      </c>
      <c r="E813" s="8"/>
      <c r="F813" s="26"/>
      <c r="G813" s="26"/>
      <c r="H813" s="8" t="s">
        <v>24</v>
      </c>
      <c r="I813" s="8"/>
      <c r="J813" s="8" t="s">
        <v>25</v>
      </c>
      <c r="K813" s="8" t="s">
        <v>809</v>
      </c>
      <c r="L813" s="8" t="s">
        <v>139</v>
      </c>
      <c r="M813" s="23">
        <v>972</v>
      </c>
      <c r="N813" s="23">
        <v>2.8153511947863867</v>
      </c>
      <c r="O813" s="23">
        <v>2.7238335435056746</v>
      </c>
      <c r="P813" s="23">
        <v>243</v>
      </c>
      <c r="Q813" s="24"/>
      <c r="R813" s="10" t="s">
        <v>135</v>
      </c>
    </row>
    <row r="814" spans="1:18" x14ac:dyDescent="0.25">
      <c r="A814" s="8">
        <v>875</v>
      </c>
      <c r="B814" s="8" t="s">
        <v>107</v>
      </c>
      <c r="C814" s="9">
        <v>2015</v>
      </c>
      <c r="D814" s="9">
        <v>2017</v>
      </c>
      <c r="E814" s="8"/>
      <c r="F814" s="26"/>
      <c r="G814" s="26"/>
      <c r="H814" s="8" t="s">
        <v>24</v>
      </c>
      <c r="I814" s="8"/>
      <c r="J814" s="8" t="s">
        <v>25</v>
      </c>
      <c r="K814" s="8" t="s">
        <v>810</v>
      </c>
      <c r="L814" s="8" t="s">
        <v>143</v>
      </c>
      <c r="M814" s="23">
        <v>29309.08</v>
      </c>
      <c r="N814" s="23">
        <v>84.892338884866049</v>
      </c>
      <c r="O814" s="23">
        <v>82.13277287375648</v>
      </c>
      <c r="P814" s="23">
        <v>7327.27</v>
      </c>
      <c r="Q814" s="24"/>
      <c r="R814" s="10" t="s">
        <v>135</v>
      </c>
    </row>
    <row r="815" spans="1:18" x14ac:dyDescent="0.25">
      <c r="A815" s="8">
        <v>875</v>
      </c>
      <c r="B815" s="8" t="s">
        <v>107</v>
      </c>
      <c r="C815" s="9">
        <v>2015</v>
      </c>
      <c r="D815" s="9">
        <v>2017</v>
      </c>
      <c r="E815" s="8"/>
      <c r="F815" s="26"/>
      <c r="G815" s="26"/>
      <c r="H815" s="8" t="s">
        <v>24</v>
      </c>
      <c r="I815" s="8"/>
      <c r="J815" s="8" t="s">
        <v>25</v>
      </c>
      <c r="K815" s="8" t="s">
        <v>811</v>
      </c>
      <c r="L815" s="8" t="s">
        <v>143</v>
      </c>
      <c r="M815" s="23">
        <v>26833.41</v>
      </c>
      <c r="N815" s="23">
        <v>77.721679942070963</v>
      </c>
      <c r="O815" s="23">
        <v>75.195208070617895</v>
      </c>
      <c r="P815" s="23">
        <v>6708.3525</v>
      </c>
      <c r="Q815" s="24"/>
      <c r="R815" s="10" t="s">
        <v>135</v>
      </c>
    </row>
    <row r="816" spans="1:18" x14ac:dyDescent="0.25">
      <c r="A816" s="8">
        <v>875</v>
      </c>
      <c r="B816" s="8" t="s">
        <v>107</v>
      </c>
      <c r="C816" s="9">
        <v>2015</v>
      </c>
      <c r="D816" s="9">
        <v>2017</v>
      </c>
      <c r="E816" s="8"/>
      <c r="F816" s="26"/>
      <c r="G816" s="26"/>
      <c r="H816" s="8" t="s">
        <v>24</v>
      </c>
      <c r="I816" s="8"/>
      <c r="J816" s="8" t="s">
        <v>25</v>
      </c>
      <c r="K816" s="8" t="s">
        <v>812</v>
      </c>
      <c r="L816" s="8" t="s">
        <v>143</v>
      </c>
      <c r="M816" s="23">
        <v>16197.39</v>
      </c>
      <c r="N816" s="23">
        <v>46.914960173787108</v>
      </c>
      <c r="O816" s="23">
        <v>45.389911727616642</v>
      </c>
      <c r="P816" s="23">
        <v>4049.3474999999999</v>
      </c>
      <c r="Q816" s="24"/>
      <c r="R816" s="10" t="s">
        <v>135</v>
      </c>
    </row>
    <row r="817" spans="1:18" x14ac:dyDescent="0.25">
      <c r="A817" s="8">
        <v>875</v>
      </c>
      <c r="B817" s="8" t="s">
        <v>107</v>
      </c>
      <c r="C817" s="9">
        <v>2015</v>
      </c>
      <c r="D817" s="9">
        <v>2017</v>
      </c>
      <c r="E817" s="8"/>
      <c r="F817" s="26"/>
      <c r="G817" s="26"/>
      <c r="H817" s="8" t="s">
        <v>24</v>
      </c>
      <c r="I817" s="8"/>
      <c r="J817" s="8" t="s">
        <v>25</v>
      </c>
      <c r="K817" s="8" t="s">
        <v>813</v>
      </c>
      <c r="L817" s="8" t="s">
        <v>139</v>
      </c>
      <c r="M817" s="23">
        <v>20550.330000000002</v>
      </c>
      <c r="N817" s="23">
        <v>59.523041274438818</v>
      </c>
      <c r="O817" s="23">
        <v>57.588146279949562</v>
      </c>
      <c r="P817" s="23">
        <v>5137.5825000000004</v>
      </c>
      <c r="Q817" s="24"/>
      <c r="R817" s="10" t="s">
        <v>135</v>
      </c>
    </row>
    <row r="818" spans="1:18" x14ac:dyDescent="0.25">
      <c r="A818" s="8">
        <v>875</v>
      </c>
      <c r="B818" s="8" t="s">
        <v>107</v>
      </c>
      <c r="C818" s="9">
        <v>2015</v>
      </c>
      <c r="D818" s="9">
        <v>2017</v>
      </c>
      <c r="E818" s="8"/>
      <c r="F818" s="26"/>
      <c r="G818" s="26"/>
      <c r="H818" s="8" t="s">
        <v>24</v>
      </c>
      <c r="I818" s="8"/>
      <c r="J818" s="8" t="s">
        <v>25</v>
      </c>
      <c r="K818" s="8" t="s">
        <v>814</v>
      </c>
      <c r="L818" s="8" t="s">
        <v>139</v>
      </c>
      <c r="M818" s="23">
        <v>22066.22</v>
      </c>
      <c r="N818" s="23">
        <v>63.913743664011591</v>
      </c>
      <c r="O818" s="23">
        <v>61.836121619728175</v>
      </c>
      <c r="P818" s="23">
        <v>5516.5550000000003</v>
      </c>
      <c r="Q818" s="24"/>
      <c r="R818" s="10" t="s">
        <v>135</v>
      </c>
    </row>
    <row r="819" spans="1:18" x14ac:dyDescent="0.25">
      <c r="A819" s="8">
        <v>912</v>
      </c>
      <c r="B819" s="8" t="s">
        <v>109</v>
      </c>
      <c r="C819" s="9">
        <v>2015</v>
      </c>
      <c r="D819" s="9">
        <v>2017</v>
      </c>
      <c r="E819" s="8">
        <v>5</v>
      </c>
      <c r="F819" s="26">
        <v>315.27</v>
      </c>
      <c r="G819" s="26">
        <v>330.96</v>
      </c>
      <c r="H819" s="8" t="s">
        <v>24</v>
      </c>
      <c r="I819" s="8"/>
      <c r="J819" s="8" t="s">
        <v>25</v>
      </c>
      <c r="K819" s="8" t="s">
        <v>815</v>
      </c>
      <c r="L819" s="8" t="s">
        <v>134</v>
      </c>
      <c r="M819" s="23">
        <v>184446.26</v>
      </c>
      <c r="N819" s="23">
        <v>585.0422177815841</v>
      </c>
      <c r="O819" s="23">
        <v>557.30680444766745</v>
      </c>
      <c r="P819" s="23">
        <v>36889.252</v>
      </c>
      <c r="Q819" s="19">
        <v>5.5E-2</v>
      </c>
      <c r="R819" s="10" t="s">
        <v>135</v>
      </c>
    </row>
    <row r="820" spans="1:18" x14ac:dyDescent="0.25">
      <c r="A820" s="8">
        <v>912</v>
      </c>
      <c r="B820" s="8" t="s">
        <v>109</v>
      </c>
      <c r="C820" s="9">
        <v>2015</v>
      </c>
      <c r="D820" s="9">
        <v>2017</v>
      </c>
      <c r="E820" s="8"/>
      <c r="F820" s="26"/>
      <c r="G820" s="26"/>
      <c r="H820" s="8" t="s">
        <v>24</v>
      </c>
      <c r="I820" s="8"/>
      <c r="J820" s="8" t="s">
        <v>25</v>
      </c>
      <c r="K820" s="8" t="s">
        <v>816</v>
      </c>
      <c r="L820" s="8" t="s">
        <v>137</v>
      </c>
      <c r="M820" s="23">
        <v>24199.43</v>
      </c>
      <c r="N820" s="23">
        <v>76.757794905953631</v>
      </c>
      <c r="O820" s="23">
        <v>73.118896543388928</v>
      </c>
      <c r="P820" s="23">
        <v>4839.8860000000004</v>
      </c>
      <c r="Q820" s="24"/>
      <c r="R820" s="10" t="s">
        <v>135</v>
      </c>
    </row>
    <row r="821" spans="1:18" x14ac:dyDescent="0.25">
      <c r="A821" s="8">
        <v>912</v>
      </c>
      <c r="B821" s="8" t="s">
        <v>109</v>
      </c>
      <c r="C821" s="9">
        <v>2015</v>
      </c>
      <c r="D821" s="9">
        <v>2017</v>
      </c>
      <c r="E821" s="8"/>
      <c r="F821" s="26"/>
      <c r="G821" s="26"/>
      <c r="H821" s="8" t="s">
        <v>24</v>
      </c>
      <c r="I821" s="8"/>
      <c r="J821" s="8" t="s">
        <v>25</v>
      </c>
      <c r="K821" s="8" t="s">
        <v>817</v>
      </c>
      <c r="L821" s="8" t="s">
        <v>137</v>
      </c>
      <c r="M821" s="23">
        <v>40529.69</v>
      </c>
      <c r="N821" s="23">
        <v>128.55549211786723</v>
      </c>
      <c r="O821" s="23">
        <v>122.46099226492629</v>
      </c>
      <c r="P821" s="23">
        <v>8105.9380000000001</v>
      </c>
      <c r="Q821" s="24"/>
      <c r="R821" s="10" t="s">
        <v>135</v>
      </c>
    </row>
    <row r="822" spans="1:18" x14ac:dyDescent="0.25">
      <c r="A822" s="8">
        <v>912</v>
      </c>
      <c r="B822" s="8" t="s">
        <v>109</v>
      </c>
      <c r="C822" s="9">
        <v>2015</v>
      </c>
      <c r="D822" s="9">
        <v>2017</v>
      </c>
      <c r="E822" s="8"/>
      <c r="F822" s="26"/>
      <c r="G822" s="26"/>
      <c r="H822" s="8" t="s">
        <v>24</v>
      </c>
      <c r="I822" s="8"/>
      <c r="J822" s="8" t="s">
        <v>25</v>
      </c>
      <c r="K822" s="8" t="s">
        <v>818</v>
      </c>
      <c r="L822" s="8" t="s">
        <v>139</v>
      </c>
      <c r="M822" s="23">
        <v>31265.01</v>
      </c>
      <c r="N822" s="23">
        <v>99.168998001712822</v>
      </c>
      <c r="O822" s="23">
        <v>94.467639593908629</v>
      </c>
      <c r="P822" s="23">
        <v>6253.0019999999995</v>
      </c>
      <c r="Q822" s="24"/>
      <c r="R822" s="10" t="s">
        <v>135</v>
      </c>
    </row>
    <row r="823" spans="1:18" x14ac:dyDescent="0.25">
      <c r="A823" s="8">
        <v>912</v>
      </c>
      <c r="B823" s="8" t="s">
        <v>109</v>
      </c>
      <c r="C823" s="9">
        <v>2015</v>
      </c>
      <c r="D823" s="9">
        <v>2017</v>
      </c>
      <c r="E823" s="8"/>
      <c r="F823" s="26"/>
      <c r="G823" s="26"/>
      <c r="H823" s="8" t="s">
        <v>24</v>
      </c>
      <c r="I823" s="8"/>
      <c r="J823" s="8" t="s">
        <v>25</v>
      </c>
      <c r="K823" s="8" t="s">
        <v>819</v>
      </c>
      <c r="L823" s="8" t="s">
        <v>139</v>
      </c>
      <c r="M823" s="23">
        <v>11950.11</v>
      </c>
      <c r="N823" s="23">
        <v>37.904367684841567</v>
      </c>
      <c r="O823" s="23">
        <v>36.107414793328502</v>
      </c>
      <c r="P823" s="23">
        <v>2390.0219999999999</v>
      </c>
      <c r="Q823" s="24"/>
      <c r="R823" s="10" t="s">
        <v>135</v>
      </c>
    </row>
    <row r="824" spans="1:18" x14ac:dyDescent="0.25">
      <c r="A824" s="8">
        <v>912</v>
      </c>
      <c r="B824" s="8" t="s">
        <v>109</v>
      </c>
      <c r="C824" s="9">
        <v>2015</v>
      </c>
      <c r="D824" s="9">
        <v>2017</v>
      </c>
      <c r="E824" s="8"/>
      <c r="F824" s="26"/>
      <c r="G824" s="26"/>
      <c r="H824" s="8" t="s">
        <v>24</v>
      </c>
      <c r="I824" s="8"/>
      <c r="J824" s="8" t="s">
        <v>25</v>
      </c>
      <c r="K824" s="8" t="s">
        <v>820</v>
      </c>
      <c r="L824" s="8" t="s">
        <v>139</v>
      </c>
      <c r="M824" s="23">
        <v>29965.78</v>
      </c>
      <c r="N824" s="23">
        <v>95.047990611222133</v>
      </c>
      <c r="O824" s="23">
        <v>90.541999033115786</v>
      </c>
      <c r="P824" s="23">
        <v>5993.1559999999999</v>
      </c>
      <c r="Q824" s="24"/>
      <c r="R824" s="10" t="s">
        <v>135</v>
      </c>
    </row>
    <row r="825" spans="1:18" x14ac:dyDescent="0.25">
      <c r="A825" s="8">
        <v>912</v>
      </c>
      <c r="B825" s="8" t="s">
        <v>109</v>
      </c>
      <c r="C825" s="9">
        <v>2015</v>
      </c>
      <c r="D825" s="9">
        <v>2017</v>
      </c>
      <c r="E825" s="8"/>
      <c r="F825" s="26"/>
      <c r="G825" s="26"/>
      <c r="H825" s="8" t="s">
        <v>24</v>
      </c>
      <c r="I825" s="8"/>
      <c r="J825" s="8" t="s">
        <v>25</v>
      </c>
      <c r="K825" s="8" t="s">
        <v>821</v>
      </c>
      <c r="L825" s="8" t="s">
        <v>139</v>
      </c>
      <c r="M825" s="23">
        <v>2211</v>
      </c>
      <c r="N825" s="23">
        <v>7.013036444951946</v>
      </c>
      <c r="O825" s="23">
        <v>6.6805656272661356</v>
      </c>
      <c r="P825" s="23">
        <v>442.2</v>
      </c>
      <c r="Q825" s="24"/>
      <c r="R825" s="10" t="s">
        <v>135</v>
      </c>
    </row>
    <row r="826" spans="1:18" x14ac:dyDescent="0.25">
      <c r="A826" s="8">
        <v>912</v>
      </c>
      <c r="B826" s="8" t="s">
        <v>109</v>
      </c>
      <c r="C826" s="9">
        <v>2015</v>
      </c>
      <c r="D826" s="9">
        <v>2017</v>
      </c>
      <c r="E826" s="8"/>
      <c r="F826" s="26"/>
      <c r="G826" s="26"/>
      <c r="H826" s="8" t="s">
        <v>24</v>
      </c>
      <c r="I826" s="8"/>
      <c r="J826" s="8" t="s">
        <v>25</v>
      </c>
      <c r="K826" s="8" t="s">
        <v>822</v>
      </c>
      <c r="L826" s="8" t="s">
        <v>139</v>
      </c>
      <c r="M826" s="23">
        <v>26892.07</v>
      </c>
      <c r="N826" s="23">
        <v>85.298537761283981</v>
      </c>
      <c r="O826" s="23">
        <v>81.254743775682869</v>
      </c>
      <c r="P826" s="23">
        <v>5378.4139999999998</v>
      </c>
      <c r="Q826" s="24"/>
      <c r="R826" s="10" t="s">
        <v>135</v>
      </c>
    </row>
    <row r="827" spans="1:18" x14ac:dyDescent="0.25">
      <c r="A827" s="8">
        <v>912</v>
      </c>
      <c r="B827" s="8" t="s">
        <v>109</v>
      </c>
      <c r="C827" s="9">
        <v>2015</v>
      </c>
      <c r="D827" s="9">
        <v>2017</v>
      </c>
      <c r="E827" s="8"/>
      <c r="F827" s="26"/>
      <c r="G827" s="26"/>
      <c r="H827" s="8" t="s">
        <v>24</v>
      </c>
      <c r="I827" s="8"/>
      <c r="J827" s="8" t="s">
        <v>25</v>
      </c>
      <c r="K827" s="8" t="s">
        <v>823</v>
      </c>
      <c r="L827" s="8" t="s">
        <v>139</v>
      </c>
      <c r="M827" s="23">
        <v>18382.099999999999</v>
      </c>
      <c r="N827" s="23">
        <v>58.30589653313033</v>
      </c>
      <c r="O827" s="23">
        <v>55.541757312061883</v>
      </c>
      <c r="P827" s="23">
        <v>3676.4199999999996</v>
      </c>
      <c r="Q827" s="24"/>
      <c r="R827" s="10" t="s">
        <v>135</v>
      </c>
    </row>
    <row r="828" spans="1:18" x14ac:dyDescent="0.25">
      <c r="A828" s="8">
        <v>912</v>
      </c>
      <c r="B828" s="8" t="s">
        <v>109</v>
      </c>
      <c r="C828" s="9">
        <v>2015</v>
      </c>
      <c r="D828" s="9">
        <v>2017</v>
      </c>
      <c r="E828" s="8"/>
      <c r="F828" s="26"/>
      <c r="G828" s="26"/>
      <c r="H828" s="8" t="s">
        <v>24</v>
      </c>
      <c r="I828" s="8"/>
      <c r="J828" s="8" t="s">
        <v>25</v>
      </c>
      <c r="K828" s="8" t="s">
        <v>824</v>
      </c>
      <c r="L828" s="8" t="s">
        <v>143</v>
      </c>
      <c r="M828" s="23">
        <v>35559.69</v>
      </c>
      <c r="N828" s="23">
        <v>112.79122656770389</v>
      </c>
      <c r="O828" s="23">
        <v>107.44407179115302</v>
      </c>
      <c r="P828" s="23">
        <v>7111.9380000000001</v>
      </c>
      <c r="Q828" s="24"/>
      <c r="R828" s="10" t="s">
        <v>135</v>
      </c>
    </row>
    <row r="829" spans="1:18" x14ac:dyDescent="0.25">
      <c r="A829" s="8">
        <v>912</v>
      </c>
      <c r="B829" s="8" t="s">
        <v>109</v>
      </c>
      <c r="C829" s="9">
        <v>2015</v>
      </c>
      <c r="D829" s="9">
        <v>2017</v>
      </c>
      <c r="E829" s="8"/>
      <c r="F829" s="26"/>
      <c r="G829" s="26"/>
      <c r="H829" s="8" t="s">
        <v>24</v>
      </c>
      <c r="I829" s="8"/>
      <c r="J829" s="8" t="s">
        <v>25</v>
      </c>
      <c r="K829" s="8" t="s">
        <v>825</v>
      </c>
      <c r="L829" s="8" t="s">
        <v>143</v>
      </c>
      <c r="M829" s="23">
        <v>20957.71</v>
      </c>
      <c r="N829" s="23">
        <v>66.475433755193961</v>
      </c>
      <c r="O829" s="23">
        <v>63.323996857626298</v>
      </c>
      <c r="P829" s="23">
        <v>4191.5419999999995</v>
      </c>
      <c r="Q829" s="24"/>
      <c r="R829" s="10" t="s">
        <v>135</v>
      </c>
    </row>
    <row r="830" spans="1:18" x14ac:dyDescent="0.25">
      <c r="A830" s="8">
        <v>912</v>
      </c>
      <c r="B830" s="8" t="s">
        <v>109</v>
      </c>
      <c r="C830" s="9">
        <v>2015</v>
      </c>
      <c r="D830" s="9">
        <v>2017</v>
      </c>
      <c r="E830" s="8"/>
      <c r="F830" s="26"/>
      <c r="G830" s="26"/>
      <c r="H830" s="8" t="s">
        <v>24</v>
      </c>
      <c r="I830" s="8"/>
      <c r="J830" s="8" t="s">
        <v>25</v>
      </c>
      <c r="K830" s="8" t="s">
        <v>826</v>
      </c>
      <c r="L830" s="8" t="s">
        <v>143</v>
      </c>
      <c r="M830" s="23">
        <v>13983.49</v>
      </c>
      <c r="N830" s="23">
        <v>44.354014019729121</v>
      </c>
      <c r="O830" s="23">
        <v>42.251299250664736</v>
      </c>
      <c r="P830" s="23">
        <v>2796.6979999999999</v>
      </c>
      <c r="Q830" s="24"/>
      <c r="R830" s="10" t="s">
        <v>135</v>
      </c>
    </row>
    <row r="831" spans="1:18" x14ac:dyDescent="0.25">
      <c r="A831" s="8">
        <v>912</v>
      </c>
      <c r="B831" s="8" t="s">
        <v>109</v>
      </c>
      <c r="C831" s="9">
        <v>2015</v>
      </c>
      <c r="D831" s="9">
        <v>2017</v>
      </c>
      <c r="E831" s="8"/>
      <c r="F831" s="26"/>
      <c r="G831" s="26"/>
      <c r="H831" s="8" t="s">
        <v>24</v>
      </c>
      <c r="I831" s="8"/>
      <c r="J831" s="8" t="s">
        <v>25</v>
      </c>
      <c r="K831" s="8" t="s">
        <v>827</v>
      </c>
      <c r="L831" s="8" t="s">
        <v>193</v>
      </c>
      <c r="M831" s="23">
        <v>11579.85</v>
      </c>
      <c r="N831" s="23">
        <v>36.729945760776481</v>
      </c>
      <c r="O831" s="23">
        <v>34.988669325598266</v>
      </c>
      <c r="P831" s="23">
        <v>2315.9700000000003</v>
      </c>
      <c r="Q831" s="24"/>
      <c r="R831" s="10" t="s">
        <v>135</v>
      </c>
    </row>
    <row r="832" spans="1:18" x14ac:dyDescent="0.25">
      <c r="A832" s="8">
        <v>922</v>
      </c>
      <c r="B832" s="8" t="s">
        <v>112</v>
      </c>
      <c r="C832" s="9">
        <v>2015</v>
      </c>
      <c r="D832" s="9">
        <v>2017</v>
      </c>
      <c r="E832" s="8">
        <v>4</v>
      </c>
      <c r="F832" s="26">
        <v>310.14999999999998</v>
      </c>
      <c r="G832" s="26">
        <v>313.75</v>
      </c>
      <c r="H832" s="8" t="s">
        <v>24</v>
      </c>
      <c r="I832" s="8"/>
      <c r="J832" s="8" t="s">
        <v>25</v>
      </c>
      <c r="K832" s="8" t="s">
        <v>828</v>
      </c>
      <c r="L832" s="8" t="s">
        <v>193</v>
      </c>
      <c r="M832" s="23">
        <v>38268.269999999997</v>
      </c>
      <c r="N832" s="23">
        <v>123.38632919555054</v>
      </c>
      <c r="O832" s="23">
        <v>121.97058167330677</v>
      </c>
      <c r="P832" s="23">
        <v>9567.0674999999992</v>
      </c>
      <c r="Q832" s="19">
        <v>5.5E-2</v>
      </c>
      <c r="R832" s="10" t="s">
        <v>135</v>
      </c>
    </row>
    <row r="833" spans="1:18" x14ac:dyDescent="0.25">
      <c r="A833" s="8">
        <v>922</v>
      </c>
      <c r="B833" s="8" t="s">
        <v>112</v>
      </c>
      <c r="C833" s="9">
        <v>2015</v>
      </c>
      <c r="D833" s="9">
        <v>2017</v>
      </c>
      <c r="E833" s="8"/>
      <c r="F833" s="26"/>
      <c r="G833" s="26"/>
      <c r="H833" s="8" t="s">
        <v>24</v>
      </c>
      <c r="I833" s="8"/>
      <c r="J833" s="8" t="s">
        <v>25</v>
      </c>
      <c r="K833" s="8" t="s">
        <v>829</v>
      </c>
      <c r="L833" s="8" t="s">
        <v>134</v>
      </c>
      <c r="M833" s="23">
        <v>67409.789999999994</v>
      </c>
      <c r="N833" s="23">
        <v>217.34576817668869</v>
      </c>
      <c r="O833" s="23">
        <v>214.85192031872509</v>
      </c>
      <c r="P833" s="23">
        <v>16852.447499999998</v>
      </c>
      <c r="Q833" s="24"/>
      <c r="R833" s="10" t="s">
        <v>135</v>
      </c>
    </row>
    <row r="834" spans="1:18" x14ac:dyDescent="0.25">
      <c r="A834" s="8">
        <v>922</v>
      </c>
      <c r="B834" s="8" t="s">
        <v>112</v>
      </c>
      <c r="C834" s="9">
        <v>2015</v>
      </c>
      <c r="D834" s="9">
        <v>2017</v>
      </c>
      <c r="E834" s="8"/>
      <c r="F834" s="26"/>
      <c r="G834" s="26"/>
      <c r="H834" s="8" t="s">
        <v>24</v>
      </c>
      <c r="I834" s="8"/>
      <c r="J834" s="8" t="s">
        <v>25</v>
      </c>
      <c r="K834" s="8" t="s">
        <v>830</v>
      </c>
      <c r="L834" s="8" t="s">
        <v>134</v>
      </c>
      <c r="M834" s="23">
        <v>2100</v>
      </c>
      <c r="N834" s="23">
        <v>6.7709172980815735</v>
      </c>
      <c r="O834" s="23">
        <v>6.6932270916334664</v>
      </c>
      <c r="P834" s="23">
        <v>525</v>
      </c>
      <c r="Q834" s="24"/>
      <c r="R834" s="10" t="s">
        <v>135</v>
      </c>
    </row>
    <row r="835" spans="1:18" x14ac:dyDescent="0.25">
      <c r="A835" s="8">
        <v>922</v>
      </c>
      <c r="B835" s="8" t="s">
        <v>112</v>
      </c>
      <c r="C835" s="9">
        <v>2015</v>
      </c>
      <c r="D835" s="9">
        <v>2017</v>
      </c>
      <c r="E835" s="8"/>
      <c r="F835" s="26"/>
      <c r="G835" s="26"/>
      <c r="H835" s="8" t="s">
        <v>24</v>
      </c>
      <c r="I835" s="8"/>
      <c r="J835" s="8" t="s">
        <v>25</v>
      </c>
      <c r="K835" s="8" t="s">
        <v>831</v>
      </c>
      <c r="L835" s="8" t="s">
        <v>137</v>
      </c>
      <c r="M835" s="23">
        <v>92194.71</v>
      </c>
      <c r="N835" s="23">
        <v>297.25845558600679</v>
      </c>
      <c r="O835" s="23">
        <v>293.84768127490042</v>
      </c>
      <c r="P835" s="23">
        <v>23048.677500000002</v>
      </c>
      <c r="Q835" s="24"/>
      <c r="R835" s="10" t="s">
        <v>135</v>
      </c>
    </row>
    <row r="836" spans="1:18" x14ac:dyDescent="0.25">
      <c r="A836" s="8">
        <v>922</v>
      </c>
      <c r="B836" s="8" t="s">
        <v>112</v>
      </c>
      <c r="C836" s="9">
        <v>2015</v>
      </c>
      <c r="D836" s="9">
        <v>2017</v>
      </c>
      <c r="E836" s="8"/>
      <c r="F836" s="26"/>
      <c r="G836" s="26"/>
      <c r="H836" s="8" t="s">
        <v>24</v>
      </c>
      <c r="I836" s="8"/>
      <c r="J836" s="8" t="s">
        <v>25</v>
      </c>
      <c r="K836" s="8" t="s">
        <v>832</v>
      </c>
      <c r="L836" s="8" t="s">
        <v>137</v>
      </c>
      <c r="M836" s="23">
        <v>23918.13</v>
      </c>
      <c r="N836" s="23">
        <v>77.117942930839931</v>
      </c>
      <c r="O836" s="23">
        <v>76.233083665338654</v>
      </c>
      <c r="P836" s="23">
        <v>5979.5325000000003</v>
      </c>
      <c r="Q836" s="24"/>
      <c r="R836" s="10" t="s">
        <v>135</v>
      </c>
    </row>
    <row r="837" spans="1:18" x14ac:dyDescent="0.25">
      <c r="A837" s="8">
        <v>922</v>
      </c>
      <c r="B837" s="8" t="s">
        <v>112</v>
      </c>
      <c r="C837" s="9">
        <v>2015</v>
      </c>
      <c r="D837" s="9">
        <v>2017</v>
      </c>
      <c r="E837" s="8"/>
      <c r="F837" s="26"/>
      <c r="G837" s="26"/>
      <c r="H837" s="8" t="s">
        <v>24</v>
      </c>
      <c r="I837" s="8"/>
      <c r="J837" s="8" t="s">
        <v>25</v>
      </c>
      <c r="K837" s="8" t="s">
        <v>833</v>
      </c>
      <c r="L837" s="8" t="s">
        <v>137</v>
      </c>
      <c r="M837" s="23">
        <v>8349.92</v>
      </c>
      <c r="N837" s="23">
        <v>26.922198935998711</v>
      </c>
      <c r="O837" s="23">
        <v>26.613290836653388</v>
      </c>
      <c r="P837" s="23">
        <v>2087.48</v>
      </c>
      <c r="Q837" s="24"/>
      <c r="R837" s="10" t="s">
        <v>135</v>
      </c>
    </row>
    <row r="838" spans="1:18" x14ac:dyDescent="0.25">
      <c r="A838" s="8">
        <v>922</v>
      </c>
      <c r="B838" s="8" t="s">
        <v>112</v>
      </c>
      <c r="C838" s="9">
        <v>2015</v>
      </c>
      <c r="D838" s="9">
        <v>2017</v>
      </c>
      <c r="E838" s="8"/>
      <c r="F838" s="26"/>
      <c r="G838" s="26"/>
      <c r="H838" s="8" t="s">
        <v>24</v>
      </c>
      <c r="I838" s="8"/>
      <c r="J838" s="8" t="s">
        <v>25</v>
      </c>
      <c r="K838" s="8" t="s">
        <v>834</v>
      </c>
      <c r="L838" s="8" t="s">
        <v>139</v>
      </c>
      <c r="M838" s="23">
        <v>43617.120000000003</v>
      </c>
      <c r="N838" s="23">
        <v>140.63233919071419</v>
      </c>
      <c r="O838" s="23">
        <v>139.01870916334661</v>
      </c>
      <c r="P838" s="23">
        <v>10904.28</v>
      </c>
      <c r="Q838" s="24"/>
      <c r="R838" s="10" t="s">
        <v>135</v>
      </c>
    </row>
    <row r="839" spans="1:18" x14ac:dyDescent="0.25">
      <c r="A839" s="8">
        <v>922</v>
      </c>
      <c r="B839" s="8" t="s">
        <v>112</v>
      </c>
      <c r="C839" s="9">
        <v>2015</v>
      </c>
      <c r="D839" s="9">
        <v>2017</v>
      </c>
      <c r="E839" s="8"/>
      <c r="F839" s="26"/>
      <c r="G839" s="26"/>
      <c r="H839" s="8" t="s">
        <v>24</v>
      </c>
      <c r="I839" s="8"/>
      <c r="J839" s="8" t="s">
        <v>25</v>
      </c>
      <c r="K839" s="8" t="s">
        <v>835</v>
      </c>
      <c r="L839" s="8" t="s">
        <v>139</v>
      </c>
      <c r="M839" s="23">
        <v>17435.07</v>
      </c>
      <c r="N839" s="23">
        <v>56.214960502982429</v>
      </c>
      <c r="O839" s="23">
        <v>55.569944223107569</v>
      </c>
      <c r="P839" s="23">
        <v>4358.7674999999999</v>
      </c>
      <c r="Q839" s="24"/>
      <c r="R839" s="10" t="s">
        <v>135</v>
      </c>
    </row>
    <row r="840" spans="1:18" x14ac:dyDescent="0.25">
      <c r="A840" s="8">
        <v>922</v>
      </c>
      <c r="B840" s="8" t="s">
        <v>112</v>
      </c>
      <c r="C840" s="9">
        <v>2015</v>
      </c>
      <c r="D840" s="9">
        <v>2017</v>
      </c>
      <c r="E840" s="8"/>
      <c r="F840" s="26"/>
      <c r="G840" s="26"/>
      <c r="H840" s="8" t="s">
        <v>24</v>
      </c>
      <c r="I840" s="8"/>
      <c r="J840" s="8" t="s">
        <v>25</v>
      </c>
      <c r="K840" s="8" t="s">
        <v>836</v>
      </c>
      <c r="L840" s="8" t="s">
        <v>139</v>
      </c>
      <c r="M840" s="23">
        <v>38196.269999999997</v>
      </c>
      <c r="N840" s="23">
        <v>123.15418345961632</v>
      </c>
      <c r="O840" s="23">
        <v>121.74109960159362</v>
      </c>
      <c r="P840" s="23">
        <v>9549.0674999999992</v>
      </c>
      <c r="Q840" s="24"/>
      <c r="R840" s="10" t="s">
        <v>135</v>
      </c>
    </row>
    <row r="841" spans="1:18" x14ac:dyDescent="0.25">
      <c r="A841" s="8">
        <v>922</v>
      </c>
      <c r="B841" s="8" t="s">
        <v>112</v>
      </c>
      <c r="C841" s="9">
        <v>2015</v>
      </c>
      <c r="D841" s="9">
        <v>2017</v>
      </c>
      <c r="E841" s="8"/>
      <c r="F841" s="26"/>
      <c r="G841" s="26"/>
      <c r="H841" s="8" t="s">
        <v>24</v>
      </c>
      <c r="I841" s="8"/>
      <c r="J841" s="8" t="s">
        <v>25</v>
      </c>
      <c r="K841" s="8" t="s">
        <v>837</v>
      </c>
      <c r="L841" s="8" t="s">
        <v>143</v>
      </c>
      <c r="M841" s="23">
        <v>49099.83</v>
      </c>
      <c r="N841" s="23">
        <v>158.30994679993555</v>
      </c>
      <c r="O841" s="23">
        <v>156.49348207171315</v>
      </c>
      <c r="P841" s="23">
        <v>12274.9575</v>
      </c>
      <c r="Q841" s="24"/>
      <c r="R841" s="10" t="s">
        <v>135</v>
      </c>
    </row>
    <row r="842" spans="1:18" x14ac:dyDescent="0.25">
      <c r="A842" s="8">
        <v>922</v>
      </c>
      <c r="B842" s="8" t="s">
        <v>112</v>
      </c>
      <c r="C842" s="9">
        <v>2015</v>
      </c>
      <c r="D842" s="9">
        <v>2017</v>
      </c>
      <c r="E842" s="8"/>
      <c r="F842" s="26"/>
      <c r="G842" s="26"/>
      <c r="H842" s="8" t="s">
        <v>24</v>
      </c>
      <c r="I842" s="8"/>
      <c r="J842" s="8" t="s">
        <v>25</v>
      </c>
      <c r="K842" s="8" t="s">
        <v>838</v>
      </c>
      <c r="L842" s="8" t="s">
        <v>143</v>
      </c>
      <c r="M842" s="23">
        <v>22711.51</v>
      </c>
      <c r="N842" s="23">
        <v>73.227502821215538</v>
      </c>
      <c r="O842" s="23">
        <v>72.387282868525887</v>
      </c>
      <c r="P842" s="23">
        <v>5677.8774999999996</v>
      </c>
      <c r="Q842" s="24"/>
      <c r="R842" s="10" t="s">
        <v>135</v>
      </c>
    </row>
    <row r="843" spans="1:18" x14ac:dyDescent="0.25">
      <c r="A843" s="8">
        <v>922</v>
      </c>
      <c r="B843" s="8" t="s">
        <v>112</v>
      </c>
      <c r="C843" s="9">
        <v>2015</v>
      </c>
      <c r="D843" s="9">
        <v>2017</v>
      </c>
      <c r="E843" s="8"/>
      <c r="F843" s="26"/>
      <c r="G843" s="26"/>
      <c r="H843" s="8" t="s">
        <v>24</v>
      </c>
      <c r="I843" s="8"/>
      <c r="J843" s="8" t="s">
        <v>25</v>
      </c>
      <c r="K843" s="8" t="s">
        <v>724</v>
      </c>
      <c r="L843" s="8" t="s">
        <v>139</v>
      </c>
      <c r="M843" s="23">
        <v>22295.68</v>
      </c>
      <c r="N843" s="23">
        <v>71.886764468805424</v>
      </c>
      <c r="O843" s="23">
        <v>71.061928286852591</v>
      </c>
      <c r="P843" s="23">
        <v>5573.92</v>
      </c>
      <c r="Q843" s="24"/>
      <c r="R843" s="10" t="s">
        <v>135</v>
      </c>
    </row>
    <row r="844" spans="1:18" x14ac:dyDescent="0.25">
      <c r="A844" s="8">
        <v>922</v>
      </c>
      <c r="B844" s="8" t="s">
        <v>112</v>
      </c>
      <c r="C844" s="9">
        <v>2015</v>
      </c>
      <c r="D844" s="9">
        <v>2017</v>
      </c>
      <c r="E844" s="8"/>
      <c r="F844" s="26"/>
      <c r="G844" s="26"/>
      <c r="H844" s="8" t="s">
        <v>24</v>
      </c>
      <c r="I844" s="8"/>
      <c r="J844" s="8" t="s">
        <v>25</v>
      </c>
      <c r="K844" s="8" t="s">
        <v>725</v>
      </c>
      <c r="L844" s="8" t="s">
        <v>139</v>
      </c>
      <c r="M844" s="23">
        <v>12641.42</v>
      </c>
      <c r="N844" s="23">
        <v>40.759052071578274</v>
      </c>
      <c r="O844" s="23">
        <v>40.291378486055777</v>
      </c>
      <c r="P844" s="23">
        <v>3160.355</v>
      </c>
      <c r="Q844" s="24"/>
      <c r="R844" s="10" t="s">
        <v>135</v>
      </c>
    </row>
    <row r="845" spans="1:18" x14ac:dyDescent="0.25">
      <c r="A845" s="8">
        <v>901</v>
      </c>
      <c r="B845" s="8" t="s">
        <v>108</v>
      </c>
      <c r="C845" s="9">
        <v>2015</v>
      </c>
      <c r="D845" s="9">
        <v>2017</v>
      </c>
      <c r="E845" s="8">
        <v>10</v>
      </c>
      <c r="F845" s="26">
        <v>683.3</v>
      </c>
      <c r="G845" s="26">
        <v>698.6</v>
      </c>
      <c r="H845" s="8" t="s">
        <v>24</v>
      </c>
      <c r="I845" s="8"/>
      <c r="J845" s="8" t="s">
        <v>25</v>
      </c>
      <c r="K845" s="8" t="s">
        <v>839</v>
      </c>
      <c r="L845" s="8" t="s">
        <v>193</v>
      </c>
      <c r="M845" s="23">
        <v>60008.46</v>
      </c>
      <c r="N845" s="23">
        <v>87.821542514268998</v>
      </c>
      <c r="O845" s="23">
        <v>85.898167764099625</v>
      </c>
      <c r="P845" s="23">
        <v>6000.8459999999995</v>
      </c>
      <c r="Q845" s="24"/>
      <c r="R845" s="10" t="s">
        <v>135</v>
      </c>
    </row>
    <row r="846" spans="1:18" x14ac:dyDescent="0.25">
      <c r="A846" s="8">
        <v>901</v>
      </c>
      <c r="B846" s="8" t="s">
        <v>108</v>
      </c>
      <c r="C846" s="9">
        <v>2015</v>
      </c>
      <c r="D846" s="9">
        <v>2017</v>
      </c>
      <c r="E846" s="8"/>
      <c r="F846" s="26"/>
      <c r="G846" s="26"/>
      <c r="H846" s="8" t="s">
        <v>24</v>
      </c>
      <c r="I846" s="8"/>
      <c r="J846" s="8" t="s">
        <v>25</v>
      </c>
      <c r="K846" s="8" t="s">
        <v>840</v>
      </c>
      <c r="L846" s="8" t="s">
        <v>193</v>
      </c>
      <c r="M846" s="23">
        <v>92676.58</v>
      </c>
      <c r="N846" s="23">
        <v>135.63087955510025</v>
      </c>
      <c r="O846" s="23">
        <v>132.66043515602632</v>
      </c>
      <c r="P846" s="23">
        <v>9267.6579999999994</v>
      </c>
      <c r="Q846" s="24"/>
      <c r="R846" s="10" t="s">
        <v>135</v>
      </c>
    </row>
    <row r="847" spans="1:18" x14ac:dyDescent="0.25">
      <c r="A847" s="8">
        <v>901</v>
      </c>
      <c r="B847" s="8" t="s">
        <v>108</v>
      </c>
      <c r="C847" s="9">
        <v>2015</v>
      </c>
      <c r="D847" s="9">
        <v>2017</v>
      </c>
      <c r="E847" s="8"/>
      <c r="F847" s="26"/>
      <c r="G847" s="26"/>
      <c r="H847" s="8" t="s">
        <v>24</v>
      </c>
      <c r="I847" s="8"/>
      <c r="J847" s="8" t="s">
        <v>25</v>
      </c>
      <c r="K847" s="8" t="s">
        <v>841</v>
      </c>
      <c r="L847" s="8" t="s">
        <v>134</v>
      </c>
      <c r="M847" s="23">
        <v>317566.01</v>
      </c>
      <c r="N847" s="23">
        <v>464.75341723986543</v>
      </c>
      <c r="O847" s="23">
        <v>454.57487832808476</v>
      </c>
      <c r="P847" s="23">
        <v>31756.601000000002</v>
      </c>
      <c r="Q847" s="24"/>
      <c r="R847" s="10" t="s">
        <v>135</v>
      </c>
    </row>
    <row r="848" spans="1:18" x14ac:dyDescent="0.25">
      <c r="A848" s="8">
        <v>901</v>
      </c>
      <c r="B848" s="8" t="s">
        <v>108</v>
      </c>
      <c r="C848" s="9">
        <v>2015</v>
      </c>
      <c r="D848" s="9">
        <v>2017</v>
      </c>
      <c r="E848" s="8"/>
      <c r="F848" s="26"/>
      <c r="G848" s="26"/>
      <c r="H848" s="8" t="s">
        <v>24</v>
      </c>
      <c r="I848" s="8"/>
      <c r="J848" s="8" t="s">
        <v>25</v>
      </c>
      <c r="K848" s="8" t="s">
        <v>842</v>
      </c>
      <c r="L848" s="8" t="s">
        <v>134</v>
      </c>
      <c r="M848" s="23">
        <v>34100</v>
      </c>
      <c r="N848" s="23">
        <v>49.904873408458954</v>
      </c>
      <c r="O848" s="23">
        <v>48.81190953335242</v>
      </c>
      <c r="P848" s="23">
        <v>3410</v>
      </c>
      <c r="Q848" s="24"/>
      <c r="R848" s="10" t="s">
        <v>135</v>
      </c>
    </row>
    <row r="849" spans="1:18" x14ac:dyDescent="0.25">
      <c r="A849" s="8">
        <v>901</v>
      </c>
      <c r="B849" s="8" t="s">
        <v>108</v>
      </c>
      <c r="C849" s="9">
        <v>2015</v>
      </c>
      <c r="D849" s="9">
        <v>2017</v>
      </c>
      <c r="E849" s="8"/>
      <c r="F849" s="26"/>
      <c r="G849" s="26"/>
      <c r="H849" s="8" t="s">
        <v>24</v>
      </c>
      <c r="I849" s="8"/>
      <c r="J849" s="8" t="s">
        <v>25</v>
      </c>
      <c r="K849" s="8" t="s">
        <v>843</v>
      </c>
      <c r="L849" s="8" t="s">
        <v>137</v>
      </c>
      <c r="M849" s="23">
        <v>88635.82</v>
      </c>
      <c r="N849" s="23">
        <v>129.71728376994002</v>
      </c>
      <c r="O849" s="23">
        <v>126.87635270541082</v>
      </c>
      <c r="P849" s="23">
        <v>8863.5820000000003</v>
      </c>
      <c r="Q849" s="24"/>
      <c r="R849" s="10" t="s">
        <v>135</v>
      </c>
    </row>
    <row r="850" spans="1:18" x14ac:dyDescent="0.25">
      <c r="A850" s="8">
        <v>901</v>
      </c>
      <c r="B850" s="8" t="s">
        <v>108</v>
      </c>
      <c r="C850" s="9">
        <v>2015</v>
      </c>
      <c r="D850" s="9">
        <v>2017</v>
      </c>
      <c r="E850" s="8"/>
      <c r="F850" s="26"/>
      <c r="G850" s="26"/>
      <c r="H850" s="8" t="s">
        <v>24</v>
      </c>
      <c r="I850" s="8"/>
      <c r="J850" s="8" t="s">
        <v>25</v>
      </c>
      <c r="K850" s="8" t="s">
        <v>844</v>
      </c>
      <c r="L850" s="8" t="s">
        <v>137</v>
      </c>
      <c r="M850" s="23">
        <v>63959.87</v>
      </c>
      <c r="N850" s="23">
        <v>93.604375823210901</v>
      </c>
      <c r="O850" s="23">
        <v>91.554351560263385</v>
      </c>
      <c r="P850" s="23">
        <v>6395.9870000000001</v>
      </c>
      <c r="Q850" s="24"/>
      <c r="R850" s="10" t="s">
        <v>135</v>
      </c>
    </row>
    <row r="851" spans="1:18" x14ac:dyDescent="0.25">
      <c r="A851" s="8">
        <v>901</v>
      </c>
      <c r="B851" s="8" t="s">
        <v>108</v>
      </c>
      <c r="C851" s="9">
        <v>2015</v>
      </c>
      <c r="D851" s="9">
        <v>2017</v>
      </c>
      <c r="E851" s="8"/>
      <c r="F851" s="26"/>
      <c r="G851" s="26"/>
      <c r="H851" s="8" t="s">
        <v>24</v>
      </c>
      <c r="I851" s="8"/>
      <c r="J851" s="8" t="s">
        <v>25</v>
      </c>
      <c r="K851" s="8" t="s">
        <v>845</v>
      </c>
      <c r="L851" s="8" t="s">
        <v>139</v>
      </c>
      <c r="M851" s="23">
        <v>45817.42</v>
      </c>
      <c r="N851" s="23">
        <v>67.053153812381098</v>
      </c>
      <c r="O851" s="23">
        <v>65.584626395648442</v>
      </c>
      <c r="P851" s="23">
        <v>4581.7420000000002</v>
      </c>
      <c r="Q851" s="24"/>
      <c r="R851" s="10" t="s">
        <v>135</v>
      </c>
    </row>
    <row r="852" spans="1:18" x14ac:dyDescent="0.25">
      <c r="A852" s="8">
        <v>901</v>
      </c>
      <c r="B852" s="8" t="s">
        <v>108</v>
      </c>
      <c r="C852" s="9">
        <v>2015</v>
      </c>
      <c r="D852" s="9">
        <v>2017</v>
      </c>
      <c r="E852" s="8"/>
      <c r="F852" s="26"/>
      <c r="G852" s="26"/>
      <c r="H852" s="8" t="s">
        <v>24</v>
      </c>
      <c r="I852" s="8"/>
      <c r="J852" s="8" t="s">
        <v>25</v>
      </c>
      <c r="K852" s="8" t="s">
        <v>846</v>
      </c>
      <c r="L852" s="8" t="s">
        <v>139</v>
      </c>
      <c r="M852" s="23">
        <v>29931.15</v>
      </c>
      <c r="N852" s="23">
        <v>43.803819698521885</v>
      </c>
      <c r="O852" s="23">
        <v>42.844474663612942</v>
      </c>
      <c r="P852" s="23">
        <v>2993.1150000000002</v>
      </c>
      <c r="Q852" s="24"/>
      <c r="R852" s="10" t="s">
        <v>135</v>
      </c>
    </row>
    <row r="853" spans="1:18" x14ac:dyDescent="0.25">
      <c r="A853" s="8">
        <v>901</v>
      </c>
      <c r="B853" s="8" t="s">
        <v>108</v>
      </c>
      <c r="C853" s="9">
        <v>2015</v>
      </c>
      <c r="D853" s="9">
        <v>2017</v>
      </c>
      <c r="E853" s="8"/>
      <c r="F853" s="26"/>
      <c r="G853" s="26"/>
      <c r="H853" s="8" t="s">
        <v>24</v>
      </c>
      <c r="I853" s="8"/>
      <c r="J853" s="8" t="s">
        <v>25</v>
      </c>
      <c r="K853" s="8" t="s">
        <v>847</v>
      </c>
      <c r="L853" s="8" t="s">
        <v>139</v>
      </c>
      <c r="M853" s="23">
        <v>93904.56</v>
      </c>
      <c r="N853" s="23">
        <v>137.42801112249379</v>
      </c>
      <c r="O853" s="23">
        <v>134.41820784425994</v>
      </c>
      <c r="P853" s="23">
        <v>9390.4560000000001</v>
      </c>
      <c r="Q853" s="24"/>
      <c r="R853" s="10" t="s">
        <v>135</v>
      </c>
    </row>
    <row r="854" spans="1:18" x14ac:dyDescent="0.25">
      <c r="A854" s="8">
        <v>901</v>
      </c>
      <c r="B854" s="8" t="s">
        <v>108</v>
      </c>
      <c r="C854" s="9">
        <v>2015</v>
      </c>
      <c r="D854" s="9">
        <v>2017</v>
      </c>
      <c r="E854" s="8"/>
      <c r="F854" s="26"/>
      <c r="G854" s="26"/>
      <c r="H854" s="8" t="s">
        <v>24</v>
      </c>
      <c r="I854" s="8"/>
      <c r="J854" s="8" t="s">
        <v>25</v>
      </c>
      <c r="K854" s="8" t="s">
        <v>848</v>
      </c>
      <c r="L854" s="8" t="s">
        <v>139</v>
      </c>
      <c r="M854" s="23">
        <v>53300</v>
      </c>
      <c r="N854" s="23">
        <v>78.003805063661645</v>
      </c>
      <c r="O854" s="23">
        <v>76.295448038935007</v>
      </c>
      <c r="P854" s="23">
        <v>5330</v>
      </c>
      <c r="Q854" s="24"/>
      <c r="R854" s="10" t="s">
        <v>135</v>
      </c>
    </row>
    <row r="855" spans="1:18" x14ac:dyDescent="0.25">
      <c r="A855" s="8">
        <v>901</v>
      </c>
      <c r="B855" s="8" t="s">
        <v>108</v>
      </c>
      <c r="C855" s="9">
        <v>2015</v>
      </c>
      <c r="D855" s="9">
        <v>2017</v>
      </c>
      <c r="E855" s="8"/>
      <c r="F855" s="26"/>
      <c r="G855" s="26"/>
      <c r="H855" s="8" t="s">
        <v>24</v>
      </c>
      <c r="I855" s="8"/>
      <c r="J855" s="8" t="s">
        <v>25</v>
      </c>
      <c r="K855" s="8" t="s">
        <v>849</v>
      </c>
      <c r="L855" s="8" t="s">
        <v>143</v>
      </c>
      <c r="M855" s="23">
        <v>70390.84</v>
      </c>
      <c r="N855" s="23">
        <v>103.01601053709938</v>
      </c>
      <c r="O855" s="23">
        <v>100.75986258230746</v>
      </c>
      <c r="P855" s="23">
        <v>7039.0839999999998</v>
      </c>
      <c r="Q855" s="24"/>
      <c r="R855" s="10" t="s">
        <v>135</v>
      </c>
    </row>
    <row r="856" spans="1:18" x14ac:dyDescent="0.25">
      <c r="A856" s="8">
        <v>901</v>
      </c>
      <c r="B856" s="8" t="s">
        <v>108</v>
      </c>
      <c r="C856" s="9">
        <v>2015</v>
      </c>
      <c r="D856" s="9">
        <v>2017</v>
      </c>
      <c r="E856" s="8"/>
      <c r="F856" s="26"/>
      <c r="G856" s="26"/>
      <c r="H856" s="8" t="s">
        <v>24</v>
      </c>
      <c r="I856" s="8"/>
      <c r="J856" s="8" t="s">
        <v>25</v>
      </c>
      <c r="K856" s="8" t="s">
        <v>850</v>
      </c>
      <c r="L856" s="8" t="s">
        <v>143</v>
      </c>
      <c r="M856" s="23">
        <v>49133.65</v>
      </c>
      <c r="N856" s="23">
        <v>71.906410068783856</v>
      </c>
      <c r="O856" s="23">
        <v>70.331591754938444</v>
      </c>
      <c r="P856" s="23">
        <v>4913.3649999999998</v>
      </c>
      <c r="Q856" s="24"/>
      <c r="R856" s="10" t="s">
        <v>135</v>
      </c>
    </row>
    <row r="857" spans="1:18" x14ac:dyDescent="0.25">
      <c r="A857" s="8">
        <v>901</v>
      </c>
      <c r="B857" s="8" t="s">
        <v>108</v>
      </c>
      <c r="C857" s="9">
        <v>2015</v>
      </c>
      <c r="D857" s="9">
        <v>2017</v>
      </c>
      <c r="E857" s="8"/>
      <c r="F857" s="26"/>
      <c r="G857" s="26"/>
      <c r="H857" s="8" t="s">
        <v>24</v>
      </c>
      <c r="I857" s="8"/>
      <c r="J857" s="8" t="s">
        <v>25</v>
      </c>
      <c r="K857" s="8" t="s">
        <v>851</v>
      </c>
      <c r="L857" s="8" t="s">
        <v>143</v>
      </c>
      <c r="M857" s="23">
        <v>31016.639999999999</v>
      </c>
      <c r="N857" s="23">
        <v>45.392419142397195</v>
      </c>
      <c r="O857" s="23">
        <v>44.398282278843396</v>
      </c>
      <c r="P857" s="23">
        <v>3101.6639999999998</v>
      </c>
      <c r="Q857" s="24"/>
      <c r="R857" s="10" t="s">
        <v>135</v>
      </c>
    </row>
    <row r="858" spans="1:18" x14ac:dyDescent="0.25">
      <c r="A858" s="8">
        <v>901</v>
      </c>
      <c r="B858" s="8" t="s">
        <v>108</v>
      </c>
      <c r="C858" s="9">
        <v>2015</v>
      </c>
      <c r="D858" s="9">
        <v>2017</v>
      </c>
      <c r="E858" s="8"/>
      <c r="F858" s="26"/>
      <c r="G858" s="26"/>
      <c r="H858" s="8" t="s">
        <v>24</v>
      </c>
      <c r="I858" s="8"/>
      <c r="J858" s="8" t="s">
        <v>25</v>
      </c>
      <c r="K858" s="8" t="s">
        <v>852</v>
      </c>
      <c r="L858" s="8" t="s">
        <v>139</v>
      </c>
      <c r="M858" s="23">
        <v>46539.54</v>
      </c>
      <c r="N858" s="23">
        <v>68.109966339821455</v>
      </c>
      <c r="O858" s="23">
        <v>66.618293730317774</v>
      </c>
      <c r="P858" s="23">
        <v>4653.9539999999997</v>
      </c>
      <c r="Q858" s="24"/>
      <c r="R858" s="10" t="s">
        <v>135</v>
      </c>
    </row>
    <row r="859" spans="1:18" x14ac:dyDescent="0.25">
      <c r="A859" s="8">
        <v>901</v>
      </c>
      <c r="B859" s="8" t="s">
        <v>108</v>
      </c>
      <c r="C859" s="9">
        <v>2015</v>
      </c>
      <c r="D859" s="9">
        <v>2017</v>
      </c>
      <c r="E859" s="8"/>
      <c r="F859" s="26"/>
      <c r="G859" s="26"/>
      <c r="H859" s="8" t="s">
        <v>24</v>
      </c>
      <c r="I859" s="8"/>
      <c r="J859" s="8" t="s">
        <v>25</v>
      </c>
      <c r="K859" s="8" t="s">
        <v>853</v>
      </c>
      <c r="L859" s="8" t="s">
        <v>139</v>
      </c>
      <c r="M859" s="23">
        <v>33281.24</v>
      </c>
      <c r="N859" s="23">
        <v>48.706629591687403</v>
      </c>
      <c r="O859" s="23">
        <v>47.639908388204979</v>
      </c>
      <c r="P859" s="23">
        <v>3328.1239999999998</v>
      </c>
      <c r="Q859" s="24"/>
      <c r="R859" s="10" t="s">
        <v>135</v>
      </c>
    </row>
    <row r="860" spans="1:18" x14ac:dyDescent="0.25">
      <c r="A860" s="8">
        <v>925</v>
      </c>
      <c r="B860" s="8" t="s">
        <v>113</v>
      </c>
      <c r="C860" s="9">
        <v>2015</v>
      </c>
      <c r="D860" s="9">
        <v>2017</v>
      </c>
      <c r="E860" s="8">
        <v>8</v>
      </c>
      <c r="F860" s="26">
        <v>539.4</v>
      </c>
      <c r="G860" s="26">
        <v>584</v>
      </c>
      <c r="H860" s="8" t="s">
        <v>24</v>
      </c>
      <c r="I860" s="8"/>
      <c r="J860" s="8" t="s">
        <v>25</v>
      </c>
      <c r="K860" s="8" t="s">
        <v>854</v>
      </c>
      <c r="L860" s="8" t="s">
        <v>134</v>
      </c>
      <c r="M860" s="23">
        <v>239168.89</v>
      </c>
      <c r="N860" s="23">
        <v>443.3980163144235</v>
      </c>
      <c r="O860" s="23">
        <v>409.53577054794522</v>
      </c>
      <c r="P860" s="23">
        <v>29896.111250000002</v>
      </c>
      <c r="Q860" s="24"/>
      <c r="R860" s="10" t="s">
        <v>135</v>
      </c>
    </row>
    <row r="861" spans="1:18" x14ac:dyDescent="0.25">
      <c r="A861" s="8">
        <v>925</v>
      </c>
      <c r="B861" s="8" t="s">
        <v>113</v>
      </c>
      <c r="C861" s="9">
        <v>2015</v>
      </c>
      <c r="D861" s="9">
        <v>2017</v>
      </c>
      <c r="E861" s="8"/>
      <c r="F861" s="26"/>
      <c r="G861" s="26"/>
      <c r="H861" s="8" t="s">
        <v>24</v>
      </c>
      <c r="I861" s="8"/>
      <c r="J861" s="8" t="s">
        <v>25</v>
      </c>
      <c r="K861" s="8" t="s">
        <v>855</v>
      </c>
      <c r="L861" s="8" t="s">
        <v>134</v>
      </c>
      <c r="M861" s="23">
        <v>4400</v>
      </c>
      <c r="N861" s="23">
        <v>8.1572117167222835</v>
      </c>
      <c r="O861" s="23">
        <v>7.5342465753424657</v>
      </c>
      <c r="P861" s="23">
        <v>550</v>
      </c>
      <c r="Q861" s="24"/>
      <c r="R861" s="10" t="s">
        <v>135</v>
      </c>
    </row>
    <row r="862" spans="1:18" x14ac:dyDescent="0.25">
      <c r="A862" s="8">
        <v>925</v>
      </c>
      <c r="B862" s="8" t="s">
        <v>113</v>
      </c>
      <c r="C862" s="9">
        <v>2015</v>
      </c>
      <c r="D862" s="9">
        <v>2017</v>
      </c>
      <c r="E862" s="8"/>
      <c r="F862" s="26"/>
      <c r="G862" s="26"/>
      <c r="H862" s="8" t="s">
        <v>24</v>
      </c>
      <c r="I862" s="8"/>
      <c r="J862" s="8" t="s">
        <v>25</v>
      </c>
      <c r="K862" s="8" t="s">
        <v>856</v>
      </c>
      <c r="L862" s="8" t="s">
        <v>137</v>
      </c>
      <c r="M862" s="23">
        <v>23700.82</v>
      </c>
      <c r="N862" s="23">
        <v>43.939228772710422</v>
      </c>
      <c r="O862" s="23">
        <v>40.583595890410962</v>
      </c>
      <c r="P862" s="23">
        <v>2962.6025</v>
      </c>
      <c r="Q862" s="24"/>
      <c r="R862" s="10" t="s">
        <v>135</v>
      </c>
    </row>
    <row r="863" spans="1:18" x14ac:dyDescent="0.25">
      <c r="A863" s="8">
        <v>925</v>
      </c>
      <c r="B863" s="8" t="s">
        <v>113</v>
      </c>
      <c r="C863" s="9">
        <v>2015</v>
      </c>
      <c r="D863" s="9">
        <v>2017</v>
      </c>
      <c r="E863" s="8"/>
      <c r="F863" s="26"/>
      <c r="G863" s="26"/>
      <c r="H863" s="8" t="s">
        <v>24</v>
      </c>
      <c r="I863" s="8"/>
      <c r="J863" s="8" t="s">
        <v>25</v>
      </c>
      <c r="K863" s="8" t="s">
        <v>857</v>
      </c>
      <c r="L863" s="8" t="s">
        <v>137</v>
      </c>
      <c r="M863" s="23">
        <v>21497.48</v>
      </c>
      <c r="N863" s="23">
        <v>39.854430849091585</v>
      </c>
      <c r="O863" s="23">
        <v>36.810753424657534</v>
      </c>
      <c r="P863" s="23">
        <v>2687.1849999999999</v>
      </c>
      <c r="Q863" s="24"/>
      <c r="R863" s="10" t="s">
        <v>135</v>
      </c>
    </row>
    <row r="864" spans="1:18" x14ac:dyDescent="0.25">
      <c r="A864" s="8">
        <v>925</v>
      </c>
      <c r="B864" s="8" t="s">
        <v>113</v>
      </c>
      <c r="C864" s="9">
        <v>2015</v>
      </c>
      <c r="D864" s="9">
        <v>2017</v>
      </c>
      <c r="E864" s="8"/>
      <c r="F864" s="26"/>
      <c r="G864" s="26"/>
      <c r="H864" s="8" t="s">
        <v>24</v>
      </c>
      <c r="I864" s="8"/>
      <c r="J864" s="8" t="s">
        <v>25</v>
      </c>
      <c r="K864" s="8" t="s">
        <v>858</v>
      </c>
      <c r="L864" s="8" t="s">
        <v>137</v>
      </c>
      <c r="M864" s="23">
        <v>114084.36</v>
      </c>
      <c r="N864" s="23">
        <v>211.5023359288098</v>
      </c>
      <c r="O864" s="23">
        <v>195.34993150684932</v>
      </c>
      <c r="P864" s="23">
        <v>14260.545</v>
      </c>
      <c r="Q864" s="24"/>
      <c r="R864" s="10" t="s">
        <v>135</v>
      </c>
    </row>
    <row r="865" spans="1:18" x14ac:dyDescent="0.25">
      <c r="A865" s="8">
        <v>925</v>
      </c>
      <c r="B865" s="8" t="s">
        <v>113</v>
      </c>
      <c r="C865" s="9">
        <v>2015</v>
      </c>
      <c r="D865" s="9">
        <v>2017</v>
      </c>
      <c r="E865" s="8"/>
      <c r="F865" s="26"/>
      <c r="G865" s="26"/>
      <c r="H865" s="8" t="s">
        <v>24</v>
      </c>
      <c r="I865" s="8"/>
      <c r="J865" s="8" t="s">
        <v>25</v>
      </c>
      <c r="K865" s="8" t="s">
        <v>859</v>
      </c>
      <c r="L865" s="8" t="s">
        <v>139</v>
      </c>
      <c r="M865" s="23">
        <v>60522.79</v>
      </c>
      <c r="N865" s="23">
        <v>112.20391175380053</v>
      </c>
      <c r="O865" s="23">
        <v>103.63491438356165</v>
      </c>
      <c r="P865" s="23">
        <v>7565.3487500000001</v>
      </c>
      <c r="Q865" s="24"/>
      <c r="R865" s="10" t="s">
        <v>135</v>
      </c>
    </row>
    <row r="866" spans="1:18" x14ac:dyDescent="0.25">
      <c r="A866" s="8">
        <v>925</v>
      </c>
      <c r="B866" s="8" t="s">
        <v>113</v>
      </c>
      <c r="C866" s="9">
        <v>2015</v>
      </c>
      <c r="D866" s="9">
        <v>2017</v>
      </c>
      <c r="E866" s="8"/>
      <c r="F866" s="26"/>
      <c r="G866" s="26"/>
      <c r="H866" s="8" t="s">
        <v>24</v>
      </c>
      <c r="I866" s="8"/>
      <c r="J866" s="8" t="s">
        <v>25</v>
      </c>
      <c r="K866" s="8" t="s">
        <v>860</v>
      </c>
      <c r="L866" s="8" t="s">
        <v>139</v>
      </c>
      <c r="M866" s="23">
        <v>65435.67</v>
      </c>
      <c r="N866" s="23">
        <v>121.31195773081201</v>
      </c>
      <c r="O866" s="23">
        <v>112.04738013698631</v>
      </c>
      <c r="P866" s="23">
        <v>8179.4587499999998</v>
      </c>
      <c r="Q866" s="24"/>
      <c r="R866" s="10" t="s">
        <v>135</v>
      </c>
    </row>
    <row r="867" spans="1:18" x14ac:dyDescent="0.25">
      <c r="A867" s="8">
        <v>925</v>
      </c>
      <c r="B867" s="8" t="s">
        <v>113</v>
      </c>
      <c r="C867" s="9">
        <v>2015</v>
      </c>
      <c r="D867" s="9">
        <v>2017</v>
      </c>
      <c r="E867" s="8"/>
      <c r="F867" s="26"/>
      <c r="G867" s="26"/>
      <c r="H867" s="8" t="s">
        <v>24</v>
      </c>
      <c r="I867" s="8"/>
      <c r="J867" s="8" t="s">
        <v>25</v>
      </c>
      <c r="K867" s="8" t="s">
        <v>861</v>
      </c>
      <c r="L867" s="8" t="s">
        <v>143</v>
      </c>
      <c r="M867" s="23">
        <v>32335.07</v>
      </c>
      <c r="N867" s="23">
        <v>59.946366332962555</v>
      </c>
      <c r="O867" s="23">
        <v>55.368270547945208</v>
      </c>
      <c r="P867" s="23">
        <v>4041.88375</v>
      </c>
      <c r="Q867" s="24"/>
      <c r="R867" s="10" t="s">
        <v>135</v>
      </c>
    </row>
    <row r="868" spans="1:18" x14ac:dyDescent="0.25">
      <c r="A868" s="8">
        <v>925</v>
      </c>
      <c r="B868" s="8" t="s">
        <v>113</v>
      </c>
      <c r="C868" s="9">
        <v>2015</v>
      </c>
      <c r="D868" s="9">
        <v>2017</v>
      </c>
      <c r="E868" s="8"/>
      <c r="F868" s="26"/>
      <c r="G868" s="26"/>
      <c r="H868" s="8" t="s">
        <v>24</v>
      </c>
      <c r="I868" s="8"/>
      <c r="J868" s="8" t="s">
        <v>25</v>
      </c>
      <c r="K868" s="8" t="s">
        <v>862</v>
      </c>
      <c r="L868" s="8" t="s">
        <v>143</v>
      </c>
      <c r="M868" s="23">
        <v>33639.31</v>
      </c>
      <c r="N868" s="23">
        <v>62.364312198739341</v>
      </c>
      <c r="O868" s="23">
        <v>57.601558219178081</v>
      </c>
      <c r="P868" s="23">
        <v>4204.9137499999997</v>
      </c>
      <c r="Q868" s="24"/>
      <c r="R868" s="10" t="s">
        <v>135</v>
      </c>
    </row>
    <row r="869" spans="1:18" x14ac:dyDescent="0.25">
      <c r="A869" s="8">
        <v>925</v>
      </c>
      <c r="B869" s="8" t="s">
        <v>113</v>
      </c>
      <c r="C869" s="9">
        <v>2015</v>
      </c>
      <c r="D869" s="9">
        <v>2017</v>
      </c>
      <c r="E869" s="8"/>
      <c r="F869" s="26"/>
      <c r="G869" s="26"/>
      <c r="H869" s="8" t="s">
        <v>24</v>
      </c>
      <c r="I869" s="8"/>
      <c r="J869" s="8" t="s">
        <v>25</v>
      </c>
      <c r="K869" s="8" t="s">
        <v>863</v>
      </c>
      <c r="L869" s="8" t="s">
        <v>143</v>
      </c>
      <c r="M869" s="23">
        <v>44845.07</v>
      </c>
      <c r="N869" s="23">
        <v>83.138802373007053</v>
      </c>
      <c r="O869" s="23">
        <v>76.789503424657539</v>
      </c>
      <c r="P869" s="23">
        <v>5605.63375</v>
      </c>
      <c r="Q869" s="24"/>
      <c r="R869" s="10" t="s">
        <v>135</v>
      </c>
    </row>
    <row r="870" spans="1:18" x14ac:dyDescent="0.25">
      <c r="A870" s="8">
        <v>925</v>
      </c>
      <c r="B870" s="8" t="s">
        <v>113</v>
      </c>
      <c r="C870" s="9">
        <v>2015</v>
      </c>
      <c r="D870" s="9">
        <v>2017</v>
      </c>
      <c r="E870" s="8"/>
      <c r="F870" s="26"/>
      <c r="G870" s="26"/>
      <c r="H870" s="8" t="s">
        <v>24</v>
      </c>
      <c r="I870" s="8"/>
      <c r="J870" s="8" t="s">
        <v>25</v>
      </c>
      <c r="K870" s="8" t="s">
        <v>864</v>
      </c>
      <c r="L870" s="8" t="s">
        <v>139</v>
      </c>
      <c r="M870" s="23">
        <v>30955.58</v>
      </c>
      <c r="N870" s="23">
        <v>57.388913607712276</v>
      </c>
      <c r="O870" s="23">
        <v>53.006130136986307</v>
      </c>
      <c r="P870" s="23">
        <v>3869.4475000000002</v>
      </c>
      <c r="Q870" s="24"/>
      <c r="R870" s="10" t="s">
        <v>135</v>
      </c>
    </row>
    <row r="871" spans="1:18" x14ac:dyDescent="0.25">
      <c r="A871" s="8">
        <v>925</v>
      </c>
      <c r="B871" s="8" t="s">
        <v>113</v>
      </c>
      <c r="C871" s="9">
        <v>2015</v>
      </c>
      <c r="D871" s="9">
        <v>2017</v>
      </c>
      <c r="E871" s="8"/>
      <c r="F871" s="26"/>
      <c r="G871" s="26"/>
      <c r="H871" s="8" t="s">
        <v>24</v>
      </c>
      <c r="I871" s="8"/>
      <c r="J871" s="8" t="s">
        <v>25</v>
      </c>
      <c r="K871" s="8" t="s">
        <v>865</v>
      </c>
      <c r="L871" s="8" t="s">
        <v>139</v>
      </c>
      <c r="M871" s="23">
        <v>23000</v>
      </c>
      <c r="N871" s="23">
        <v>42.639970337411938</v>
      </c>
      <c r="O871" s="23">
        <v>39.38356164383562</v>
      </c>
      <c r="P871" s="23">
        <v>2875</v>
      </c>
      <c r="Q871" s="24"/>
      <c r="R871" s="10" t="s">
        <v>135</v>
      </c>
    </row>
    <row r="872" spans="1:18" x14ac:dyDescent="0.25">
      <c r="A872" s="8">
        <v>925</v>
      </c>
      <c r="B872" s="8" t="s">
        <v>113</v>
      </c>
      <c r="C872" s="9">
        <v>2015</v>
      </c>
      <c r="D872" s="9">
        <v>2017</v>
      </c>
      <c r="E872" s="8"/>
      <c r="F872" s="26"/>
      <c r="G872" s="26"/>
      <c r="H872" s="8" t="s">
        <v>24</v>
      </c>
      <c r="I872" s="8"/>
      <c r="J872" s="8" t="s">
        <v>25</v>
      </c>
      <c r="K872" s="8" t="s">
        <v>866</v>
      </c>
      <c r="L872" s="8" t="s">
        <v>193</v>
      </c>
      <c r="M872" s="23">
        <v>17794.509999999998</v>
      </c>
      <c r="N872" s="23">
        <v>32.989451242120872</v>
      </c>
      <c r="O872" s="23">
        <v>30.470051369863011</v>
      </c>
      <c r="P872" s="23">
        <v>2224.3137499999998</v>
      </c>
      <c r="Q872" s="24"/>
      <c r="R872" s="10" t="s">
        <v>135</v>
      </c>
    </row>
    <row r="873" spans="1:18" x14ac:dyDescent="0.25">
      <c r="A873" s="8">
        <v>913</v>
      </c>
      <c r="B873" s="8" t="s">
        <v>110</v>
      </c>
      <c r="C873" s="9">
        <v>2015</v>
      </c>
      <c r="D873" s="9">
        <v>2017</v>
      </c>
      <c r="E873" s="8">
        <v>3</v>
      </c>
      <c r="F873" s="26">
        <v>230.67</v>
      </c>
      <c r="G873" s="26">
        <v>230.67</v>
      </c>
      <c r="H873" s="8" t="s">
        <v>24</v>
      </c>
      <c r="I873" s="8"/>
      <c r="J873" s="8" t="s">
        <v>25</v>
      </c>
      <c r="K873" s="8" t="s">
        <v>867</v>
      </c>
      <c r="L873" s="8" t="s">
        <v>134</v>
      </c>
      <c r="M873" s="23">
        <v>99640.91</v>
      </c>
      <c r="N873" s="23">
        <v>431.9630207655959</v>
      </c>
      <c r="O873" s="23">
        <v>431.9630207655959</v>
      </c>
      <c r="P873" s="23">
        <v>33213.636666666665</v>
      </c>
      <c r="Q873" s="24"/>
      <c r="R873" s="10" t="s">
        <v>135</v>
      </c>
    </row>
    <row r="874" spans="1:18" x14ac:dyDescent="0.25">
      <c r="A874" s="8">
        <v>913</v>
      </c>
      <c r="B874" s="8" t="s">
        <v>110</v>
      </c>
      <c r="C874" s="9">
        <v>2015</v>
      </c>
      <c r="D874" s="9">
        <v>2017</v>
      </c>
      <c r="E874" s="8"/>
      <c r="F874" s="26"/>
      <c r="G874" s="26"/>
      <c r="H874" s="8" t="s">
        <v>24</v>
      </c>
      <c r="I874" s="8"/>
      <c r="J874" s="8" t="s">
        <v>25</v>
      </c>
      <c r="K874" s="8" t="s">
        <v>868</v>
      </c>
      <c r="L874" s="8" t="s">
        <v>134</v>
      </c>
      <c r="M874" s="23">
        <v>22048.26</v>
      </c>
      <c r="N874" s="23">
        <v>95.58356093120041</v>
      </c>
      <c r="O874" s="23">
        <v>95.58356093120041</v>
      </c>
      <c r="P874" s="23">
        <v>7349.4199999999992</v>
      </c>
      <c r="Q874" s="24"/>
      <c r="R874" s="10" t="s">
        <v>135</v>
      </c>
    </row>
    <row r="875" spans="1:18" x14ac:dyDescent="0.25">
      <c r="A875" s="8">
        <v>913</v>
      </c>
      <c r="B875" s="8" t="s">
        <v>110</v>
      </c>
      <c r="C875" s="9">
        <v>2015</v>
      </c>
      <c r="D875" s="9">
        <v>2017</v>
      </c>
      <c r="E875" s="8"/>
      <c r="F875" s="26"/>
      <c r="G875" s="26"/>
      <c r="H875" s="8" t="s">
        <v>24</v>
      </c>
      <c r="I875" s="8"/>
      <c r="J875" s="8" t="s">
        <v>25</v>
      </c>
      <c r="K875" s="8" t="s">
        <v>869</v>
      </c>
      <c r="L875" s="8" t="s">
        <v>137</v>
      </c>
      <c r="M875" s="23">
        <v>59727.29</v>
      </c>
      <c r="N875" s="23">
        <v>258.92959639311573</v>
      </c>
      <c r="O875" s="23">
        <v>258.92959639311573</v>
      </c>
      <c r="P875" s="23">
        <v>19909.096666666668</v>
      </c>
      <c r="Q875" s="24"/>
      <c r="R875" s="10" t="s">
        <v>135</v>
      </c>
    </row>
    <row r="876" spans="1:18" x14ac:dyDescent="0.25">
      <c r="A876" s="8">
        <v>913</v>
      </c>
      <c r="B876" s="8" t="s">
        <v>110</v>
      </c>
      <c r="C876" s="9">
        <v>2015</v>
      </c>
      <c r="D876" s="9">
        <v>2017</v>
      </c>
      <c r="E876" s="8"/>
      <c r="F876" s="26"/>
      <c r="G876" s="26"/>
      <c r="H876" s="8" t="s">
        <v>24</v>
      </c>
      <c r="I876" s="8"/>
      <c r="J876" s="8" t="s">
        <v>25</v>
      </c>
      <c r="K876" s="8" t="s">
        <v>870</v>
      </c>
      <c r="L876" s="8" t="s">
        <v>139</v>
      </c>
      <c r="M876" s="23">
        <v>17875.22</v>
      </c>
      <c r="N876" s="23">
        <v>77.492608488316648</v>
      </c>
      <c r="O876" s="23">
        <v>77.492608488316648</v>
      </c>
      <c r="P876" s="23">
        <v>5958.4066666666668</v>
      </c>
      <c r="Q876" s="24"/>
      <c r="R876" s="10" t="s">
        <v>135</v>
      </c>
    </row>
    <row r="877" spans="1:18" x14ac:dyDescent="0.25">
      <c r="A877" s="8">
        <v>913</v>
      </c>
      <c r="B877" s="8" t="s">
        <v>110</v>
      </c>
      <c r="C877" s="9">
        <v>2015</v>
      </c>
      <c r="D877" s="9">
        <v>2017</v>
      </c>
      <c r="E877" s="8"/>
      <c r="F877" s="26"/>
      <c r="G877" s="26"/>
      <c r="H877" s="8" t="s">
        <v>24</v>
      </c>
      <c r="I877" s="8"/>
      <c r="J877" s="8" t="s">
        <v>25</v>
      </c>
      <c r="K877" s="8" t="s">
        <v>871</v>
      </c>
      <c r="L877" s="8" t="s">
        <v>139</v>
      </c>
      <c r="M877" s="23">
        <v>10404.43</v>
      </c>
      <c r="N877" s="23">
        <v>45.105258594528983</v>
      </c>
      <c r="O877" s="23">
        <v>45.105258594528983</v>
      </c>
      <c r="P877" s="23">
        <v>3468.1433333333334</v>
      </c>
      <c r="Q877" s="24"/>
      <c r="R877" s="10" t="s">
        <v>135</v>
      </c>
    </row>
    <row r="878" spans="1:18" x14ac:dyDescent="0.25">
      <c r="A878" s="8">
        <v>913</v>
      </c>
      <c r="B878" s="8" t="s">
        <v>110</v>
      </c>
      <c r="C878" s="9">
        <v>2015</v>
      </c>
      <c r="D878" s="9">
        <v>2017</v>
      </c>
      <c r="E878" s="8"/>
      <c r="F878" s="26"/>
      <c r="G878" s="26"/>
      <c r="H878" s="8" t="s">
        <v>24</v>
      </c>
      <c r="I878" s="8"/>
      <c r="J878" s="8" t="s">
        <v>25</v>
      </c>
      <c r="K878" s="8" t="s">
        <v>872</v>
      </c>
      <c r="L878" s="8" t="s">
        <v>139</v>
      </c>
      <c r="M878" s="23">
        <v>31943.33</v>
      </c>
      <c r="N878" s="23">
        <v>138.48064334330431</v>
      </c>
      <c r="O878" s="23">
        <v>138.48064334330431</v>
      </c>
      <c r="P878" s="23">
        <v>10647.776666666667</v>
      </c>
      <c r="Q878" s="24"/>
      <c r="R878" s="10" t="s">
        <v>135</v>
      </c>
    </row>
    <row r="879" spans="1:18" x14ac:dyDescent="0.25">
      <c r="A879" s="8">
        <v>913</v>
      </c>
      <c r="B879" s="8" t="s">
        <v>110</v>
      </c>
      <c r="C879" s="9">
        <v>2015</v>
      </c>
      <c r="D879" s="9">
        <v>2017</v>
      </c>
      <c r="E879" s="8"/>
      <c r="F879" s="26"/>
      <c r="G879" s="26"/>
      <c r="H879" s="8" t="s">
        <v>24</v>
      </c>
      <c r="I879" s="8"/>
      <c r="J879" s="8" t="s">
        <v>25</v>
      </c>
      <c r="K879" s="8" t="s">
        <v>873</v>
      </c>
      <c r="L879" s="8" t="s">
        <v>143</v>
      </c>
      <c r="M879" s="23">
        <v>39257.919999999998</v>
      </c>
      <c r="N879" s="23">
        <v>170.19083539255215</v>
      </c>
      <c r="O879" s="23">
        <v>170.19083539255215</v>
      </c>
      <c r="P879" s="23">
        <v>13085.973333333333</v>
      </c>
      <c r="Q879" s="24"/>
      <c r="R879" s="10" t="s">
        <v>135</v>
      </c>
    </row>
    <row r="880" spans="1:18" x14ac:dyDescent="0.25">
      <c r="A880" s="8">
        <v>913</v>
      </c>
      <c r="B880" s="8" t="s">
        <v>110</v>
      </c>
      <c r="C880" s="9">
        <v>2015</v>
      </c>
      <c r="D880" s="9">
        <v>2017</v>
      </c>
      <c r="E880" s="8"/>
      <c r="F880" s="26"/>
      <c r="G880" s="26"/>
      <c r="H880" s="8" t="s">
        <v>24</v>
      </c>
      <c r="I880" s="8"/>
      <c r="J880" s="8" t="s">
        <v>25</v>
      </c>
      <c r="K880" s="8" t="s">
        <v>874</v>
      </c>
      <c r="L880" s="8" t="s">
        <v>143</v>
      </c>
      <c r="M880" s="23">
        <v>16286.58</v>
      </c>
      <c r="N880" s="23">
        <v>70.605540382364424</v>
      </c>
      <c r="O880" s="23">
        <v>70.605540382364424</v>
      </c>
      <c r="P880" s="23">
        <v>5428.86</v>
      </c>
      <c r="Q880" s="24"/>
      <c r="R880" s="10" t="s">
        <v>135</v>
      </c>
    </row>
    <row r="881" spans="1:18" x14ac:dyDescent="0.25">
      <c r="A881" s="8">
        <v>913</v>
      </c>
      <c r="B881" s="8" t="s">
        <v>110</v>
      </c>
      <c r="C881" s="9">
        <v>2015</v>
      </c>
      <c r="D881" s="9">
        <v>2017</v>
      </c>
      <c r="E881" s="8"/>
      <c r="F881" s="26"/>
      <c r="G881" s="26"/>
      <c r="H881" s="8" t="s">
        <v>24</v>
      </c>
      <c r="I881" s="8"/>
      <c r="J881" s="8" t="s">
        <v>25</v>
      </c>
      <c r="K881" s="8" t="s">
        <v>875</v>
      </c>
      <c r="L881" s="8" t="s">
        <v>139</v>
      </c>
      <c r="M881" s="23">
        <v>8934.3799999999992</v>
      </c>
      <c r="N881" s="23">
        <v>38.732301556335891</v>
      </c>
      <c r="O881" s="23">
        <v>38.732301556335891</v>
      </c>
      <c r="P881" s="23">
        <v>2978.1266666666666</v>
      </c>
      <c r="Q881" s="24"/>
      <c r="R881" s="10" t="s">
        <v>135</v>
      </c>
    </row>
    <row r="882" spans="1:18" x14ac:dyDescent="0.25">
      <c r="A882" s="8">
        <v>913</v>
      </c>
      <c r="B882" s="8" t="s">
        <v>110</v>
      </c>
      <c r="C882" s="9">
        <v>2015</v>
      </c>
      <c r="D882" s="9">
        <v>2017</v>
      </c>
      <c r="E882" s="8"/>
      <c r="F882" s="26"/>
      <c r="G882" s="26"/>
      <c r="H882" s="8" t="s">
        <v>24</v>
      </c>
      <c r="I882" s="8"/>
      <c r="J882" s="8" t="s">
        <v>25</v>
      </c>
      <c r="K882" s="8" t="s">
        <v>876</v>
      </c>
      <c r="L882" s="8" t="s">
        <v>139</v>
      </c>
      <c r="M882" s="23">
        <v>11101.45</v>
      </c>
      <c r="N882" s="23">
        <v>48.126977933844891</v>
      </c>
      <c r="O882" s="23">
        <v>48.126977933844891</v>
      </c>
      <c r="P882" s="23">
        <v>3700.4833333333336</v>
      </c>
      <c r="Q882" s="24"/>
      <c r="R882" s="10" t="s">
        <v>135</v>
      </c>
    </row>
    <row r="883" spans="1:18" x14ac:dyDescent="0.25">
      <c r="A883" s="8">
        <v>913</v>
      </c>
      <c r="B883" s="8" t="s">
        <v>110</v>
      </c>
      <c r="C883" s="9">
        <v>2015</v>
      </c>
      <c r="D883" s="9">
        <v>2017</v>
      </c>
      <c r="E883" s="8"/>
      <c r="F883" s="26"/>
      <c r="G883" s="26"/>
      <c r="H883" s="8" t="s">
        <v>24</v>
      </c>
      <c r="I883" s="8"/>
      <c r="J883" s="8" t="s">
        <v>25</v>
      </c>
      <c r="K883" s="8" t="s">
        <v>877</v>
      </c>
      <c r="L883" s="8" t="s">
        <v>139</v>
      </c>
      <c r="M883" s="23">
        <v>3781.13</v>
      </c>
      <c r="N883" s="23">
        <v>16.391945203104004</v>
      </c>
      <c r="O883" s="23">
        <v>16.391945203104004</v>
      </c>
      <c r="P883" s="23">
        <v>1260.3766666666668</v>
      </c>
      <c r="Q883" s="24"/>
      <c r="R883" s="10" t="s">
        <v>135</v>
      </c>
    </row>
    <row r="884" spans="1:18" x14ac:dyDescent="0.25">
      <c r="A884" s="8">
        <v>913</v>
      </c>
      <c r="B884" s="8" t="s">
        <v>110</v>
      </c>
      <c r="C884" s="9">
        <v>2015</v>
      </c>
      <c r="D884" s="9">
        <v>2017</v>
      </c>
      <c r="E884" s="8"/>
      <c r="F884" s="26"/>
      <c r="G884" s="26"/>
      <c r="H884" s="8" t="s">
        <v>24</v>
      </c>
      <c r="I884" s="8"/>
      <c r="J884" s="8" t="s">
        <v>25</v>
      </c>
      <c r="K884" s="8" t="s">
        <v>878</v>
      </c>
      <c r="L884" s="8" t="s">
        <v>193</v>
      </c>
      <c r="M884" s="23">
        <v>5370.4</v>
      </c>
      <c r="N884" s="23">
        <v>23.281744483461221</v>
      </c>
      <c r="O884" s="23">
        <v>23.281744483461221</v>
      </c>
      <c r="P884" s="23">
        <v>1790.1333333333332</v>
      </c>
      <c r="Q884" s="24"/>
      <c r="R884" s="10" t="s">
        <v>135</v>
      </c>
    </row>
    <row r="885" spans="1:18" x14ac:dyDescent="0.25">
      <c r="A885" s="8">
        <v>913</v>
      </c>
      <c r="B885" s="8" t="s">
        <v>110</v>
      </c>
      <c r="C885" s="9">
        <v>2015</v>
      </c>
      <c r="D885" s="9">
        <v>2017</v>
      </c>
      <c r="E885" s="8"/>
      <c r="F885" s="26"/>
      <c r="G885" s="26"/>
      <c r="H885" s="8" t="s">
        <v>24</v>
      </c>
      <c r="I885" s="8"/>
      <c r="J885" s="8" t="s">
        <v>25</v>
      </c>
      <c r="K885" s="8" t="s">
        <v>879</v>
      </c>
      <c r="L885" s="8" t="s">
        <v>143</v>
      </c>
      <c r="M885" s="23">
        <v>0</v>
      </c>
      <c r="N885" s="23">
        <v>0</v>
      </c>
      <c r="O885" s="23">
        <v>0</v>
      </c>
      <c r="P885" s="23">
        <v>0</v>
      </c>
      <c r="Q885" s="24"/>
      <c r="R885" s="10" t="s">
        <v>135</v>
      </c>
    </row>
    <row r="886" spans="1:18" x14ac:dyDescent="0.25">
      <c r="A886" s="8" t="s">
        <v>114</v>
      </c>
      <c r="B886" s="8" t="s">
        <v>115</v>
      </c>
      <c r="C886" s="9">
        <v>2014</v>
      </c>
      <c r="D886" s="9">
        <v>2017</v>
      </c>
      <c r="E886" s="8">
        <v>37</v>
      </c>
      <c r="F886" s="26">
        <v>2558.1999999999998</v>
      </c>
      <c r="G886" s="26">
        <v>2751.55</v>
      </c>
      <c r="H886" s="8" t="s">
        <v>16</v>
      </c>
      <c r="I886" s="8"/>
      <c r="J886" s="8" t="s">
        <v>25</v>
      </c>
      <c r="K886" s="8" t="s">
        <v>880</v>
      </c>
      <c r="L886" s="8" t="s">
        <v>134</v>
      </c>
      <c r="M886" s="23">
        <v>44033.84</v>
      </c>
      <c r="N886" s="23">
        <v>17.212821515127825</v>
      </c>
      <c r="O886" s="23">
        <v>16.003285420944557</v>
      </c>
      <c r="P886" s="23">
        <v>1190.1037837837837</v>
      </c>
      <c r="Q886" s="24"/>
      <c r="R886" s="10" t="s">
        <v>135</v>
      </c>
    </row>
    <row r="887" spans="1:18" x14ac:dyDescent="0.25">
      <c r="A887" s="8" t="s">
        <v>114</v>
      </c>
      <c r="B887" s="8" t="s">
        <v>115</v>
      </c>
      <c r="C887" s="9">
        <v>2014</v>
      </c>
      <c r="D887" s="9">
        <v>2017</v>
      </c>
      <c r="E887" s="8"/>
      <c r="F887" s="26"/>
      <c r="G887" s="26"/>
      <c r="H887" s="8" t="s">
        <v>16</v>
      </c>
      <c r="I887" s="8"/>
      <c r="J887" s="8" t="s">
        <v>25</v>
      </c>
      <c r="K887" s="8" t="s">
        <v>881</v>
      </c>
      <c r="L887" s="8" t="s">
        <v>193</v>
      </c>
      <c r="M887" s="23">
        <v>32734.81</v>
      </c>
      <c r="N887" s="23">
        <v>12.796032366507703</v>
      </c>
      <c r="O887" s="23">
        <v>11.896861768821209</v>
      </c>
      <c r="P887" s="23">
        <v>884.72459459459458</v>
      </c>
      <c r="Q887" s="24"/>
      <c r="R887" s="10" t="s">
        <v>135</v>
      </c>
    </row>
    <row r="888" spans="1:18" x14ac:dyDescent="0.25">
      <c r="A888" s="8" t="s">
        <v>114</v>
      </c>
      <c r="B888" s="8" t="s">
        <v>115</v>
      </c>
      <c r="C888" s="9">
        <v>2014</v>
      </c>
      <c r="D888" s="9">
        <v>2017</v>
      </c>
      <c r="E888" s="8"/>
      <c r="F888" s="26"/>
      <c r="G888" s="26"/>
      <c r="H888" s="8" t="s">
        <v>16</v>
      </c>
      <c r="I888" s="8"/>
      <c r="J888" s="8" t="s">
        <v>25</v>
      </c>
      <c r="K888" s="8" t="s">
        <v>882</v>
      </c>
      <c r="L888" s="8" t="s">
        <v>134</v>
      </c>
      <c r="M888" s="23">
        <v>91477.38</v>
      </c>
      <c r="N888" s="23">
        <v>35.758494253772184</v>
      </c>
      <c r="O888" s="23">
        <v>33.24576329705075</v>
      </c>
      <c r="P888" s="23">
        <v>2472.3616216216219</v>
      </c>
      <c r="Q888" s="24"/>
      <c r="R888" s="10" t="s">
        <v>135</v>
      </c>
    </row>
    <row r="889" spans="1:18" x14ac:dyDescent="0.25">
      <c r="A889" s="8" t="s">
        <v>114</v>
      </c>
      <c r="B889" s="8" t="s">
        <v>115</v>
      </c>
      <c r="C889" s="9">
        <v>2014</v>
      </c>
      <c r="D889" s="9">
        <v>2017</v>
      </c>
      <c r="E889" s="8"/>
      <c r="F889" s="26"/>
      <c r="G889" s="26"/>
      <c r="H889" s="8" t="s">
        <v>16</v>
      </c>
      <c r="I889" s="8"/>
      <c r="J889" s="8" t="s">
        <v>25</v>
      </c>
      <c r="K889" s="8" t="s">
        <v>883</v>
      </c>
      <c r="L889" s="8" t="s">
        <v>134</v>
      </c>
      <c r="M889" s="23">
        <v>743072.54</v>
      </c>
      <c r="N889" s="23">
        <v>290.46694550856074</v>
      </c>
      <c r="O889" s="23">
        <v>270.05598299140485</v>
      </c>
      <c r="P889" s="23">
        <v>20083.041621621622</v>
      </c>
      <c r="Q889" s="24"/>
      <c r="R889" s="10" t="s">
        <v>135</v>
      </c>
    </row>
    <row r="890" spans="1:18" x14ac:dyDescent="0.25">
      <c r="A890" s="8" t="s">
        <v>114</v>
      </c>
      <c r="B890" s="8" t="s">
        <v>115</v>
      </c>
      <c r="C890" s="9">
        <v>2014</v>
      </c>
      <c r="D890" s="9">
        <v>2017</v>
      </c>
      <c r="E890" s="8"/>
      <c r="F890" s="26"/>
      <c r="G890" s="26"/>
      <c r="H890" s="8" t="s">
        <v>16</v>
      </c>
      <c r="I890" s="8"/>
      <c r="J890" s="8" t="s">
        <v>25</v>
      </c>
      <c r="K890" s="8" t="s">
        <v>884</v>
      </c>
      <c r="L890" s="8" t="s">
        <v>134</v>
      </c>
      <c r="M890" s="23">
        <v>6285</v>
      </c>
      <c r="N890" s="23">
        <v>2.4568055664138848</v>
      </c>
      <c r="O890" s="23">
        <v>2.2841671058130872</v>
      </c>
      <c r="P890" s="23">
        <v>169.86486486486487</v>
      </c>
      <c r="Q890" s="24"/>
      <c r="R890" s="10" t="s">
        <v>135</v>
      </c>
    </row>
    <row r="891" spans="1:18" x14ac:dyDescent="0.25">
      <c r="A891" s="8" t="s">
        <v>114</v>
      </c>
      <c r="B891" s="8" t="s">
        <v>115</v>
      </c>
      <c r="C891" s="9">
        <v>2014</v>
      </c>
      <c r="D891" s="9">
        <v>2017</v>
      </c>
      <c r="E891" s="8"/>
      <c r="F891" s="26"/>
      <c r="G891" s="26"/>
      <c r="H891" s="8" t="s">
        <v>16</v>
      </c>
      <c r="I891" s="8"/>
      <c r="J891" s="8" t="s">
        <v>25</v>
      </c>
      <c r="K891" s="8" t="s">
        <v>884</v>
      </c>
      <c r="L891" s="8" t="s">
        <v>134</v>
      </c>
      <c r="M891" s="23">
        <v>1250</v>
      </c>
      <c r="N891" s="23">
        <v>0.4886248143225706</v>
      </c>
      <c r="O891" s="23">
        <v>0.45428940051970707</v>
      </c>
      <c r="P891" s="23">
        <v>33.783783783783782</v>
      </c>
      <c r="Q891" s="24"/>
      <c r="R891" s="10" t="s">
        <v>135</v>
      </c>
    </row>
    <row r="892" spans="1:18" x14ac:dyDescent="0.25">
      <c r="A892" s="8" t="s">
        <v>114</v>
      </c>
      <c r="B892" s="8" t="s">
        <v>115</v>
      </c>
      <c r="C892" s="9">
        <v>2014</v>
      </c>
      <c r="D892" s="9">
        <v>2017</v>
      </c>
      <c r="E892" s="8"/>
      <c r="F892" s="26"/>
      <c r="G892" s="26"/>
      <c r="H892" s="8" t="s">
        <v>16</v>
      </c>
      <c r="I892" s="8"/>
      <c r="J892" s="8" t="s">
        <v>25</v>
      </c>
      <c r="K892" s="8" t="s">
        <v>884</v>
      </c>
      <c r="L892" s="8" t="s">
        <v>134</v>
      </c>
      <c r="M892" s="23">
        <v>21000</v>
      </c>
      <c r="N892" s="23">
        <v>8.2088968806191858</v>
      </c>
      <c r="O892" s="23">
        <v>7.632061928731078</v>
      </c>
      <c r="P892" s="23">
        <v>567.56756756756761</v>
      </c>
      <c r="Q892" s="24"/>
      <c r="R892" s="10" t="s">
        <v>135</v>
      </c>
    </row>
    <row r="893" spans="1:18" x14ac:dyDescent="0.25">
      <c r="A893" s="8" t="s">
        <v>114</v>
      </c>
      <c r="B893" s="8" t="s">
        <v>115</v>
      </c>
      <c r="C893" s="9">
        <v>2014</v>
      </c>
      <c r="D893" s="9">
        <v>2017</v>
      </c>
      <c r="E893" s="8"/>
      <c r="F893" s="26"/>
      <c r="G893" s="26"/>
      <c r="H893" s="8" t="s">
        <v>16</v>
      </c>
      <c r="I893" s="8"/>
      <c r="J893" s="8" t="s">
        <v>25</v>
      </c>
      <c r="K893" s="8" t="s">
        <v>885</v>
      </c>
      <c r="L893" s="8" t="s">
        <v>134</v>
      </c>
      <c r="M893" s="23">
        <v>151997.60999999999</v>
      </c>
      <c r="N893" s="23">
        <v>59.415843170979592</v>
      </c>
      <c r="O893" s="23">
        <v>55.240722501862578</v>
      </c>
      <c r="P893" s="23">
        <v>4108.0435135135131</v>
      </c>
      <c r="Q893" s="24"/>
      <c r="R893" s="10" t="s">
        <v>135</v>
      </c>
    </row>
    <row r="894" spans="1:18" x14ac:dyDescent="0.25">
      <c r="A894" s="8" t="s">
        <v>114</v>
      </c>
      <c r="B894" s="8" t="s">
        <v>115</v>
      </c>
      <c r="C894" s="9">
        <v>2014</v>
      </c>
      <c r="D894" s="9">
        <v>2017</v>
      </c>
      <c r="E894" s="8"/>
      <c r="F894" s="26"/>
      <c r="G894" s="26"/>
      <c r="H894" s="8" t="s">
        <v>16</v>
      </c>
      <c r="I894" s="8"/>
      <c r="J894" s="8" t="s">
        <v>25</v>
      </c>
      <c r="K894" s="8" t="s">
        <v>886</v>
      </c>
      <c r="L894" s="8" t="s">
        <v>134</v>
      </c>
      <c r="M894" s="23">
        <v>1250</v>
      </c>
      <c r="N894" s="23">
        <v>0.4886248143225706</v>
      </c>
      <c r="O894" s="23">
        <v>0.45428940051970707</v>
      </c>
      <c r="P894" s="23">
        <v>33.783783783783782</v>
      </c>
      <c r="Q894" s="24"/>
      <c r="R894" s="10" t="s">
        <v>135</v>
      </c>
    </row>
    <row r="895" spans="1:18" x14ac:dyDescent="0.25">
      <c r="A895" s="8" t="s">
        <v>114</v>
      </c>
      <c r="B895" s="8" t="s">
        <v>115</v>
      </c>
      <c r="C895" s="9">
        <v>2014</v>
      </c>
      <c r="D895" s="9">
        <v>2017</v>
      </c>
      <c r="E895" s="8"/>
      <c r="F895" s="26"/>
      <c r="G895" s="26"/>
      <c r="H895" s="8" t="s">
        <v>16</v>
      </c>
      <c r="I895" s="8"/>
      <c r="J895" s="8" t="s">
        <v>25</v>
      </c>
      <c r="K895" s="8" t="s">
        <v>886</v>
      </c>
      <c r="L895" s="8" t="s">
        <v>134</v>
      </c>
      <c r="M895" s="23">
        <v>6625</v>
      </c>
      <c r="N895" s="23">
        <v>2.5897115159096242</v>
      </c>
      <c r="O895" s="23">
        <v>2.4077338227544471</v>
      </c>
      <c r="P895" s="23">
        <v>179.05405405405406</v>
      </c>
      <c r="Q895" s="24"/>
      <c r="R895" s="10" t="s">
        <v>135</v>
      </c>
    </row>
    <row r="896" spans="1:18" x14ac:dyDescent="0.25">
      <c r="A896" s="8" t="s">
        <v>114</v>
      </c>
      <c r="B896" s="8" t="s">
        <v>115</v>
      </c>
      <c r="C896" s="9">
        <v>2014</v>
      </c>
      <c r="D896" s="9">
        <v>2017</v>
      </c>
      <c r="E896" s="8"/>
      <c r="F896" s="26"/>
      <c r="G896" s="26"/>
      <c r="H896" s="8" t="s">
        <v>16</v>
      </c>
      <c r="I896" s="8"/>
      <c r="J896" s="8" t="s">
        <v>25</v>
      </c>
      <c r="K896" s="8" t="s">
        <v>886</v>
      </c>
      <c r="L896" s="8" t="s">
        <v>134</v>
      </c>
      <c r="M896" s="23">
        <v>5850</v>
      </c>
      <c r="N896" s="23">
        <v>2.2867641310296305</v>
      </c>
      <c r="O896" s="23">
        <v>2.1260743944322291</v>
      </c>
      <c r="P896" s="23">
        <v>158.1081081081081</v>
      </c>
      <c r="Q896" s="24"/>
      <c r="R896" s="10" t="s">
        <v>135</v>
      </c>
    </row>
    <row r="897" spans="1:18" x14ac:dyDescent="0.25">
      <c r="A897" s="8" t="s">
        <v>114</v>
      </c>
      <c r="B897" s="8" t="s">
        <v>115</v>
      </c>
      <c r="C897" s="9">
        <v>2014</v>
      </c>
      <c r="D897" s="9">
        <v>2017</v>
      </c>
      <c r="E897" s="8"/>
      <c r="F897" s="26"/>
      <c r="G897" s="26"/>
      <c r="H897" s="8" t="s">
        <v>16</v>
      </c>
      <c r="I897" s="8"/>
      <c r="J897" s="8" t="s">
        <v>25</v>
      </c>
      <c r="K897" s="8" t="s">
        <v>887</v>
      </c>
      <c r="L897" s="8" t="s">
        <v>134</v>
      </c>
      <c r="M897" s="23">
        <v>37656.49</v>
      </c>
      <c r="N897" s="23">
        <v>14.719916347431788</v>
      </c>
      <c r="O897" s="23">
        <v>13.685555414221074</v>
      </c>
      <c r="P897" s="23">
        <v>1017.7429729729729</v>
      </c>
      <c r="Q897" s="24"/>
      <c r="R897" s="10" t="s">
        <v>135</v>
      </c>
    </row>
    <row r="898" spans="1:18" x14ac:dyDescent="0.25">
      <c r="A898" s="8" t="s">
        <v>114</v>
      </c>
      <c r="B898" s="8" t="s">
        <v>115</v>
      </c>
      <c r="C898" s="9">
        <v>2014</v>
      </c>
      <c r="D898" s="9">
        <v>2017</v>
      </c>
      <c r="E898" s="8"/>
      <c r="F898" s="26"/>
      <c r="G898" s="26"/>
      <c r="H898" s="8" t="s">
        <v>16</v>
      </c>
      <c r="I898" s="8"/>
      <c r="J898" s="8" t="s">
        <v>25</v>
      </c>
      <c r="K898" s="8" t="s">
        <v>888</v>
      </c>
      <c r="L898" s="8" t="s">
        <v>137</v>
      </c>
      <c r="M898" s="23">
        <v>145205.46</v>
      </c>
      <c r="N898" s="23">
        <v>56.760792744898758</v>
      </c>
      <c r="O898" s="23">
        <v>52.772241100470637</v>
      </c>
      <c r="P898" s="23">
        <v>3924.4718918918916</v>
      </c>
      <c r="Q898" s="24"/>
      <c r="R898" s="10" t="s">
        <v>135</v>
      </c>
    </row>
    <row r="899" spans="1:18" x14ac:dyDescent="0.25">
      <c r="A899" s="8" t="s">
        <v>114</v>
      </c>
      <c r="B899" s="8" t="s">
        <v>115</v>
      </c>
      <c r="C899" s="9">
        <v>2014</v>
      </c>
      <c r="D899" s="9">
        <v>2017</v>
      </c>
      <c r="E899" s="8"/>
      <c r="F899" s="26"/>
      <c r="G899" s="26"/>
      <c r="H899" s="8" t="s">
        <v>16</v>
      </c>
      <c r="I899" s="8"/>
      <c r="J899" s="8" t="s">
        <v>25</v>
      </c>
      <c r="K899" s="8" t="s">
        <v>889</v>
      </c>
      <c r="L899" s="8" t="s">
        <v>137</v>
      </c>
      <c r="M899" s="23">
        <v>145288.04999999999</v>
      </c>
      <c r="N899" s="23">
        <v>56.793077163630677</v>
      </c>
      <c r="O899" s="23">
        <v>52.802256909741772</v>
      </c>
      <c r="P899" s="23">
        <v>3926.7040540540538</v>
      </c>
      <c r="Q899" s="24"/>
      <c r="R899" s="10" t="s">
        <v>135</v>
      </c>
    </row>
    <row r="900" spans="1:18" x14ac:dyDescent="0.25">
      <c r="A900" s="8" t="s">
        <v>114</v>
      </c>
      <c r="B900" s="8" t="s">
        <v>115</v>
      </c>
      <c r="C900" s="9">
        <v>2014</v>
      </c>
      <c r="D900" s="9">
        <v>2017</v>
      </c>
      <c r="E900" s="8"/>
      <c r="F900" s="26"/>
      <c r="G900" s="26"/>
      <c r="H900" s="8" t="s">
        <v>16</v>
      </c>
      <c r="I900" s="8"/>
      <c r="J900" s="8" t="s">
        <v>25</v>
      </c>
      <c r="K900" s="8" t="s">
        <v>890</v>
      </c>
      <c r="L900" s="8" t="s">
        <v>137</v>
      </c>
      <c r="M900" s="23">
        <v>328819.31</v>
      </c>
      <c r="N900" s="23">
        <v>128.53541943554063</v>
      </c>
      <c r="O900" s="23">
        <v>119.50330177536297</v>
      </c>
      <c r="P900" s="23">
        <v>8887.0083783783775</v>
      </c>
      <c r="Q900" s="24"/>
      <c r="R900" s="10" t="s">
        <v>135</v>
      </c>
    </row>
    <row r="901" spans="1:18" x14ac:dyDescent="0.25">
      <c r="A901" s="8" t="s">
        <v>114</v>
      </c>
      <c r="B901" s="8" t="s">
        <v>115</v>
      </c>
      <c r="C901" s="9">
        <v>2014</v>
      </c>
      <c r="D901" s="9">
        <v>2017</v>
      </c>
      <c r="E901" s="8"/>
      <c r="F901" s="26"/>
      <c r="G901" s="26"/>
      <c r="H901" s="8" t="s">
        <v>16</v>
      </c>
      <c r="I901" s="8"/>
      <c r="J901" s="8" t="s">
        <v>25</v>
      </c>
      <c r="K901" s="8" t="s">
        <v>891</v>
      </c>
      <c r="L901" s="8" t="s">
        <v>137</v>
      </c>
      <c r="M901" s="23">
        <v>21492.89</v>
      </c>
      <c r="N901" s="23">
        <v>8.401567508404348</v>
      </c>
      <c r="O901" s="23">
        <v>7.8111936908288051</v>
      </c>
      <c r="P901" s="23">
        <v>580.88891891891888</v>
      </c>
      <c r="Q901" s="24"/>
      <c r="R901" s="10" t="s">
        <v>135</v>
      </c>
    </row>
    <row r="902" spans="1:18" x14ac:dyDescent="0.25">
      <c r="A902" s="8" t="s">
        <v>114</v>
      </c>
      <c r="B902" s="8" t="s">
        <v>115</v>
      </c>
      <c r="C902" s="9">
        <v>2014</v>
      </c>
      <c r="D902" s="9">
        <v>2017</v>
      </c>
      <c r="E902" s="8"/>
      <c r="F902" s="26"/>
      <c r="G902" s="26"/>
      <c r="H902" s="8" t="s">
        <v>16</v>
      </c>
      <c r="I902" s="8"/>
      <c r="J902" s="8" t="s">
        <v>25</v>
      </c>
      <c r="K902" s="8" t="s">
        <v>892</v>
      </c>
      <c r="L902" s="8" t="s">
        <v>139</v>
      </c>
      <c r="M902" s="23">
        <v>118691.16</v>
      </c>
      <c r="N902" s="23">
        <v>46.396356813384415</v>
      </c>
      <c r="O902" s="23">
        <v>43.136108738710909</v>
      </c>
      <c r="P902" s="23">
        <v>3207.8691891891895</v>
      </c>
      <c r="Q902" s="24"/>
      <c r="R902" s="10" t="s">
        <v>135</v>
      </c>
    </row>
    <row r="903" spans="1:18" x14ac:dyDescent="0.25">
      <c r="A903" s="8" t="s">
        <v>114</v>
      </c>
      <c r="B903" s="8" t="s">
        <v>115</v>
      </c>
      <c r="C903" s="9">
        <v>2014</v>
      </c>
      <c r="D903" s="9">
        <v>2017</v>
      </c>
      <c r="E903" s="8"/>
      <c r="F903" s="26"/>
      <c r="G903" s="26"/>
      <c r="H903" s="8" t="s">
        <v>16</v>
      </c>
      <c r="I903" s="8"/>
      <c r="J903" s="8" t="s">
        <v>25</v>
      </c>
      <c r="K903" s="8" t="s">
        <v>893</v>
      </c>
      <c r="L903" s="8" t="s">
        <v>139</v>
      </c>
      <c r="M903" s="23">
        <v>112017.31</v>
      </c>
      <c r="N903" s="23">
        <v>43.787549839731064</v>
      </c>
      <c r="O903" s="23">
        <v>40.71062128618415</v>
      </c>
      <c r="P903" s="23">
        <v>3027.4948648648647</v>
      </c>
      <c r="Q903" s="24"/>
      <c r="R903" s="10" t="s">
        <v>135</v>
      </c>
    </row>
    <row r="904" spans="1:18" x14ac:dyDescent="0.25">
      <c r="A904" s="8" t="s">
        <v>114</v>
      </c>
      <c r="B904" s="8" t="s">
        <v>115</v>
      </c>
      <c r="C904" s="9">
        <v>2014</v>
      </c>
      <c r="D904" s="9">
        <v>2017</v>
      </c>
      <c r="E904" s="8"/>
      <c r="F904" s="26"/>
      <c r="G904" s="26"/>
      <c r="H904" s="8" t="s">
        <v>16</v>
      </c>
      <c r="I904" s="8"/>
      <c r="J904" s="8" t="s">
        <v>25</v>
      </c>
      <c r="K904" s="8" t="s">
        <v>894</v>
      </c>
      <c r="L904" s="8" t="s">
        <v>139</v>
      </c>
      <c r="M904" s="23">
        <v>226379.35</v>
      </c>
      <c r="N904" s="23">
        <v>88.491654288171375</v>
      </c>
      <c r="O904" s="23">
        <v>82.273391361232754</v>
      </c>
      <c r="P904" s="23">
        <v>6118.360810810811</v>
      </c>
      <c r="Q904" s="24"/>
      <c r="R904" s="10" t="s">
        <v>135</v>
      </c>
    </row>
    <row r="905" spans="1:18" x14ac:dyDescent="0.25">
      <c r="A905" s="8" t="s">
        <v>114</v>
      </c>
      <c r="B905" s="8" t="s">
        <v>115</v>
      </c>
      <c r="C905" s="9">
        <v>2014</v>
      </c>
      <c r="D905" s="9">
        <v>2017</v>
      </c>
      <c r="E905" s="8"/>
      <c r="F905" s="26"/>
      <c r="G905" s="26"/>
      <c r="H905" s="8" t="s">
        <v>16</v>
      </c>
      <c r="I905" s="8"/>
      <c r="J905" s="8" t="s">
        <v>25</v>
      </c>
      <c r="K905" s="8" t="s">
        <v>895</v>
      </c>
      <c r="L905" s="8" t="s">
        <v>139</v>
      </c>
      <c r="M905" s="23">
        <v>211405.46</v>
      </c>
      <c r="N905" s="23">
        <v>82.638362911422092</v>
      </c>
      <c r="O905" s="23">
        <v>76.83140775199432</v>
      </c>
      <c r="P905" s="23">
        <v>5713.6610810810807</v>
      </c>
      <c r="Q905" s="24"/>
      <c r="R905" s="10" t="s">
        <v>135</v>
      </c>
    </row>
    <row r="906" spans="1:18" x14ac:dyDescent="0.25">
      <c r="A906" s="8" t="s">
        <v>114</v>
      </c>
      <c r="B906" s="8" t="s">
        <v>115</v>
      </c>
      <c r="C906" s="9">
        <v>2014</v>
      </c>
      <c r="D906" s="9">
        <v>2017</v>
      </c>
      <c r="E906" s="8"/>
      <c r="F906" s="26"/>
      <c r="G906" s="26"/>
      <c r="H906" s="8" t="s">
        <v>16</v>
      </c>
      <c r="I906" s="8"/>
      <c r="J906" s="8" t="s">
        <v>25</v>
      </c>
      <c r="K906" s="8" t="s">
        <v>896</v>
      </c>
      <c r="L906" s="8" t="s">
        <v>139</v>
      </c>
      <c r="M906" s="23">
        <v>20343.64</v>
      </c>
      <c r="N906" s="23">
        <v>7.9523258541161761</v>
      </c>
      <c r="O906" s="23">
        <v>7.393520015990986</v>
      </c>
      <c r="P906" s="23">
        <v>549.82810810810804</v>
      </c>
      <c r="Q906" s="24"/>
      <c r="R906" s="10" t="s">
        <v>135</v>
      </c>
    </row>
    <row r="907" spans="1:18" x14ac:dyDescent="0.25">
      <c r="A907" s="8" t="s">
        <v>114</v>
      </c>
      <c r="B907" s="8" t="s">
        <v>115</v>
      </c>
      <c r="C907" s="9">
        <v>2014</v>
      </c>
      <c r="D907" s="9">
        <v>2017</v>
      </c>
      <c r="E907" s="8"/>
      <c r="F907" s="26"/>
      <c r="G907" s="26"/>
      <c r="H907" s="8" t="s">
        <v>16</v>
      </c>
      <c r="I907" s="8"/>
      <c r="J907" s="8" t="s">
        <v>25</v>
      </c>
      <c r="K907" s="8" t="s">
        <v>897</v>
      </c>
      <c r="L907" s="8" t="s">
        <v>139</v>
      </c>
      <c r="M907" s="23">
        <v>102137.67</v>
      </c>
      <c r="N907" s="23">
        <v>39.925600031271991</v>
      </c>
      <c r="O907" s="23">
        <v>37.120048699823734</v>
      </c>
      <c r="P907" s="23">
        <v>2760.4775675675673</v>
      </c>
      <c r="Q907" s="24"/>
      <c r="R907" s="10" t="s">
        <v>135</v>
      </c>
    </row>
    <row r="908" spans="1:18" x14ac:dyDescent="0.25">
      <c r="A908" s="8" t="s">
        <v>114</v>
      </c>
      <c r="B908" s="8" t="s">
        <v>115</v>
      </c>
      <c r="C908" s="9">
        <v>2014</v>
      </c>
      <c r="D908" s="9">
        <v>2017</v>
      </c>
      <c r="E908" s="8"/>
      <c r="F908" s="26"/>
      <c r="G908" s="26"/>
      <c r="H908" s="8" t="s">
        <v>16</v>
      </c>
      <c r="I908" s="8"/>
      <c r="J908" s="8" t="s">
        <v>25</v>
      </c>
      <c r="K908" s="8" t="s">
        <v>898</v>
      </c>
      <c r="L908" s="8" t="s">
        <v>139</v>
      </c>
      <c r="M908" s="23">
        <v>23977.5</v>
      </c>
      <c r="N908" s="23">
        <v>9.3728011883355489</v>
      </c>
      <c r="O908" s="23">
        <v>8.7141792807690202</v>
      </c>
      <c r="P908" s="23">
        <v>648.04054054054052</v>
      </c>
      <c r="Q908" s="24"/>
      <c r="R908" s="10" t="s">
        <v>135</v>
      </c>
    </row>
    <row r="909" spans="1:18" x14ac:dyDescent="0.25">
      <c r="A909" s="8" t="s">
        <v>114</v>
      </c>
      <c r="B909" s="8" t="s">
        <v>115</v>
      </c>
      <c r="C909" s="9">
        <v>2014</v>
      </c>
      <c r="D909" s="9">
        <v>2017</v>
      </c>
      <c r="E909" s="8"/>
      <c r="F909" s="26"/>
      <c r="G909" s="26"/>
      <c r="H909" s="8" t="s">
        <v>16</v>
      </c>
      <c r="I909" s="8"/>
      <c r="J909" s="8" t="s">
        <v>25</v>
      </c>
      <c r="K909" s="8" t="s">
        <v>899</v>
      </c>
      <c r="L909" s="8" t="s">
        <v>139</v>
      </c>
      <c r="M909" s="23">
        <v>151329.32</v>
      </c>
      <c r="N909" s="23">
        <v>59.154608709248699</v>
      </c>
      <c r="O909" s="23">
        <v>54.997844851083933</v>
      </c>
      <c r="P909" s="23">
        <v>4089.9816216216218</v>
      </c>
      <c r="Q909" s="24"/>
      <c r="R909" s="10" t="s">
        <v>135</v>
      </c>
    </row>
    <row r="910" spans="1:18" x14ac:dyDescent="0.25">
      <c r="A910" s="8" t="s">
        <v>114</v>
      </c>
      <c r="B910" s="8" t="s">
        <v>115</v>
      </c>
      <c r="C910" s="9">
        <v>2014</v>
      </c>
      <c r="D910" s="9">
        <v>2017</v>
      </c>
      <c r="E910" s="8"/>
      <c r="F910" s="26"/>
      <c r="G910" s="26"/>
      <c r="H910" s="8" t="s">
        <v>16</v>
      </c>
      <c r="I910" s="8"/>
      <c r="J910" s="8" t="s">
        <v>25</v>
      </c>
      <c r="K910" s="8" t="s">
        <v>900</v>
      </c>
      <c r="L910" s="8" t="s">
        <v>139</v>
      </c>
      <c r="M910" s="23">
        <v>26889</v>
      </c>
      <c r="N910" s="23">
        <v>10.51090610585568</v>
      </c>
      <c r="O910" s="23">
        <v>9.7723101524595215</v>
      </c>
      <c r="P910" s="23">
        <v>726.72972972972968</v>
      </c>
      <c r="Q910" s="24"/>
      <c r="R910" s="10" t="s">
        <v>135</v>
      </c>
    </row>
    <row r="911" spans="1:18" x14ac:dyDescent="0.25">
      <c r="A911" s="8" t="s">
        <v>114</v>
      </c>
      <c r="B911" s="8" t="s">
        <v>115</v>
      </c>
      <c r="C911" s="9">
        <v>2014</v>
      </c>
      <c r="D911" s="9">
        <v>2017</v>
      </c>
      <c r="E911" s="8"/>
      <c r="F911" s="26"/>
      <c r="G911" s="26"/>
      <c r="H911" s="8" t="s">
        <v>16</v>
      </c>
      <c r="I911" s="8"/>
      <c r="J911" s="8" t="s">
        <v>25</v>
      </c>
      <c r="K911" s="8" t="s">
        <v>901</v>
      </c>
      <c r="L911" s="8" t="s">
        <v>143</v>
      </c>
      <c r="M911" s="23">
        <v>208602.33</v>
      </c>
      <c r="N911" s="23">
        <v>81.542619810804467</v>
      </c>
      <c r="O911" s="23">
        <v>75.812661954171276</v>
      </c>
      <c r="P911" s="23">
        <v>5637.9008108108101</v>
      </c>
      <c r="Q911" s="24"/>
      <c r="R911" s="10" t="s">
        <v>135</v>
      </c>
    </row>
    <row r="912" spans="1:18" x14ac:dyDescent="0.25">
      <c r="A912" s="8" t="s">
        <v>114</v>
      </c>
      <c r="B912" s="8" t="s">
        <v>115</v>
      </c>
      <c r="C912" s="9">
        <v>2014</v>
      </c>
      <c r="D912" s="9">
        <v>2017</v>
      </c>
      <c r="E912" s="8"/>
      <c r="F912" s="26"/>
      <c r="G912" s="26"/>
      <c r="H912" s="8" t="s">
        <v>16</v>
      </c>
      <c r="I912" s="8"/>
      <c r="J912" s="8" t="s">
        <v>25</v>
      </c>
      <c r="K912" s="8" t="s">
        <v>902</v>
      </c>
      <c r="L912" s="8" t="s">
        <v>143</v>
      </c>
      <c r="M912" s="23">
        <v>201319.15</v>
      </c>
      <c r="N912" s="23">
        <v>78.695625830662195</v>
      </c>
      <c r="O912" s="23">
        <v>73.165724773309577</v>
      </c>
      <c r="P912" s="23">
        <v>5441.0581081081082</v>
      </c>
      <c r="Q912" s="24"/>
      <c r="R912" s="10" t="s">
        <v>135</v>
      </c>
    </row>
    <row r="913" spans="1:18" x14ac:dyDescent="0.25">
      <c r="A913" s="8">
        <v>928</v>
      </c>
      <c r="B913" s="8" t="s">
        <v>118</v>
      </c>
      <c r="C913" s="9">
        <v>2017</v>
      </c>
      <c r="D913" s="9">
        <v>2018</v>
      </c>
      <c r="E913" s="8">
        <v>10</v>
      </c>
      <c r="F913" s="26">
        <v>643.08000000000004</v>
      </c>
      <c r="G913" s="26">
        <v>643.08000000000004</v>
      </c>
      <c r="H913" s="8" t="s">
        <v>24</v>
      </c>
      <c r="I913" s="8"/>
      <c r="J913" s="8" t="s">
        <v>25</v>
      </c>
      <c r="K913" s="8" t="s">
        <v>903</v>
      </c>
      <c r="L913" s="8" t="s">
        <v>193</v>
      </c>
      <c r="M913" s="23">
        <v>129319.08</v>
      </c>
      <c r="N913" s="23">
        <v>201.09330098899048</v>
      </c>
      <c r="O913" s="23">
        <v>201.09330098899048</v>
      </c>
      <c r="P913" s="23">
        <v>12931.907999999999</v>
      </c>
      <c r="Q913" s="24"/>
      <c r="R913" s="10" t="s">
        <v>135</v>
      </c>
    </row>
    <row r="914" spans="1:18" x14ac:dyDescent="0.25">
      <c r="A914" s="8">
        <v>928</v>
      </c>
      <c r="B914" s="8" t="s">
        <v>118</v>
      </c>
      <c r="C914" s="9">
        <v>2017</v>
      </c>
      <c r="D914" s="9">
        <v>2018</v>
      </c>
      <c r="E914" s="8"/>
      <c r="F914" s="26"/>
      <c r="G914" s="26"/>
      <c r="H914" s="8" t="s">
        <v>24</v>
      </c>
      <c r="I914" s="8"/>
      <c r="J914" s="8" t="s">
        <v>25</v>
      </c>
      <c r="K914" s="8" t="s">
        <v>827</v>
      </c>
      <c r="L914" s="8" t="s">
        <v>193</v>
      </c>
      <c r="M914" s="23">
        <v>3123.28</v>
      </c>
      <c r="N914" s="23">
        <v>4.8567518815699451</v>
      </c>
      <c r="O914" s="23">
        <v>4.8567518815699451</v>
      </c>
      <c r="P914" s="23">
        <v>312.32800000000003</v>
      </c>
      <c r="Q914" s="24"/>
      <c r="R914" s="10" t="s">
        <v>135</v>
      </c>
    </row>
    <row r="915" spans="1:18" x14ac:dyDescent="0.25">
      <c r="A915" s="8">
        <v>928</v>
      </c>
      <c r="B915" s="8" t="s">
        <v>118</v>
      </c>
      <c r="C915" s="9">
        <v>2017</v>
      </c>
      <c r="D915" s="9">
        <v>2018</v>
      </c>
      <c r="E915" s="8"/>
      <c r="F915" s="26"/>
      <c r="G915" s="26"/>
      <c r="H915" s="8" t="s">
        <v>24</v>
      </c>
      <c r="I915" s="8"/>
      <c r="J915" s="8" t="s">
        <v>25</v>
      </c>
      <c r="K915" s="8" t="s">
        <v>904</v>
      </c>
      <c r="L915" s="8" t="s">
        <v>134</v>
      </c>
      <c r="M915" s="23">
        <v>67290.63</v>
      </c>
      <c r="N915" s="23">
        <v>104.63803881321142</v>
      </c>
      <c r="O915" s="23">
        <v>104.63803881321142</v>
      </c>
      <c r="P915" s="23">
        <v>6729.0630000000001</v>
      </c>
      <c r="Q915" s="24"/>
      <c r="R915" s="10" t="s">
        <v>135</v>
      </c>
    </row>
    <row r="916" spans="1:18" x14ac:dyDescent="0.25">
      <c r="A916" s="8">
        <v>928</v>
      </c>
      <c r="B916" s="8" t="s">
        <v>118</v>
      </c>
      <c r="C916" s="9">
        <v>2017</v>
      </c>
      <c r="D916" s="9">
        <v>2018</v>
      </c>
      <c r="E916" s="8"/>
      <c r="F916" s="26"/>
      <c r="G916" s="26"/>
      <c r="H916" s="8" t="s">
        <v>24</v>
      </c>
      <c r="I916" s="8"/>
      <c r="J916" s="8" t="s">
        <v>25</v>
      </c>
      <c r="K916" s="8" t="s">
        <v>905</v>
      </c>
      <c r="L916" s="8" t="s">
        <v>134</v>
      </c>
      <c r="M916" s="23">
        <v>1499.72</v>
      </c>
      <c r="N916" s="23">
        <v>2.3320893201467934</v>
      </c>
      <c r="O916" s="23">
        <v>2.3320893201467934</v>
      </c>
      <c r="P916" s="23">
        <v>149.97200000000001</v>
      </c>
      <c r="Q916" s="24"/>
      <c r="R916" s="10" t="s">
        <v>135</v>
      </c>
    </row>
    <row r="917" spans="1:18" x14ac:dyDescent="0.25">
      <c r="A917" s="8">
        <v>928</v>
      </c>
      <c r="B917" s="8" t="s">
        <v>118</v>
      </c>
      <c r="C917" s="9">
        <v>2017</v>
      </c>
      <c r="D917" s="9">
        <v>2018</v>
      </c>
      <c r="E917" s="8"/>
      <c r="F917" s="26"/>
      <c r="G917" s="26"/>
      <c r="H917" s="8" t="s">
        <v>24</v>
      </c>
      <c r="I917" s="8"/>
      <c r="J917" s="8" t="s">
        <v>25</v>
      </c>
      <c r="K917" s="8" t="s">
        <v>906</v>
      </c>
      <c r="L917" s="8" t="s">
        <v>193</v>
      </c>
      <c r="M917" s="23">
        <v>18764.2</v>
      </c>
      <c r="N917" s="23">
        <v>29.178640293587112</v>
      </c>
      <c r="O917" s="23">
        <v>29.178640293587112</v>
      </c>
      <c r="P917" s="23">
        <v>1876.42</v>
      </c>
      <c r="Q917" s="24"/>
      <c r="R917" s="10" t="s">
        <v>135</v>
      </c>
    </row>
    <row r="918" spans="1:18" x14ac:dyDescent="0.25">
      <c r="A918" s="8">
        <v>928</v>
      </c>
      <c r="B918" s="8" t="s">
        <v>118</v>
      </c>
      <c r="C918" s="9">
        <v>2017</v>
      </c>
      <c r="D918" s="9">
        <v>2018</v>
      </c>
      <c r="E918" s="8"/>
      <c r="F918" s="26"/>
      <c r="G918" s="26"/>
      <c r="H918" s="8" t="s">
        <v>24</v>
      </c>
      <c r="I918" s="8"/>
      <c r="J918" s="8" t="s">
        <v>25</v>
      </c>
      <c r="K918" s="8" t="s">
        <v>907</v>
      </c>
      <c r="L918" s="8" t="s">
        <v>134</v>
      </c>
      <c r="M918" s="23">
        <v>319606.96000000002</v>
      </c>
      <c r="N918" s="23">
        <v>496.99409093736392</v>
      </c>
      <c r="O918" s="23">
        <v>496.99409093736392</v>
      </c>
      <c r="P918" s="23">
        <v>31960.696000000004</v>
      </c>
      <c r="Q918" s="24"/>
      <c r="R918" s="10" t="s">
        <v>135</v>
      </c>
    </row>
    <row r="919" spans="1:18" x14ac:dyDescent="0.25">
      <c r="A919" s="8">
        <v>928</v>
      </c>
      <c r="B919" s="8" t="s">
        <v>118</v>
      </c>
      <c r="C919" s="9">
        <v>2017</v>
      </c>
      <c r="D919" s="9">
        <v>2018</v>
      </c>
      <c r="E919" s="8"/>
      <c r="F919" s="26"/>
      <c r="G919" s="26"/>
      <c r="H919" s="8" t="s">
        <v>24</v>
      </c>
      <c r="I919" s="8"/>
      <c r="J919" s="8" t="s">
        <v>25</v>
      </c>
      <c r="K919" s="8" t="s">
        <v>908</v>
      </c>
      <c r="L919" s="8" t="s">
        <v>134</v>
      </c>
      <c r="M919" s="23">
        <v>6180</v>
      </c>
      <c r="N919" s="23">
        <v>9.610001866019779</v>
      </c>
      <c r="O919" s="23">
        <v>9.610001866019779</v>
      </c>
      <c r="P919" s="23">
        <v>618</v>
      </c>
      <c r="Q919" s="24"/>
      <c r="R919" s="10" t="s">
        <v>135</v>
      </c>
    </row>
    <row r="920" spans="1:18" x14ac:dyDescent="0.25">
      <c r="A920" s="8">
        <v>928</v>
      </c>
      <c r="B920" s="8" t="s">
        <v>118</v>
      </c>
      <c r="C920" s="9">
        <v>2017</v>
      </c>
      <c r="D920" s="9">
        <v>2018</v>
      </c>
      <c r="E920" s="8"/>
      <c r="F920" s="26"/>
      <c r="G920" s="26"/>
      <c r="H920" s="8" t="s">
        <v>24</v>
      </c>
      <c r="I920" s="8"/>
      <c r="J920" s="8" t="s">
        <v>25</v>
      </c>
      <c r="K920" s="8" t="s">
        <v>909</v>
      </c>
      <c r="L920" s="8" t="s">
        <v>137</v>
      </c>
      <c r="M920" s="23">
        <v>31248.71</v>
      </c>
      <c r="N920" s="23">
        <v>48.592259127946754</v>
      </c>
      <c r="O920" s="23">
        <v>48.592259127946754</v>
      </c>
      <c r="P920" s="23">
        <v>3124.8710000000001</v>
      </c>
      <c r="Q920" s="24"/>
      <c r="R920" s="10" t="s">
        <v>135</v>
      </c>
    </row>
    <row r="921" spans="1:18" x14ac:dyDescent="0.25">
      <c r="A921" s="8">
        <v>928</v>
      </c>
      <c r="B921" s="8" t="s">
        <v>118</v>
      </c>
      <c r="C921" s="9">
        <v>2017</v>
      </c>
      <c r="D921" s="9">
        <v>2018</v>
      </c>
      <c r="E921" s="8"/>
      <c r="F921" s="26"/>
      <c r="G921" s="26"/>
      <c r="H921" s="8" t="s">
        <v>24</v>
      </c>
      <c r="I921" s="8"/>
      <c r="J921" s="8" t="s">
        <v>25</v>
      </c>
      <c r="K921" s="8" t="s">
        <v>817</v>
      </c>
      <c r="L921" s="8" t="s">
        <v>137</v>
      </c>
      <c r="M921" s="23">
        <v>87968.12</v>
      </c>
      <c r="N921" s="23">
        <v>136.79187659389189</v>
      </c>
      <c r="O921" s="23">
        <v>136.79187659389189</v>
      </c>
      <c r="P921" s="23">
        <v>8796.8119999999999</v>
      </c>
      <c r="Q921" s="24"/>
      <c r="R921" s="10" t="s">
        <v>135</v>
      </c>
    </row>
    <row r="922" spans="1:18" x14ac:dyDescent="0.25">
      <c r="A922" s="8">
        <v>928</v>
      </c>
      <c r="B922" s="8" t="s">
        <v>118</v>
      </c>
      <c r="C922" s="9">
        <v>2017</v>
      </c>
      <c r="D922" s="9">
        <v>2018</v>
      </c>
      <c r="E922" s="8"/>
      <c r="F922" s="26"/>
      <c r="G922" s="26"/>
      <c r="H922" s="8" t="s">
        <v>24</v>
      </c>
      <c r="I922" s="8"/>
      <c r="J922" s="8" t="s">
        <v>25</v>
      </c>
      <c r="K922" s="8" t="s">
        <v>910</v>
      </c>
      <c r="L922" s="8" t="s">
        <v>139</v>
      </c>
      <c r="M922" s="23">
        <v>65094.07</v>
      </c>
      <c r="N922" s="23">
        <v>101.22235180692914</v>
      </c>
      <c r="O922" s="23">
        <v>101.22235180692914</v>
      </c>
      <c r="P922" s="23">
        <v>6509.4070000000002</v>
      </c>
      <c r="Q922" s="24"/>
      <c r="R922" s="10" t="s">
        <v>135</v>
      </c>
    </row>
    <row r="923" spans="1:18" x14ac:dyDescent="0.25">
      <c r="A923" s="8">
        <v>928</v>
      </c>
      <c r="B923" s="8" t="s">
        <v>118</v>
      </c>
      <c r="C923" s="9">
        <v>2017</v>
      </c>
      <c r="D923" s="9">
        <v>2018</v>
      </c>
      <c r="E923" s="8"/>
      <c r="F923" s="26"/>
      <c r="G923" s="26"/>
      <c r="H923" s="8" t="s">
        <v>24</v>
      </c>
      <c r="I923" s="8"/>
      <c r="J923" s="8" t="s">
        <v>25</v>
      </c>
      <c r="K923" s="8" t="s">
        <v>911</v>
      </c>
      <c r="L923" s="8" t="s">
        <v>139</v>
      </c>
      <c r="M923" s="23">
        <v>15033</v>
      </c>
      <c r="N923" s="23">
        <v>23.37656279156559</v>
      </c>
      <c r="O923" s="23">
        <v>23.37656279156559</v>
      </c>
      <c r="P923" s="23">
        <v>1503.3</v>
      </c>
      <c r="Q923" s="24"/>
      <c r="R923" s="10" t="s">
        <v>135</v>
      </c>
    </row>
    <row r="924" spans="1:18" x14ac:dyDescent="0.25">
      <c r="A924" s="8">
        <v>928</v>
      </c>
      <c r="B924" s="8" t="s">
        <v>118</v>
      </c>
      <c r="C924" s="9">
        <v>2017</v>
      </c>
      <c r="D924" s="9">
        <v>2018</v>
      </c>
      <c r="E924" s="8"/>
      <c r="F924" s="26"/>
      <c r="G924" s="26"/>
      <c r="H924" s="8" t="s">
        <v>24</v>
      </c>
      <c r="I924" s="8"/>
      <c r="J924" s="8" t="s">
        <v>25</v>
      </c>
      <c r="K924" s="8" t="s">
        <v>846</v>
      </c>
      <c r="L924" s="8" t="s">
        <v>139</v>
      </c>
      <c r="M924" s="23">
        <v>23657.74</v>
      </c>
      <c r="N924" s="23">
        <v>36.788175654661941</v>
      </c>
      <c r="O924" s="23">
        <v>36.788175654661941</v>
      </c>
      <c r="P924" s="23">
        <v>2365.7740000000003</v>
      </c>
      <c r="Q924" s="24"/>
      <c r="R924" s="10" t="s">
        <v>135</v>
      </c>
    </row>
    <row r="925" spans="1:18" x14ac:dyDescent="0.25">
      <c r="A925" s="8">
        <v>928</v>
      </c>
      <c r="B925" s="8" t="s">
        <v>118</v>
      </c>
      <c r="C925" s="9">
        <v>2017</v>
      </c>
      <c r="D925" s="9">
        <v>2018</v>
      </c>
      <c r="E925" s="8"/>
      <c r="F925" s="26"/>
      <c r="G925" s="26"/>
      <c r="H925" s="8" t="s">
        <v>24</v>
      </c>
      <c r="I925" s="8"/>
      <c r="J925" s="8" t="s">
        <v>25</v>
      </c>
      <c r="K925" s="8" t="s">
        <v>912</v>
      </c>
      <c r="L925" s="8" t="s">
        <v>139</v>
      </c>
      <c r="M925" s="23">
        <v>86126.1</v>
      </c>
      <c r="N925" s="23">
        <v>133.9275051315544</v>
      </c>
      <c r="O925" s="23">
        <v>133.9275051315544</v>
      </c>
      <c r="P925" s="23">
        <v>8612.61</v>
      </c>
      <c r="Q925" s="24"/>
      <c r="R925" s="10" t="s">
        <v>135</v>
      </c>
    </row>
    <row r="926" spans="1:18" x14ac:dyDescent="0.25">
      <c r="A926" s="8">
        <v>928</v>
      </c>
      <c r="B926" s="8" t="s">
        <v>118</v>
      </c>
      <c r="C926" s="9">
        <v>2017</v>
      </c>
      <c r="D926" s="9">
        <v>2018</v>
      </c>
      <c r="E926" s="8"/>
      <c r="F926" s="26"/>
      <c r="G926" s="26"/>
      <c r="H926" s="8" t="s">
        <v>24</v>
      </c>
      <c r="I926" s="8"/>
      <c r="J926" s="8" t="s">
        <v>25</v>
      </c>
      <c r="K926" s="8" t="s">
        <v>913</v>
      </c>
      <c r="L926" s="8" t="s">
        <v>139</v>
      </c>
      <c r="M926" s="23">
        <v>4422</v>
      </c>
      <c r="N926" s="23">
        <v>6.8762828885986185</v>
      </c>
      <c r="O926" s="23">
        <v>6.8762828885986185</v>
      </c>
      <c r="P926" s="23">
        <v>442.2</v>
      </c>
      <c r="Q926" s="24"/>
      <c r="R926" s="10" t="s">
        <v>135</v>
      </c>
    </row>
    <row r="927" spans="1:18" x14ac:dyDescent="0.25">
      <c r="A927" s="8">
        <v>928</v>
      </c>
      <c r="B927" s="8" t="s">
        <v>118</v>
      </c>
      <c r="C927" s="9">
        <v>2017</v>
      </c>
      <c r="D927" s="9">
        <v>2018</v>
      </c>
      <c r="E927" s="8"/>
      <c r="F927" s="26"/>
      <c r="G927" s="26"/>
      <c r="H927" s="8" t="s">
        <v>24</v>
      </c>
      <c r="I927" s="8"/>
      <c r="J927" s="8" t="s">
        <v>25</v>
      </c>
      <c r="K927" s="8" t="s">
        <v>914</v>
      </c>
      <c r="L927" s="8" t="s">
        <v>139</v>
      </c>
      <c r="M927" s="23">
        <v>31838.57</v>
      </c>
      <c r="N927" s="23">
        <v>49.509501150712197</v>
      </c>
      <c r="O927" s="23">
        <v>49.509501150712197</v>
      </c>
      <c r="P927" s="23">
        <v>3183.857</v>
      </c>
      <c r="Q927" s="24"/>
      <c r="R927" s="10" t="s">
        <v>135</v>
      </c>
    </row>
    <row r="928" spans="1:18" x14ac:dyDescent="0.25">
      <c r="A928" s="8">
        <v>928</v>
      </c>
      <c r="B928" s="8" t="s">
        <v>118</v>
      </c>
      <c r="C928" s="9">
        <v>2017</v>
      </c>
      <c r="D928" s="9">
        <v>2018</v>
      </c>
      <c r="E928" s="8"/>
      <c r="F928" s="26"/>
      <c r="G928" s="26"/>
      <c r="H928" s="8" t="s">
        <v>24</v>
      </c>
      <c r="I928" s="8"/>
      <c r="J928" s="8" t="s">
        <v>25</v>
      </c>
      <c r="K928" s="8" t="s">
        <v>915</v>
      </c>
      <c r="L928" s="8" t="s">
        <v>143</v>
      </c>
      <c r="M928" s="23">
        <v>72559.399999999994</v>
      </c>
      <c r="N928" s="23">
        <v>112.83106300926788</v>
      </c>
      <c r="O928" s="23">
        <v>112.83106300926788</v>
      </c>
      <c r="P928" s="23">
        <v>7255.94</v>
      </c>
      <c r="Q928" s="24"/>
      <c r="R928" s="10" t="s">
        <v>135</v>
      </c>
    </row>
    <row r="929" spans="1:18" x14ac:dyDescent="0.25">
      <c r="A929" s="8">
        <v>928</v>
      </c>
      <c r="B929" s="8" t="s">
        <v>118</v>
      </c>
      <c r="C929" s="9">
        <v>2017</v>
      </c>
      <c r="D929" s="9">
        <v>2018</v>
      </c>
      <c r="E929" s="8"/>
      <c r="F929" s="26"/>
      <c r="G929" s="26"/>
      <c r="H929" s="8" t="s">
        <v>24</v>
      </c>
      <c r="I929" s="8"/>
      <c r="J929" s="8" t="s">
        <v>25</v>
      </c>
      <c r="K929" s="8" t="s">
        <v>916</v>
      </c>
      <c r="L929" s="8" t="s">
        <v>143</v>
      </c>
      <c r="M929" s="23">
        <v>72238.44</v>
      </c>
      <c r="N929" s="23">
        <v>112.33196491882813</v>
      </c>
      <c r="O929" s="23">
        <v>112.33196491882813</v>
      </c>
      <c r="P929" s="23">
        <v>7223.8440000000001</v>
      </c>
      <c r="Q929" s="24"/>
      <c r="R929" s="10" t="s">
        <v>135</v>
      </c>
    </row>
    <row r="930" spans="1:18" x14ac:dyDescent="0.25">
      <c r="A930" s="8">
        <v>928</v>
      </c>
      <c r="B930" s="8" t="s">
        <v>118</v>
      </c>
      <c r="C930" s="9">
        <v>2017</v>
      </c>
      <c r="D930" s="9">
        <v>2018</v>
      </c>
      <c r="E930" s="8"/>
      <c r="F930" s="26"/>
      <c r="G930" s="26"/>
      <c r="H930" s="8" t="s">
        <v>24</v>
      </c>
      <c r="I930" s="8"/>
      <c r="J930" s="8" t="s">
        <v>25</v>
      </c>
      <c r="K930" s="8" t="s">
        <v>917</v>
      </c>
      <c r="L930" s="8" t="s">
        <v>134</v>
      </c>
      <c r="M930" s="23">
        <v>29127.72</v>
      </c>
      <c r="N930" s="23">
        <v>45.294084717298006</v>
      </c>
      <c r="O930" s="23">
        <v>45.294084717298006</v>
      </c>
      <c r="P930" s="23">
        <v>2912.7719999999999</v>
      </c>
      <c r="Q930" s="24"/>
      <c r="R930" s="10" t="s">
        <v>135</v>
      </c>
    </row>
    <row r="931" spans="1:18" x14ac:dyDescent="0.25">
      <c r="A931" s="8">
        <v>928</v>
      </c>
      <c r="B931" s="8" t="s">
        <v>118</v>
      </c>
      <c r="C931" s="9">
        <v>2017</v>
      </c>
      <c r="D931" s="9">
        <v>2018</v>
      </c>
      <c r="E931" s="8"/>
      <c r="F931" s="26"/>
      <c r="G931" s="26"/>
      <c r="H931" s="8" t="s">
        <v>24</v>
      </c>
      <c r="I931" s="8"/>
      <c r="J931" s="8" t="s">
        <v>25</v>
      </c>
      <c r="K931" s="8" t="s">
        <v>822</v>
      </c>
      <c r="L931" s="8" t="s">
        <v>139</v>
      </c>
      <c r="M931" s="23">
        <v>45068.02</v>
      </c>
      <c r="N931" s="23">
        <v>70.081513964048014</v>
      </c>
      <c r="O931" s="23">
        <v>70.081513964048014</v>
      </c>
      <c r="P931" s="23">
        <v>4506.8019999999997</v>
      </c>
      <c r="Q931" s="24"/>
      <c r="R931" s="10" t="s">
        <v>135</v>
      </c>
    </row>
    <row r="932" spans="1:18" x14ac:dyDescent="0.25">
      <c r="A932" s="8">
        <v>927</v>
      </c>
      <c r="B932" s="8" t="s">
        <v>117</v>
      </c>
      <c r="C932" s="9">
        <v>2016</v>
      </c>
      <c r="D932" s="9">
        <v>2018</v>
      </c>
      <c r="E932" s="8">
        <v>14</v>
      </c>
      <c r="F932" s="26">
        <v>1056</v>
      </c>
      <c r="G932" s="26">
        <v>1125.3</v>
      </c>
      <c r="H932" s="8" t="s">
        <v>24</v>
      </c>
      <c r="I932" s="8"/>
      <c r="J932" s="8" t="s">
        <v>25</v>
      </c>
      <c r="K932" s="8" t="s">
        <v>918</v>
      </c>
      <c r="L932" s="8" t="s">
        <v>134</v>
      </c>
      <c r="M932" s="23">
        <v>319665.53999999998</v>
      </c>
      <c r="N932" s="23">
        <v>302.71357954545454</v>
      </c>
      <c r="O932" s="23">
        <v>284.07139429485471</v>
      </c>
      <c r="P932" s="23">
        <v>22833.252857142856</v>
      </c>
      <c r="Q932" s="24"/>
      <c r="R932" s="10" t="s">
        <v>135</v>
      </c>
    </row>
    <row r="933" spans="1:18" x14ac:dyDescent="0.25">
      <c r="A933" s="8">
        <v>927</v>
      </c>
      <c r="B933" s="8" t="s">
        <v>117</v>
      </c>
      <c r="C933" s="9">
        <v>2016</v>
      </c>
      <c r="D933" s="9">
        <v>2018</v>
      </c>
      <c r="E933" s="8"/>
      <c r="F933" s="26"/>
      <c r="G933" s="26"/>
      <c r="H933" s="8" t="s">
        <v>24</v>
      </c>
      <c r="I933" s="8"/>
      <c r="J933" s="8" t="s">
        <v>25</v>
      </c>
      <c r="K933" s="8" t="s">
        <v>919</v>
      </c>
      <c r="L933" s="8" t="s">
        <v>134</v>
      </c>
      <c r="M933" s="23">
        <v>27782.77</v>
      </c>
      <c r="N933" s="23">
        <v>26.309441287878787</v>
      </c>
      <c r="O933" s="23">
        <v>24.689211765751356</v>
      </c>
      <c r="P933" s="23">
        <v>1984.4835714285714</v>
      </c>
      <c r="Q933" s="24"/>
      <c r="R933" s="10" t="s">
        <v>135</v>
      </c>
    </row>
    <row r="934" spans="1:18" x14ac:dyDescent="0.25">
      <c r="A934" s="8">
        <v>927</v>
      </c>
      <c r="B934" s="8" t="s">
        <v>117</v>
      </c>
      <c r="C934" s="9">
        <v>2016</v>
      </c>
      <c r="D934" s="9">
        <v>2018</v>
      </c>
      <c r="E934" s="8"/>
      <c r="F934" s="26"/>
      <c r="G934" s="26"/>
      <c r="H934" s="8" t="s">
        <v>24</v>
      </c>
      <c r="I934" s="8"/>
      <c r="J934" s="8" t="s">
        <v>25</v>
      </c>
      <c r="K934" s="8" t="s">
        <v>920</v>
      </c>
      <c r="L934" s="8" t="s">
        <v>134</v>
      </c>
      <c r="M934" s="23">
        <v>3500</v>
      </c>
      <c r="N934" s="23">
        <v>3.3143939393939394</v>
      </c>
      <c r="O934" s="23">
        <v>3.1102817026570695</v>
      </c>
      <c r="P934" s="23">
        <v>250</v>
      </c>
      <c r="Q934" s="24"/>
      <c r="R934" s="10" t="s">
        <v>135</v>
      </c>
    </row>
    <row r="935" spans="1:18" x14ac:dyDescent="0.25">
      <c r="A935" s="8">
        <v>927</v>
      </c>
      <c r="B935" s="8" t="s">
        <v>117</v>
      </c>
      <c r="C935" s="9">
        <v>2016</v>
      </c>
      <c r="D935" s="9">
        <v>2018</v>
      </c>
      <c r="E935" s="8"/>
      <c r="F935" s="26"/>
      <c r="G935" s="26"/>
      <c r="H935" s="8" t="s">
        <v>24</v>
      </c>
      <c r="I935" s="8"/>
      <c r="J935" s="8" t="s">
        <v>25</v>
      </c>
      <c r="K935" s="8" t="s">
        <v>921</v>
      </c>
      <c r="L935" s="8" t="s">
        <v>134</v>
      </c>
      <c r="M935" s="23">
        <v>12830</v>
      </c>
      <c r="N935" s="23">
        <v>12.149621212121213</v>
      </c>
      <c r="O935" s="23">
        <v>11.401404070025771</v>
      </c>
      <c r="P935" s="23">
        <v>916.42857142857144</v>
      </c>
      <c r="Q935" s="24"/>
      <c r="R935" s="10" t="s">
        <v>135</v>
      </c>
    </row>
    <row r="936" spans="1:18" x14ac:dyDescent="0.25">
      <c r="A936" s="8">
        <v>927</v>
      </c>
      <c r="B936" s="8" t="s">
        <v>117</v>
      </c>
      <c r="C936" s="9">
        <v>2016</v>
      </c>
      <c r="D936" s="9">
        <v>2018</v>
      </c>
      <c r="E936" s="8"/>
      <c r="F936" s="26"/>
      <c r="G936" s="26"/>
      <c r="H936" s="8" t="s">
        <v>24</v>
      </c>
      <c r="I936" s="8"/>
      <c r="J936" s="8" t="s">
        <v>25</v>
      </c>
      <c r="K936" s="8" t="s">
        <v>920</v>
      </c>
      <c r="L936" s="8" t="s">
        <v>134</v>
      </c>
      <c r="M936" s="23">
        <v>71144.929999999993</v>
      </c>
      <c r="N936" s="23">
        <v>67.372092803030299</v>
      </c>
      <c r="O936" s="23">
        <v>63.223078290233708</v>
      </c>
      <c r="P936" s="23">
        <v>5081.7807142857137</v>
      </c>
      <c r="Q936" s="24"/>
      <c r="R936" s="10" t="s">
        <v>135</v>
      </c>
    </row>
    <row r="937" spans="1:18" x14ac:dyDescent="0.25">
      <c r="A937" s="8">
        <v>927</v>
      </c>
      <c r="B937" s="8" t="s">
        <v>117</v>
      </c>
      <c r="C937" s="9">
        <v>2016</v>
      </c>
      <c r="D937" s="9">
        <v>2018</v>
      </c>
      <c r="E937" s="8"/>
      <c r="F937" s="26"/>
      <c r="G937" s="26"/>
      <c r="H937" s="8" t="s">
        <v>24</v>
      </c>
      <c r="I937" s="8"/>
      <c r="J937" s="8" t="s">
        <v>25</v>
      </c>
      <c r="K937" s="8" t="s">
        <v>922</v>
      </c>
      <c r="L937" s="8" t="s">
        <v>134</v>
      </c>
      <c r="M937" s="23">
        <v>21161.1</v>
      </c>
      <c r="N937" s="23">
        <v>20.038920454545455</v>
      </c>
      <c r="O937" s="23">
        <v>18.804852039456144</v>
      </c>
      <c r="P937" s="23">
        <v>1511.5071428571428</v>
      </c>
      <c r="Q937" s="24"/>
      <c r="R937" s="10" t="s">
        <v>135</v>
      </c>
    </row>
    <row r="938" spans="1:18" x14ac:dyDescent="0.25">
      <c r="A938" s="8">
        <v>927</v>
      </c>
      <c r="B938" s="8" t="s">
        <v>117</v>
      </c>
      <c r="C938" s="9">
        <v>2016</v>
      </c>
      <c r="D938" s="9">
        <v>2018</v>
      </c>
      <c r="E938" s="8"/>
      <c r="F938" s="26"/>
      <c r="G938" s="26"/>
      <c r="H938" s="8" t="s">
        <v>24</v>
      </c>
      <c r="I938" s="8"/>
      <c r="J938" s="8" t="s">
        <v>25</v>
      </c>
      <c r="K938" s="8" t="s">
        <v>923</v>
      </c>
      <c r="L938" s="8" t="s">
        <v>137</v>
      </c>
      <c r="M938" s="23">
        <v>165312.79999999999</v>
      </c>
      <c r="N938" s="23">
        <v>156.54621212121211</v>
      </c>
      <c r="O938" s="23">
        <v>146.90553630143071</v>
      </c>
      <c r="P938" s="23">
        <v>11808.057142857142</v>
      </c>
      <c r="Q938" s="24"/>
      <c r="R938" s="10" t="s">
        <v>135</v>
      </c>
    </row>
    <row r="939" spans="1:18" x14ac:dyDescent="0.25">
      <c r="A939" s="8">
        <v>927</v>
      </c>
      <c r="B939" s="8" t="s">
        <v>117</v>
      </c>
      <c r="C939" s="9">
        <v>2016</v>
      </c>
      <c r="D939" s="9">
        <v>2018</v>
      </c>
      <c r="E939" s="8"/>
      <c r="F939" s="26"/>
      <c r="G939" s="26"/>
      <c r="H939" s="8" t="s">
        <v>24</v>
      </c>
      <c r="I939" s="8"/>
      <c r="J939" s="8" t="s">
        <v>25</v>
      </c>
      <c r="K939" s="8" t="s">
        <v>924</v>
      </c>
      <c r="L939" s="8" t="s">
        <v>137</v>
      </c>
      <c r="M939" s="23">
        <v>131440.95999999999</v>
      </c>
      <c r="N939" s="23">
        <v>124.47060606060606</v>
      </c>
      <c r="O939" s="23">
        <v>116.80526081933706</v>
      </c>
      <c r="P939" s="23">
        <v>9388.64</v>
      </c>
      <c r="Q939" s="24"/>
      <c r="R939" s="10" t="s">
        <v>135</v>
      </c>
    </row>
    <row r="940" spans="1:18" x14ac:dyDescent="0.25">
      <c r="A940" s="8">
        <v>927</v>
      </c>
      <c r="B940" s="8" t="s">
        <v>117</v>
      </c>
      <c r="C940" s="9">
        <v>2016</v>
      </c>
      <c r="D940" s="9">
        <v>2018</v>
      </c>
      <c r="E940" s="8"/>
      <c r="F940" s="26"/>
      <c r="G940" s="26"/>
      <c r="H940" s="8" t="s">
        <v>24</v>
      </c>
      <c r="I940" s="8"/>
      <c r="J940" s="8" t="s">
        <v>25</v>
      </c>
      <c r="K940" s="8" t="s">
        <v>925</v>
      </c>
      <c r="L940" s="8" t="s">
        <v>139</v>
      </c>
      <c r="M940" s="23">
        <v>54282.21</v>
      </c>
      <c r="N940" s="23">
        <v>51.403607954545457</v>
      </c>
      <c r="O940" s="23">
        <v>48.237989869368171</v>
      </c>
      <c r="P940" s="23">
        <v>3877.3007142857141</v>
      </c>
      <c r="Q940" s="24"/>
      <c r="R940" s="10" t="s">
        <v>135</v>
      </c>
    </row>
    <row r="941" spans="1:18" x14ac:dyDescent="0.25">
      <c r="A941" s="8">
        <v>927</v>
      </c>
      <c r="B941" s="8" t="s">
        <v>117</v>
      </c>
      <c r="C941" s="9">
        <v>2016</v>
      </c>
      <c r="D941" s="9">
        <v>2018</v>
      </c>
      <c r="E941" s="8"/>
      <c r="F941" s="26"/>
      <c r="G941" s="26"/>
      <c r="H941" s="8" t="s">
        <v>24</v>
      </c>
      <c r="I941" s="8"/>
      <c r="J941" s="8" t="s">
        <v>25</v>
      </c>
      <c r="K941" s="8" t="s">
        <v>926</v>
      </c>
      <c r="L941" s="8" t="s">
        <v>139</v>
      </c>
      <c r="M941" s="23">
        <v>8914</v>
      </c>
      <c r="N941" s="23">
        <v>8.4412878787878789</v>
      </c>
      <c r="O941" s="23">
        <v>7.9214431707100328</v>
      </c>
      <c r="P941" s="23">
        <v>636.71428571428567</v>
      </c>
      <c r="Q941" s="24"/>
      <c r="R941" s="10" t="s">
        <v>135</v>
      </c>
    </row>
    <row r="942" spans="1:18" x14ac:dyDescent="0.25">
      <c r="A942" s="8">
        <v>927</v>
      </c>
      <c r="B942" s="8" t="s">
        <v>117</v>
      </c>
      <c r="C942" s="9">
        <v>2016</v>
      </c>
      <c r="D942" s="9">
        <v>2018</v>
      </c>
      <c r="E942" s="8"/>
      <c r="F942" s="26"/>
      <c r="G942" s="26"/>
      <c r="H942" s="8" t="s">
        <v>24</v>
      </c>
      <c r="I942" s="8"/>
      <c r="J942" s="8" t="s">
        <v>25</v>
      </c>
      <c r="K942" s="8" t="s">
        <v>927</v>
      </c>
      <c r="L942" s="8" t="s">
        <v>139</v>
      </c>
      <c r="M942" s="23">
        <v>80975.89</v>
      </c>
      <c r="N942" s="23">
        <v>76.681714015151513</v>
      </c>
      <c r="O942" s="23">
        <v>71.959379720963298</v>
      </c>
      <c r="P942" s="23">
        <v>5783.9921428571424</v>
      </c>
      <c r="Q942" s="24"/>
      <c r="R942" s="10" t="s">
        <v>135</v>
      </c>
    </row>
    <row r="943" spans="1:18" x14ac:dyDescent="0.25">
      <c r="A943" s="8">
        <v>927</v>
      </c>
      <c r="B943" s="8" t="s">
        <v>117</v>
      </c>
      <c r="C943" s="9">
        <v>2016</v>
      </c>
      <c r="D943" s="9">
        <v>2018</v>
      </c>
      <c r="E943" s="8"/>
      <c r="F943" s="26"/>
      <c r="G943" s="26"/>
      <c r="H943" s="8" t="s">
        <v>24</v>
      </c>
      <c r="I943" s="8"/>
      <c r="J943" s="8" t="s">
        <v>25</v>
      </c>
      <c r="K943" s="8" t="s">
        <v>928</v>
      </c>
      <c r="L943" s="8" t="s">
        <v>139</v>
      </c>
      <c r="M943" s="23">
        <v>150194.89000000001</v>
      </c>
      <c r="N943" s="23">
        <v>142.23000946969699</v>
      </c>
      <c r="O943" s="23">
        <v>133.47097662845465</v>
      </c>
      <c r="P943" s="23">
        <v>10728.20642857143</v>
      </c>
      <c r="Q943" s="24"/>
      <c r="R943" s="10" t="s">
        <v>135</v>
      </c>
    </row>
    <row r="944" spans="1:18" x14ac:dyDescent="0.25">
      <c r="A944" s="8">
        <v>927</v>
      </c>
      <c r="B944" s="8" t="s">
        <v>117</v>
      </c>
      <c r="C944" s="9">
        <v>2016</v>
      </c>
      <c r="D944" s="9">
        <v>2018</v>
      </c>
      <c r="E944" s="8"/>
      <c r="F944" s="26"/>
      <c r="G944" s="26"/>
      <c r="H944" s="8" t="s">
        <v>24</v>
      </c>
      <c r="I944" s="8"/>
      <c r="J944" s="8" t="s">
        <v>25</v>
      </c>
      <c r="K944" s="8" t="s">
        <v>929</v>
      </c>
      <c r="L944" s="8" t="s">
        <v>139</v>
      </c>
      <c r="M944" s="23">
        <v>3640</v>
      </c>
      <c r="N944" s="23">
        <v>3.4469696969696968</v>
      </c>
      <c r="O944" s="23">
        <v>3.2346929707633523</v>
      </c>
      <c r="P944" s="23">
        <v>260</v>
      </c>
      <c r="Q944" s="24"/>
      <c r="R944" s="10" t="s">
        <v>135</v>
      </c>
    </row>
    <row r="945" spans="1:18" x14ac:dyDescent="0.25">
      <c r="A945" s="8">
        <v>927</v>
      </c>
      <c r="B945" s="8" t="s">
        <v>117</v>
      </c>
      <c r="C945" s="9">
        <v>2016</v>
      </c>
      <c r="D945" s="9">
        <v>2018</v>
      </c>
      <c r="E945" s="8"/>
      <c r="F945" s="26"/>
      <c r="G945" s="26"/>
      <c r="H945" s="8" t="s">
        <v>24</v>
      </c>
      <c r="I945" s="8"/>
      <c r="J945" s="8" t="s">
        <v>25</v>
      </c>
      <c r="K945" s="8" t="s">
        <v>930</v>
      </c>
      <c r="L945" s="8" t="s">
        <v>139</v>
      </c>
      <c r="M945" s="23">
        <v>82660.38</v>
      </c>
      <c r="N945" s="23">
        <v>78.276875000000004</v>
      </c>
      <c r="O945" s="23">
        <v>73.456304985337255</v>
      </c>
      <c r="P945" s="23">
        <v>5904.3128571428579</v>
      </c>
      <c r="Q945" s="24"/>
      <c r="R945" s="10" t="s">
        <v>135</v>
      </c>
    </row>
    <row r="946" spans="1:18" x14ac:dyDescent="0.25">
      <c r="A946" s="8">
        <v>927</v>
      </c>
      <c r="B946" s="8" t="s">
        <v>117</v>
      </c>
      <c r="C946" s="9">
        <v>2016</v>
      </c>
      <c r="D946" s="9">
        <v>2018</v>
      </c>
      <c r="E946" s="8"/>
      <c r="F946" s="26"/>
      <c r="G946" s="26"/>
      <c r="H946" s="8" t="s">
        <v>24</v>
      </c>
      <c r="I946" s="8"/>
      <c r="J946" s="8" t="s">
        <v>25</v>
      </c>
      <c r="K946" s="8" t="s">
        <v>931</v>
      </c>
      <c r="L946" s="8" t="s">
        <v>139</v>
      </c>
      <c r="M946" s="23">
        <v>55202.16</v>
      </c>
      <c r="N946" s="23">
        <v>52.274772727272733</v>
      </c>
      <c r="O946" s="23">
        <v>49.055505198613709</v>
      </c>
      <c r="P946" s="23">
        <v>3943.011428571429</v>
      </c>
      <c r="Q946" s="24"/>
      <c r="R946" s="10" t="s">
        <v>135</v>
      </c>
    </row>
    <row r="947" spans="1:18" x14ac:dyDescent="0.25">
      <c r="A947" s="8">
        <v>927</v>
      </c>
      <c r="B947" s="8" t="s">
        <v>117</v>
      </c>
      <c r="C947" s="9">
        <v>2016</v>
      </c>
      <c r="D947" s="9">
        <v>2018</v>
      </c>
      <c r="E947" s="8"/>
      <c r="F947" s="26"/>
      <c r="G947" s="26"/>
      <c r="H947" s="8" t="s">
        <v>24</v>
      </c>
      <c r="I947" s="8"/>
      <c r="J947" s="8" t="s">
        <v>25</v>
      </c>
      <c r="K947" s="8" t="s">
        <v>932</v>
      </c>
      <c r="L947" s="8" t="s">
        <v>193</v>
      </c>
      <c r="M947" s="23">
        <v>25333.65</v>
      </c>
      <c r="N947" s="23">
        <v>23.990198863636365</v>
      </c>
      <c r="O947" s="23">
        <v>22.512796587576648</v>
      </c>
      <c r="P947" s="23">
        <v>1809.5464285714286</v>
      </c>
      <c r="Q947" s="24"/>
      <c r="R947" s="10" t="s">
        <v>135</v>
      </c>
    </row>
    <row r="948" spans="1:18" x14ac:dyDescent="0.25">
      <c r="A948" s="8">
        <v>927</v>
      </c>
      <c r="B948" s="8" t="s">
        <v>117</v>
      </c>
      <c r="C948" s="9">
        <v>2016</v>
      </c>
      <c r="D948" s="9">
        <v>2018</v>
      </c>
      <c r="E948" s="8"/>
      <c r="F948" s="26"/>
      <c r="G948" s="26"/>
      <c r="H948" s="8" t="s">
        <v>24</v>
      </c>
      <c r="I948" s="8"/>
      <c r="J948" s="8" t="s">
        <v>25</v>
      </c>
      <c r="K948" s="8" t="s">
        <v>933</v>
      </c>
      <c r="L948" s="8" t="s">
        <v>143</v>
      </c>
      <c r="M948" s="23">
        <v>133661.19</v>
      </c>
      <c r="N948" s="23">
        <v>126.57309659090909</v>
      </c>
      <c r="O948" s="23">
        <v>118.77827246067716</v>
      </c>
      <c r="P948" s="23">
        <v>9547.2278571428578</v>
      </c>
      <c r="Q948" s="24"/>
      <c r="R948" s="10" t="s">
        <v>135</v>
      </c>
    </row>
    <row r="949" spans="1:18" x14ac:dyDescent="0.25">
      <c r="A949" s="8">
        <v>927</v>
      </c>
      <c r="B949" s="8" t="s">
        <v>117</v>
      </c>
      <c r="C949" s="9">
        <v>2016</v>
      </c>
      <c r="D949" s="9">
        <v>2018</v>
      </c>
      <c r="E949" s="8"/>
      <c r="F949" s="26"/>
      <c r="G949" s="26"/>
      <c r="H949" s="8" t="s">
        <v>24</v>
      </c>
      <c r="I949" s="8"/>
      <c r="J949" s="8" t="s">
        <v>25</v>
      </c>
      <c r="K949" s="8" t="s">
        <v>934</v>
      </c>
      <c r="L949" s="8" t="s">
        <v>143</v>
      </c>
      <c r="M949" s="23">
        <v>107102.37</v>
      </c>
      <c r="N949" s="23">
        <v>101.42269886363636</v>
      </c>
      <c r="O949" s="23">
        <v>95.176726206344981</v>
      </c>
      <c r="P949" s="23">
        <v>7650.1692857142853</v>
      </c>
      <c r="Q949" s="24"/>
      <c r="R949" s="10" t="s">
        <v>135</v>
      </c>
    </row>
    <row r="950" spans="1:18" x14ac:dyDescent="0.25">
      <c r="A950" s="8">
        <v>927</v>
      </c>
      <c r="B950" s="8" t="s">
        <v>117</v>
      </c>
      <c r="C950" s="9">
        <v>2016</v>
      </c>
      <c r="D950" s="9">
        <v>2018</v>
      </c>
      <c r="E950" s="8"/>
      <c r="F950" s="26"/>
      <c r="G950" s="26"/>
      <c r="H950" s="8" t="s">
        <v>24</v>
      </c>
      <c r="I950" s="8"/>
      <c r="J950" s="8" t="s">
        <v>25</v>
      </c>
      <c r="K950" s="8" t="s">
        <v>935</v>
      </c>
      <c r="L950" s="8" t="s">
        <v>143</v>
      </c>
      <c r="M950" s="23">
        <v>3120</v>
      </c>
      <c r="N950" s="23">
        <v>2.9545454545454546</v>
      </c>
      <c r="O950" s="23">
        <v>2.7725939749400159</v>
      </c>
      <c r="P950" s="23">
        <v>222.85714285714286</v>
      </c>
      <c r="Q950" s="24"/>
      <c r="R950" s="10" t="s">
        <v>135</v>
      </c>
    </row>
    <row r="951" spans="1:18" x14ac:dyDescent="0.25">
      <c r="A951" s="8" t="s">
        <v>121</v>
      </c>
      <c r="B951" s="8" t="s">
        <v>122</v>
      </c>
      <c r="C951" s="9">
        <v>2016</v>
      </c>
      <c r="D951" s="9">
        <v>2018</v>
      </c>
      <c r="E951" s="8">
        <v>16</v>
      </c>
      <c r="F951" s="26">
        <v>912.6</v>
      </c>
      <c r="G951" s="26">
        <v>978.8</v>
      </c>
      <c r="H951" s="8" t="s">
        <v>63</v>
      </c>
      <c r="I951" s="8"/>
      <c r="J951" s="8" t="s">
        <v>25</v>
      </c>
      <c r="K951" s="8" t="s">
        <v>936</v>
      </c>
      <c r="L951" s="8" t="s">
        <v>134</v>
      </c>
      <c r="M951" s="23">
        <v>12998.32</v>
      </c>
      <c r="N951" s="23">
        <v>14.243173350865657</v>
      </c>
      <c r="O951" s="23">
        <v>13.279852881078872</v>
      </c>
      <c r="P951" s="23">
        <v>812.39499999999998</v>
      </c>
      <c r="Q951" s="24"/>
      <c r="R951" s="10" t="s">
        <v>135</v>
      </c>
    </row>
    <row r="952" spans="1:18" x14ac:dyDescent="0.25">
      <c r="A952" s="8" t="s">
        <v>121</v>
      </c>
      <c r="B952" s="8" t="s">
        <v>122</v>
      </c>
      <c r="C952" s="9">
        <v>2016</v>
      </c>
      <c r="D952" s="9">
        <v>2018</v>
      </c>
      <c r="E952" s="8"/>
      <c r="F952" s="26"/>
      <c r="G952" s="26"/>
      <c r="H952" s="8" t="s">
        <v>63</v>
      </c>
      <c r="I952" s="8"/>
      <c r="J952" s="8" t="s">
        <v>25</v>
      </c>
      <c r="K952" s="8" t="s">
        <v>937</v>
      </c>
      <c r="L952" s="8" t="s">
        <v>134</v>
      </c>
      <c r="M952" s="23">
        <v>552.9</v>
      </c>
      <c r="N952" s="23">
        <v>0.60585141354372118</v>
      </c>
      <c r="O952" s="23">
        <v>0.56487535758071106</v>
      </c>
      <c r="P952" s="23">
        <v>34.556249999999999</v>
      </c>
      <c r="Q952" s="24"/>
      <c r="R952" s="10" t="s">
        <v>135</v>
      </c>
    </row>
    <row r="953" spans="1:18" x14ac:dyDescent="0.25">
      <c r="A953" s="8" t="s">
        <v>121</v>
      </c>
      <c r="B953" s="8" t="s">
        <v>122</v>
      </c>
      <c r="C953" s="9">
        <v>2016</v>
      </c>
      <c r="D953" s="9">
        <v>2018</v>
      </c>
      <c r="E953" s="8"/>
      <c r="F953" s="26"/>
      <c r="G953" s="26"/>
      <c r="H953" s="8" t="s">
        <v>63</v>
      </c>
      <c r="I953" s="8"/>
      <c r="J953" s="8" t="s">
        <v>25</v>
      </c>
      <c r="K953" s="8" t="s">
        <v>938</v>
      </c>
      <c r="L953" s="8" t="s">
        <v>134</v>
      </c>
      <c r="M953" s="23">
        <v>456647.41</v>
      </c>
      <c r="N953" s="23">
        <v>500.38068156914306</v>
      </c>
      <c r="O953" s="23">
        <v>466.53801593788313</v>
      </c>
      <c r="P953" s="23">
        <v>28540.463124999998</v>
      </c>
      <c r="Q953" s="24"/>
      <c r="R953" s="10" t="s">
        <v>135</v>
      </c>
    </row>
    <row r="954" spans="1:18" x14ac:dyDescent="0.25">
      <c r="A954" s="8" t="s">
        <v>121</v>
      </c>
      <c r="B954" s="8" t="s">
        <v>122</v>
      </c>
      <c r="C954" s="9">
        <v>2016</v>
      </c>
      <c r="D954" s="9">
        <v>2018</v>
      </c>
      <c r="E954" s="8"/>
      <c r="F954" s="26"/>
      <c r="G954" s="26"/>
      <c r="H954" s="8" t="s">
        <v>63</v>
      </c>
      <c r="I954" s="8"/>
      <c r="J954" s="8" t="s">
        <v>25</v>
      </c>
      <c r="K954" s="8" t="s">
        <v>939</v>
      </c>
      <c r="L954" s="8" t="s">
        <v>134</v>
      </c>
      <c r="M954" s="23">
        <v>5712</v>
      </c>
      <c r="N954" s="23">
        <v>6.259040105193951</v>
      </c>
      <c r="O954" s="23">
        <v>5.835717204740499</v>
      </c>
      <c r="P954" s="23">
        <v>357</v>
      </c>
      <c r="Q954" s="24"/>
      <c r="R954" s="10" t="s">
        <v>135</v>
      </c>
    </row>
    <row r="955" spans="1:18" x14ac:dyDescent="0.25">
      <c r="A955" s="8" t="s">
        <v>121</v>
      </c>
      <c r="B955" s="8" t="s">
        <v>122</v>
      </c>
      <c r="C955" s="9">
        <v>2016</v>
      </c>
      <c r="D955" s="9">
        <v>2018</v>
      </c>
      <c r="E955" s="8"/>
      <c r="F955" s="26"/>
      <c r="G955" s="26"/>
      <c r="H955" s="8" t="s">
        <v>63</v>
      </c>
      <c r="I955" s="8"/>
      <c r="J955" s="8" t="s">
        <v>25</v>
      </c>
      <c r="K955" s="8" t="s">
        <v>940</v>
      </c>
      <c r="L955" s="8" t="s">
        <v>134</v>
      </c>
      <c r="M955" s="23">
        <v>7270</v>
      </c>
      <c r="N955" s="23">
        <v>7.9662502739425811</v>
      </c>
      <c r="O955" s="23">
        <v>7.4274621986105442</v>
      </c>
      <c r="P955" s="23">
        <v>454.375</v>
      </c>
      <c r="Q955" s="24"/>
      <c r="R955" s="10" t="s">
        <v>135</v>
      </c>
    </row>
    <row r="956" spans="1:18" x14ac:dyDescent="0.25">
      <c r="A956" s="8" t="s">
        <v>121</v>
      </c>
      <c r="B956" s="8" t="s">
        <v>122</v>
      </c>
      <c r="C956" s="9">
        <v>2016</v>
      </c>
      <c r="D956" s="9">
        <v>2018</v>
      </c>
      <c r="E956" s="8"/>
      <c r="F956" s="26"/>
      <c r="G956" s="26"/>
      <c r="H956" s="8" t="s">
        <v>63</v>
      </c>
      <c r="I956" s="8"/>
      <c r="J956" s="8" t="s">
        <v>25</v>
      </c>
      <c r="K956" s="8" t="s">
        <v>922</v>
      </c>
      <c r="L956" s="8" t="s">
        <v>134</v>
      </c>
      <c r="M956" s="23">
        <v>10721.3</v>
      </c>
      <c r="N956" s="23">
        <v>11.748082401928555</v>
      </c>
      <c r="O956" s="23">
        <v>10.953514507560278</v>
      </c>
      <c r="P956" s="23">
        <v>670.08124999999995</v>
      </c>
      <c r="Q956" s="24"/>
      <c r="R956" s="10" t="s">
        <v>135</v>
      </c>
    </row>
    <row r="957" spans="1:18" x14ac:dyDescent="0.25">
      <c r="A957" s="8" t="s">
        <v>121</v>
      </c>
      <c r="B957" s="8" t="s">
        <v>122</v>
      </c>
      <c r="C957" s="9">
        <v>2016</v>
      </c>
      <c r="D957" s="9">
        <v>2018</v>
      </c>
      <c r="E957" s="8"/>
      <c r="F957" s="26"/>
      <c r="G957" s="26"/>
      <c r="H957" s="8" t="s">
        <v>63</v>
      </c>
      <c r="I957" s="8"/>
      <c r="J957" s="8" t="s">
        <v>25</v>
      </c>
      <c r="K957" s="8" t="s">
        <v>941</v>
      </c>
      <c r="L957" s="8" t="s">
        <v>134</v>
      </c>
      <c r="M957" s="23">
        <v>34300</v>
      </c>
      <c r="N957" s="23">
        <v>37.584922200306814</v>
      </c>
      <c r="O957" s="23">
        <v>35.042909685328979</v>
      </c>
      <c r="P957" s="23">
        <v>2143.75</v>
      </c>
      <c r="Q957" s="24"/>
      <c r="R957" s="10" t="s">
        <v>135</v>
      </c>
    </row>
    <row r="958" spans="1:18" x14ac:dyDescent="0.25">
      <c r="A958" s="8" t="s">
        <v>121</v>
      </c>
      <c r="B958" s="8" t="s">
        <v>122</v>
      </c>
      <c r="C958" s="9">
        <v>2016</v>
      </c>
      <c r="D958" s="9">
        <v>2018</v>
      </c>
      <c r="E958" s="8"/>
      <c r="F958" s="26"/>
      <c r="G958" s="26"/>
      <c r="H958" s="8" t="s">
        <v>63</v>
      </c>
      <c r="I958" s="8"/>
      <c r="J958" s="8" t="s">
        <v>25</v>
      </c>
      <c r="K958" s="8" t="s">
        <v>942</v>
      </c>
      <c r="L958" s="8" t="s">
        <v>137</v>
      </c>
      <c r="M958" s="23">
        <v>16285.36</v>
      </c>
      <c r="N958" s="23">
        <v>17.845014245014244</v>
      </c>
      <c r="O958" s="23">
        <v>16.638087454025339</v>
      </c>
      <c r="P958" s="23">
        <v>1017.835</v>
      </c>
      <c r="Q958" s="24"/>
      <c r="R958" s="10" t="s">
        <v>135</v>
      </c>
    </row>
    <row r="959" spans="1:18" x14ac:dyDescent="0.25">
      <c r="A959" s="8" t="s">
        <v>121</v>
      </c>
      <c r="B959" s="8" t="s">
        <v>122</v>
      </c>
      <c r="C959" s="9">
        <v>2016</v>
      </c>
      <c r="D959" s="9">
        <v>2018</v>
      </c>
      <c r="E959" s="8"/>
      <c r="F959" s="26"/>
      <c r="G959" s="26"/>
      <c r="H959" s="8" t="s">
        <v>63</v>
      </c>
      <c r="I959" s="8"/>
      <c r="J959" s="8" t="s">
        <v>25</v>
      </c>
      <c r="K959" s="8" t="s">
        <v>943</v>
      </c>
      <c r="L959" s="8" t="s">
        <v>137</v>
      </c>
      <c r="M959" s="23">
        <v>61599.87</v>
      </c>
      <c r="N959" s="23">
        <v>67.49930966469428</v>
      </c>
      <c r="O959" s="23">
        <v>62.934072333469558</v>
      </c>
      <c r="P959" s="23">
        <v>3849.9918750000002</v>
      </c>
      <c r="Q959" s="24"/>
      <c r="R959" s="10" t="s">
        <v>135</v>
      </c>
    </row>
    <row r="960" spans="1:18" x14ac:dyDescent="0.25">
      <c r="A960" s="8" t="s">
        <v>121</v>
      </c>
      <c r="B960" s="8" t="s">
        <v>122</v>
      </c>
      <c r="C960" s="9">
        <v>2016</v>
      </c>
      <c r="D960" s="9">
        <v>2018</v>
      </c>
      <c r="E960" s="8"/>
      <c r="F960" s="26"/>
      <c r="G960" s="26"/>
      <c r="H960" s="8" t="s">
        <v>63</v>
      </c>
      <c r="I960" s="8"/>
      <c r="J960" s="8" t="s">
        <v>25</v>
      </c>
      <c r="K960" s="8" t="s">
        <v>944</v>
      </c>
      <c r="L960" s="8" t="s">
        <v>137</v>
      </c>
      <c r="M960" s="23">
        <v>22105.759999999998</v>
      </c>
      <c r="N960" s="23">
        <v>24.222835853605083</v>
      </c>
      <c r="O960" s="23">
        <v>22.584552513281569</v>
      </c>
      <c r="P960" s="23">
        <v>1381.61</v>
      </c>
      <c r="Q960" s="24"/>
      <c r="R960" s="10" t="s">
        <v>135</v>
      </c>
    </row>
    <row r="961" spans="1:18" x14ac:dyDescent="0.25">
      <c r="A961" s="8" t="s">
        <v>121</v>
      </c>
      <c r="B961" s="8" t="s">
        <v>122</v>
      </c>
      <c r="C961" s="9">
        <v>2016</v>
      </c>
      <c r="D961" s="9">
        <v>2018</v>
      </c>
      <c r="E961" s="8"/>
      <c r="F961" s="26"/>
      <c r="G961" s="26"/>
      <c r="H961" s="8" t="s">
        <v>63</v>
      </c>
      <c r="I961" s="8"/>
      <c r="J961" s="8" t="s">
        <v>25</v>
      </c>
      <c r="K961" s="8" t="s">
        <v>945</v>
      </c>
      <c r="L961" s="8" t="s">
        <v>139</v>
      </c>
      <c r="M961" s="23">
        <v>42656.7</v>
      </c>
      <c r="N961" s="23">
        <v>46.74194608809993</v>
      </c>
      <c r="O961" s="23">
        <v>43.580608908868001</v>
      </c>
      <c r="P961" s="23">
        <v>2666.0437499999998</v>
      </c>
      <c r="Q961" s="24"/>
      <c r="R961" s="10" t="s">
        <v>135</v>
      </c>
    </row>
    <row r="962" spans="1:18" x14ac:dyDescent="0.25">
      <c r="A962" s="8" t="s">
        <v>121</v>
      </c>
      <c r="B962" s="8" t="s">
        <v>122</v>
      </c>
      <c r="C962" s="9">
        <v>2016</v>
      </c>
      <c r="D962" s="9">
        <v>2018</v>
      </c>
      <c r="E962" s="8"/>
      <c r="F962" s="26"/>
      <c r="G962" s="26"/>
      <c r="H962" s="8" t="s">
        <v>63</v>
      </c>
      <c r="I962" s="8"/>
      <c r="J962" s="8" t="s">
        <v>25</v>
      </c>
      <c r="K962" s="8" t="s">
        <v>946</v>
      </c>
      <c r="L962" s="8" t="s">
        <v>139</v>
      </c>
      <c r="M962" s="23">
        <v>8120</v>
      </c>
      <c r="N962" s="23">
        <v>8.8976550515012054</v>
      </c>
      <c r="O962" s="23">
        <v>8.2958724969350222</v>
      </c>
      <c r="P962" s="23">
        <v>507.5</v>
      </c>
      <c r="Q962" s="24"/>
      <c r="R962" s="10" t="s">
        <v>135</v>
      </c>
    </row>
    <row r="963" spans="1:18" x14ac:dyDescent="0.25">
      <c r="A963" s="8" t="s">
        <v>121</v>
      </c>
      <c r="B963" s="8" t="s">
        <v>122</v>
      </c>
      <c r="C963" s="9">
        <v>2016</v>
      </c>
      <c r="D963" s="9">
        <v>2018</v>
      </c>
      <c r="E963" s="8"/>
      <c r="F963" s="26"/>
      <c r="G963" s="26"/>
      <c r="H963" s="8" t="s">
        <v>63</v>
      </c>
      <c r="I963" s="8"/>
      <c r="J963" s="8" t="s">
        <v>25</v>
      </c>
      <c r="K963" s="8" t="s">
        <v>947</v>
      </c>
      <c r="L963" s="8" t="s">
        <v>139</v>
      </c>
      <c r="M963" s="23">
        <v>64581.31</v>
      </c>
      <c r="N963" s="23">
        <v>70.766283147052377</v>
      </c>
      <c r="O963" s="23">
        <v>65.980087862689004</v>
      </c>
      <c r="P963" s="23">
        <v>4036.3318749999999</v>
      </c>
      <c r="Q963" s="24"/>
      <c r="R963" s="10" t="s">
        <v>135</v>
      </c>
    </row>
    <row r="964" spans="1:18" x14ac:dyDescent="0.25">
      <c r="A964" s="8" t="s">
        <v>121</v>
      </c>
      <c r="B964" s="8" t="s">
        <v>122</v>
      </c>
      <c r="C964" s="9">
        <v>2016</v>
      </c>
      <c r="D964" s="9">
        <v>2018</v>
      </c>
      <c r="E964" s="8"/>
      <c r="F964" s="26"/>
      <c r="G964" s="26"/>
      <c r="H964" s="8" t="s">
        <v>63</v>
      </c>
      <c r="I964" s="8"/>
      <c r="J964" s="8" t="s">
        <v>25</v>
      </c>
      <c r="K964" s="8" t="s">
        <v>948</v>
      </c>
      <c r="L964" s="8" t="s">
        <v>139</v>
      </c>
      <c r="M964" s="23">
        <v>82330.13</v>
      </c>
      <c r="N964" s="23">
        <v>90.214913434144208</v>
      </c>
      <c r="O964" s="23">
        <v>84.113332652227228</v>
      </c>
      <c r="P964" s="23">
        <v>5145.6331250000003</v>
      </c>
      <c r="Q964" s="24"/>
      <c r="R964" s="10" t="s">
        <v>135</v>
      </c>
    </row>
    <row r="965" spans="1:18" x14ac:dyDescent="0.25">
      <c r="A965" s="8" t="s">
        <v>121</v>
      </c>
      <c r="B965" s="8" t="s">
        <v>122</v>
      </c>
      <c r="C965" s="9">
        <v>2016</v>
      </c>
      <c r="D965" s="9">
        <v>2018</v>
      </c>
      <c r="E965" s="8"/>
      <c r="F965" s="26"/>
      <c r="G965" s="26"/>
      <c r="H965" s="8" t="s">
        <v>63</v>
      </c>
      <c r="I965" s="8"/>
      <c r="J965" s="8" t="s">
        <v>25</v>
      </c>
      <c r="K965" s="8" t="s">
        <v>949</v>
      </c>
      <c r="L965" s="8" t="s">
        <v>139</v>
      </c>
      <c r="M965" s="23">
        <v>130334.02</v>
      </c>
      <c r="N965" s="23">
        <v>142.81615165461321</v>
      </c>
      <c r="O965" s="23">
        <v>133.1569472823866</v>
      </c>
      <c r="P965" s="23">
        <v>8145.8762500000003</v>
      </c>
      <c r="Q965" s="24"/>
      <c r="R965" s="10" t="s">
        <v>135</v>
      </c>
    </row>
    <row r="966" spans="1:18" x14ac:dyDescent="0.25">
      <c r="A966" s="8" t="s">
        <v>121</v>
      </c>
      <c r="B966" s="8" t="s">
        <v>122</v>
      </c>
      <c r="C966" s="9">
        <v>2016</v>
      </c>
      <c r="D966" s="9">
        <v>2018</v>
      </c>
      <c r="E966" s="8"/>
      <c r="F966" s="26"/>
      <c r="G966" s="26"/>
      <c r="H966" s="8" t="s">
        <v>63</v>
      </c>
      <c r="I966" s="8"/>
      <c r="J966" s="8" t="s">
        <v>25</v>
      </c>
      <c r="K966" s="8" t="s">
        <v>950</v>
      </c>
      <c r="L966" s="8" t="s">
        <v>139</v>
      </c>
      <c r="M966" s="23">
        <v>34047.760000000002</v>
      </c>
      <c r="N966" s="23">
        <v>37.308525093140481</v>
      </c>
      <c r="O966" s="23">
        <v>34.785206375153251</v>
      </c>
      <c r="P966" s="23">
        <v>2127.9850000000001</v>
      </c>
      <c r="Q966" s="24"/>
      <c r="R966" s="10" t="s">
        <v>135</v>
      </c>
    </row>
    <row r="967" spans="1:18" x14ac:dyDescent="0.25">
      <c r="A967" s="8" t="s">
        <v>121</v>
      </c>
      <c r="B967" s="8" t="s">
        <v>122</v>
      </c>
      <c r="C967" s="9">
        <v>2016</v>
      </c>
      <c r="D967" s="9">
        <v>2018</v>
      </c>
      <c r="E967" s="8"/>
      <c r="F967" s="26"/>
      <c r="G967" s="26"/>
      <c r="H967" s="8" t="s">
        <v>63</v>
      </c>
      <c r="I967" s="8"/>
      <c r="J967" s="8" t="s">
        <v>25</v>
      </c>
      <c r="K967" s="8" t="s">
        <v>951</v>
      </c>
      <c r="L967" s="8" t="s">
        <v>139</v>
      </c>
      <c r="M967" s="23">
        <v>52198.400000000001</v>
      </c>
      <c r="N967" s="23">
        <v>57.19745781284243</v>
      </c>
      <c r="O967" s="23">
        <v>53.328974254188807</v>
      </c>
      <c r="P967" s="23">
        <v>3262.4</v>
      </c>
      <c r="Q967" s="24"/>
      <c r="R967" s="10" t="s">
        <v>135</v>
      </c>
    </row>
    <row r="968" spans="1:18" x14ac:dyDescent="0.25">
      <c r="A968" s="8" t="s">
        <v>121</v>
      </c>
      <c r="B968" s="8" t="s">
        <v>122</v>
      </c>
      <c r="C968" s="9">
        <v>2016</v>
      </c>
      <c r="D968" s="9">
        <v>2018</v>
      </c>
      <c r="E968" s="8"/>
      <c r="F968" s="26"/>
      <c r="G968" s="26"/>
      <c r="H968" s="8" t="s">
        <v>63</v>
      </c>
      <c r="I968" s="8"/>
      <c r="J968" s="8" t="s">
        <v>25</v>
      </c>
      <c r="K968" s="8" t="s">
        <v>952</v>
      </c>
      <c r="L968" s="8" t="s">
        <v>139</v>
      </c>
      <c r="M968" s="23">
        <v>15477.88</v>
      </c>
      <c r="N968" s="23">
        <v>16.960201621740083</v>
      </c>
      <c r="O968" s="23">
        <v>15.813118103800573</v>
      </c>
      <c r="P968" s="23">
        <v>967.36749999999995</v>
      </c>
      <c r="Q968" s="24"/>
      <c r="R968" s="10" t="s">
        <v>135</v>
      </c>
    </row>
    <row r="969" spans="1:18" x14ac:dyDescent="0.25">
      <c r="A969" s="8" t="s">
        <v>121</v>
      </c>
      <c r="B969" s="8" t="s">
        <v>122</v>
      </c>
      <c r="C969" s="9">
        <v>2016</v>
      </c>
      <c r="D969" s="9">
        <v>2018</v>
      </c>
      <c r="E969" s="8"/>
      <c r="F969" s="26"/>
      <c r="G969" s="26"/>
      <c r="H969" s="8" t="s">
        <v>63</v>
      </c>
      <c r="I969" s="8"/>
      <c r="J969" s="8" t="s">
        <v>25</v>
      </c>
      <c r="K969" s="8" t="s">
        <v>953</v>
      </c>
      <c r="L969" s="8" t="s">
        <v>193</v>
      </c>
      <c r="M969" s="23">
        <v>28209.040000000001</v>
      </c>
      <c r="N969" s="23">
        <v>30.910628972167434</v>
      </c>
      <c r="O969" s="23">
        <v>28.820024519820191</v>
      </c>
      <c r="P969" s="23">
        <v>1763.0650000000001</v>
      </c>
      <c r="Q969" s="24"/>
      <c r="R969" s="10" t="s">
        <v>135</v>
      </c>
    </row>
    <row r="970" spans="1:18" x14ac:dyDescent="0.25">
      <c r="A970" s="8" t="s">
        <v>121</v>
      </c>
      <c r="B970" s="8" t="s">
        <v>122</v>
      </c>
      <c r="C970" s="9">
        <v>2016</v>
      </c>
      <c r="D970" s="9">
        <v>2018</v>
      </c>
      <c r="E970" s="8"/>
      <c r="F970" s="26"/>
      <c r="G970" s="26"/>
      <c r="H970" s="8" t="s">
        <v>63</v>
      </c>
      <c r="I970" s="8"/>
      <c r="J970" s="8" t="s">
        <v>25</v>
      </c>
      <c r="K970" s="8" t="s">
        <v>954</v>
      </c>
      <c r="L970" s="8" t="s">
        <v>143</v>
      </c>
      <c r="M970" s="23">
        <v>125117.14</v>
      </c>
      <c r="N970" s="23">
        <v>137.09964935349549</v>
      </c>
      <c r="O970" s="23">
        <v>127.82707396812424</v>
      </c>
      <c r="P970" s="23">
        <v>7819.82125</v>
      </c>
      <c r="Q970" s="24"/>
      <c r="R970" s="10" t="s">
        <v>135</v>
      </c>
    </row>
    <row r="971" spans="1:18" x14ac:dyDescent="0.25">
      <c r="A971" s="8" t="s">
        <v>121</v>
      </c>
      <c r="B971" s="8" t="s">
        <v>122</v>
      </c>
      <c r="C971" s="9">
        <v>2016</v>
      </c>
      <c r="D971" s="9">
        <v>2018</v>
      </c>
      <c r="E971" s="8"/>
      <c r="F971" s="26"/>
      <c r="G971" s="26"/>
      <c r="H971" s="8" t="s">
        <v>63</v>
      </c>
      <c r="I971" s="8"/>
      <c r="J971" s="8" t="s">
        <v>25</v>
      </c>
      <c r="K971" s="8" t="s">
        <v>955</v>
      </c>
      <c r="L971" s="8" t="s">
        <v>143</v>
      </c>
      <c r="M971" s="23">
        <v>80611.399999999994</v>
      </c>
      <c r="N971" s="23">
        <v>88.331580100810868</v>
      </c>
      <c r="O971" s="23">
        <v>82.357376379239881</v>
      </c>
      <c r="P971" s="23">
        <v>5038.2124999999996</v>
      </c>
      <c r="Q971" s="24"/>
      <c r="R971" s="10" t="s">
        <v>135</v>
      </c>
    </row>
    <row r="972" spans="1:18" x14ac:dyDescent="0.25">
      <c r="A972" s="8" t="s">
        <v>123</v>
      </c>
      <c r="B972" s="8" t="s">
        <v>122</v>
      </c>
      <c r="C972" s="9">
        <v>2016</v>
      </c>
      <c r="D972" s="9">
        <v>2018</v>
      </c>
      <c r="E972" s="8">
        <v>8</v>
      </c>
      <c r="F972" s="26">
        <v>628.79</v>
      </c>
      <c r="G972" s="26">
        <v>670.44</v>
      </c>
      <c r="H972" s="8" t="s">
        <v>24</v>
      </c>
      <c r="I972" s="8"/>
      <c r="J972" s="8" t="s">
        <v>25</v>
      </c>
      <c r="K972" s="8" t="s">
        <v>956</v>
      </c>
      <c r="L972" s="8" t="s">
        <v>134</v>
      </c>
      <c r="M972" s="23">
        <v>13230</v>
      </c>
      <c r="N972" s="23">
        <v>21.04041094801126</v>
      </c>
      <c r="O972" s="23">
        <v>19.733309468408805</v>
      </c>
      <c r="P972" s="23">
        <v>1653.75</v>
      </c>
      <c r="Q972" s="24"/>
      <c r="R972" s="10" t="s">
        <v>135</v>
      </c>
    </row>
    <row r="973" spans="1:18" x14ac:dyDescent="0.25">
      <c r="A973" s="8" t="s">
        <v>123</v>
      </c>
      <c r="B973" s="8" t="s">
        <v>122</v>
      </c>
      <c r="C973" s="9">
        <v>2016</v>
      </c>
      <c r="D973" s="9">
        <v>2018</v>
      </c>
      <c r="E973" s="8"/>
      <c r="F973" s="26"/>
      <c r="G973" s="26"/>
      <c r="H973" s="8" t="s">
        <v>24</v>
      </c>
      <c r="I973" s="8"/>
      <c r="J973" s="8" t="s">
        <v>25</v>
      </c>
      <c r="K973" s="8" t="s">
        <v>957</v>
      </c>
      <c r="L973" s="8" t="s">
        <v>134</v>
      </c>
      <c r="M973" s="23">
        <v>11089.42</v>
      </c>
      <c r="N973" s="23">
        <v>17.636126528729783</v>
      </c>
      <c r="O973" s="23">
        <v>16.540510709384879</v>
      </c>
      <c r="P973" s="23">
        <v>1386.1775</v>
      </c>
      <c r="Q973" s="24"/>
      <c r="R973" s="10" t="s">
        <v>135</v>
      </c>
    </row>
    <row r="974" spans="1:18" x14ac:dyDescent="0.25">
      <c r="A974" s="8" t="s">
        <v>123</v>
      </c>
      <c r="B974" s="8" t="s">
        <v>122</v>
      </c>
      <c r="C974" s="9">
        <v>2016</v>
      </c>
      <c r="D974" s="9">
        <v>2018</v>
      </c>
      <c r="E974" s="8"/>
      <c r="F974" s="26"/>
      <c r="G974" s="26"/>
      <c r="H974" s="8" t="s">
        <v>24</v>
      </c>
      <c r="I974" s="8"/>
      <c r="J974" s="8" t="s">
        <v>25</v>
      </c>
      <c r="K974" s="8" t="s">
        <v>937</v>
      </c>
      <c r="L974" s="8" t="s">
        <v>134</v>
      </c>
      <c r="M974" s="23">
        <v>276.44</v>
      </c>
      <c r="N974" s="23">
        <v>0.43963803495602666</v>
      </c>
      <c r="O974" s="23">
        <v>0.41232623351828646</v>
      </c>
      <c r="P974" s="23">
        <v>34.555</v>
      </c>
      <c r="Q974" s="24"/>
      <c r="R974" s="10" t="s">
        <v>135</v>
      </c>
    </row>
    <row r="975" spans="1:18" x14ac:dyDescent="0.25">
      <c r="A975" s="8" t="s">
        <v>123</v>
      </c>
      <c r="B975" s="8" t="s">
        <v>122</v>
      </c>
      <c r="C975" s="9">
        <v>2016</v>
      </c>
      <c r="D975" s="9">
        <v>2018</v>
      </c>
      <c r="E975" s="8"/>
      <c r="F975" s="26"/>
      <c r="G975" s="26"/>
      <c r="H975" s="8" t="s">
        <v>24</v>
      </c>
      <c r="I975" s="8"/>
      <c r="J975" s="8" t="s">
        <v>25</v>
      </c>
      <c r="K975" s="8" t="s">
        <v>938</v>
      </c>
      <c r="L975" s="8" t="s">
        <v>134</v>
      </c>
      <c r="M975" s="23">
        <v>264813.42</v>
      </c>
      <c r="N975" s="23">
        <v>421.14763275497381</v>
      </c>
      <c r="O975" s="23">
        <v>394.98451763021296</v>
      </c>
      <c r="P975" s="23">
        <v>33101.677499999998</v>
      </c>
      <c r="Q975" s="24"/>
      <c r="R975" s="10" t="s">
        <v>135</v>
      </c>
    </row>
    <row r="976" spans="1:18" x14ac:dyDescent="0.25">
      <c r="A976" s="8" t="s">
        <v>123</v>
      </c>
      <c r="B976" s="8" t="s">
        <v>122</v>
      </c>
      <c r="C976" s="9">
        <v>2016</v>
      </c>
      <c r="D976" s="9">
        <v>2018</v>
      </c>
      <c r="E976" s="8"/>
      <c r="F976" s="26"/>
      <c r="G976" s="26"/>
      <c r="H976" s="8" t="s">
        <v>24</v>
      </c>
      <c r="I976" s="8"/>
      <c r="J976" s="8" t="s">
        <v>25</v>
      </c>
      <c r="K976" s="8" t="s">
        <v>958</v>
      </c>
      <c r="L976" s="8" t="s">
        <v>134</v>
      </c>
      <c r="M976" s="23">
        <v>2800</v>
      </c>
      <c r="N976" s="23">
        <v>4.4529970260341294</v>
      </c>
      <c r="O976" s="23">
        <v>4.1763617922558316</v>
      </c>
      <c r="P976" s="23">
        <v>350</v>
      </c>
      <c r="Q976" s="24"/>
      <c r="R976" s="10" t="s">
        <v>135</v>
      </c>
    </row>
    <row r="977" spans="1:18" x14ac:dyDescent="0.25">
      <c r="A977" s="8" t="s">
        <v>123</v>
      </c>
      <c r="B977" s="8" t="s">
        <v>122</v>
      </c>
      <c r="C977" s="9">
        <v>2016</v>
      </c>
      <c r="D977" s="9">
        <v>2018</v>
      </c>
      <c r="E977" s="8"/>
      <c r="F977" s="26"/>
      <c r="G977" s="26"/>
      <c r="H977" s="8" t="s">
        <v>24</v>
      </c>
      <c r="I977" s="8"/>
      <c r="J977" s="8" t="s">
        <v>25</v>
      </c>
      <c r="K977" s="8" t="s">
        <v>922</v>
      </c>
      <c r="L977" s="8" t="s">
        <v>134</v>
      </c>
      <c r="M977" s="23">
        <v>6029.04</v>
      </c>
      <c r="N977" s="23">
        <v>9.5883204249431451</v>
      </c>
      <c r="O977" s="23">
        <v>8.9926615357078923</v>
      </c>
      <c r="P977" s="23">
        <v>753.63</v>
      </c>
      <c r="Q977" s="24"/>
      <c r="R977" s="10" t="s">
        <v>135</v>
      </c>
    </row>
    <row r="978" spans="1:18" x14ac:dyDescent="0.25">
      <c r="A978" s="8" t="s">
        <v>123</v>
      </c>
      <c r="B978" s="8" t="s">
        <v>122</v>
      </c>
      <c r="C978" s="9">
        <v>2016</v>
      </c>
      <c r="D978" s="9">
        <v>2018</v>
      </c>
      <c r="E978" s="8"/>
      <c r="F978" s="26"/>
      <c r="G978" s="26"/>
      <c r="H978" s="8" t="s">
        <v>24</v>
      </c>
      <c r="I978" s="8"/>
      <c r="J978" s="8" t="s">
        <v>25</v>
      </c>
      <c r="K978" s="8" t="s">
        <v>959</v>
      </c>
      <c r="L978" s="8" t="s">
        <v>137</v>
      </c>
      <c r="M978" s="23">
        <v>100928.48</v>
      </c>
      <c r="N978" s="23">
        <v>160.51222188648038</v>
      </c>
      <c r="O978" s="23">
        <v>150.54065986516315</v>
      </c>
      <c r="P978" s="23">
        <v>12616.06</v>
      </c>
      <c r="Q978" s="24"/>
      <c r="R978" s="10" t="s">
        <v>135</v>
      </c>
    </row>
    <row r="979" spans="1:18" x14ac:dyDescent="0.25">
      <c r="A979" s="8" t="s">
        <v>123</v>
      </c>
      <c r="B979" s="8" t="s">
        <v>122</v>
      </c>
      <c r="C979" s="9">
        <v>2016</v>
      </c>
      <c r="D979" s="9">
        <v>2018</v>
      </c>
      <c r="E979" s="8"/>
      <c r="F979" s="26"/>
      <c r="G979" s="26"/>
      <c r="H979" s="8" t="s">
        <v>24</v>
      </c>
      <c r="I979" s="8"/>
      <c r="J979" s="8" t="s">
        <v>25</v>
      </c>
      <c r="K979" s="8" t="s">
        <v>960</v>
      </c>
      <c r="L979" s="8" t="s">
        <v>137</v>
      </c>
      <c r="M979" s="23">
        <v>80052.899999999994</v>
      </c>
      <c r="N979" s="23">
        <v>127.3126162947884</v>
      </c>
      <c r="O979" s="23">
        <v>119.40352604259887</v>
      </c>
      <c r="P979" s="23">
        <v>10006.612499999999</v>
      </c>
      <c r="Q979" s="24"/>
      <c r="R979" s="10" t="s">
        <v>135</v>
      </c>
    </row>
    <row r="980" spans="1:18" x14ac:dyDescent="0.25">
      <c r="A980" s="8" t="s">
        <v>123</v>
      </c>
      <c r="B980" s="8" t="s">
        <v>122</v>
      </c>
      <c r="C980" s="9">
        <v>2016</v>
      </c>
      <c r="D980" s="9">
        <v>2018</v>
      </c>
      <c r="E980" s="8"/>
      <c r="F980" s="26"/>
      <c r="G980" s="26"/>
      <c r="H980" s="8" t="s">
        <v>24</v>
      </c>
      <c r="I980" s="8"/>
      <c r="J980" s="8" t="s">
        <v>25</v>
      </c>
      <c r="K980" s="8" t="s">
        <v>945</v>
      </c>
      <c r="L980" s="8" t="s">
        <v>139</v>
      </c>
      <c r="M980" s="23">
        <v>24516.22</v>
      </c>
      <c r="N980" s="23">
        <v>38.989519553428018</v>
      </c>
      <c r="O980" s="23">
        <v>36.567358749477954</v>
      </c>
      <c r="P980" s="23">
        <v>3064.5275000000001</v>
      </c>
      <c r="Q980" s="24"/>
      <c r="R980" s="10" t="s">
        <v>135</v>
      </c>
    </row>
    <row r="981" spans="1:18" x14ac:dyDescent="0.25">
      <c r="A981" s="8" t="s">
        <v>123</v>
      </c>
      <c r="B981" s="8" t="s">
        <v>122</v>
      </c>
      <c r="C981" s="9">
        <v>2016</v>
      </c>
      <c r="D981" s="9">
        <v>2018</v>
      </c>
      <c r="E981" s="8"/>
      <c r="F981" s="26"/>
      <c r="G981" s="26"/>
      <c r="H981" s="8" t="s">
        <v>24</v>
      </c>
      <c r="I981" s="8"/>
      <c r="J981" s="8" t="s">
        <v>25</v>
      </c>
      <c r="K981" s="8" t="s">
        <v>961</v>
      </c>
      <c r="L981" s="8" t="s">
        <v>139</v>
      </c>
      <c r="M981" s="23">
        <v>4779</v>
      </c>
      <c r="N981" s="23">
        <v>7.6003117097918231</v>
      </c>
      <c r="O981" s="23">
        <v>7.1281546447109356</v>
      </c>
      <c r="P981" s="23">
        <v>597.375</v>
      </c>
      <c r="Q981" s="24"/>
      <c r="R981" s="10" t="s">
        <v>135</v>
      </c>
    </row>
    <row r="982" spans="1:18" x14ac:dyDescent="0.25">
      <c r="A982" s="8" t="s">
        <v>123</v>
      </c>
      <c r="B982" s="8" t="s">
        <v>122</v>
      </c>
      <c r="C982" s="9">
        <v>2016</v>
      </c>
      <c r="D982" s="9">
        <v>2018</v>
      </c>
      <c r="E982" s="8"/>
      <c r="F982" s="26"/>
      <c r="G982" s="26"/>
      <c r="H982" s="8" t="s">
        <v>24</v>
      </c>
      <c r="I982" s="8"/>
      <c r="J982" s="8" t="s">
        <v>25</v>
      </c>
      <c r="K982" s="8" t="s">
        <v>962</v>
      </c>
      <c r="L982" s="8" t="s">
        <v>139</v>
      </c>
      <c r="M982" s="23">
        <v>680</v>
      </c>
      <c r="N982" s="23">
        <v>1.0814421348940029</v>
      </c>
      <c r="O982" s="23">
        <v>1.0142592924049876</v>
      </c>
      <c r="P982" s="23">
        <v>85</v>
      </c>
      <c r="Q982" s="24"/>
      <c r="R982" s="10" t="s">
        <v>135</v>
      </c>
    </row>
    <row r="983" spans="1:18" x14ac:dyDescent="0.25">
      <c r="A983" s="8" t="s">
        <v>123</v>
      </c>
      <c r="B983" s="8" t="s">
        <v>122</v>
      </c>
      <c r="C983" s="9">
        <v>2016</v>
      </c>
      <c r="D983" s="9">
        <v>2018</v>
      </c>
      <c r="E983" s="8"/>
      <c r="F983" s="26"/>
      <c r="G983" s="26"/>
      <c r="H983" s="8" t="s">
        <v>24</v>
      </c>
      <c r="I983" s="8"/>
      <c r="J983" s="8" t="s">
        <v>25</v>
      </c>
      <c r="K983" s="8" t="s">
        <v>947</v>
      </c>
      <c r="L983" s="8" t="s">
        <v>139</v>
      </c>
      <c r="M983" s="23">
        <v>17903.939999999999</v>
      </c>
      <c r="N983" s="23">
        <v>28.473639847961959</v>
      </c>
      <c r="O983" s="23">
        <v>26.704761052443168</v>
      </c>
      <c r="P983" s="23">
        <v>2237.9924999999998</v>
      </c>
      <c r="Q983" s="24"/>
      <c r="R983" s="10" t="s">
        <v>135</v>
      </c>
    </row>
    <row r="984" spans="1:18" x14ac:dyDescent="0.25">
      <c r="A984" s="8" t="s">
        <v>123</v>
      </c>
      <c r="B984" s="8" t="s">
        <v>122</v>
      </c>
      <c r="C984" s="9">
        <v>2016</v>
      </c>
      <c r="D984" s="9">
        <v>2018</v>
      </c>
      <c r="E984" s="8"/>
      <c r="F984" s="26"/>
      <c r="G984" s="26"/>
      <c r="H984" s="8" t="s">
        <v>24</v>
      </c>
      <c r="I984" s="8"/>
      <c r="J984" s="8" t="s">
        <v>25</v>
      </c>
      <c r="K984" s="8" t="s">
        <v>963</v>
      </c>
      <c r="L984" s="8" t="s">
        <v>139</v>
      </c>
      <c r="M984" s="23">
        <v>58350.91</v>
      </c>
      <c r="N984" s="23">
        <v>92.798724534423272</v>
      </c>
      <c r="O984" s="23">
        <v>87.033753952628118</v>
      </c>
      <c r="P984" s="23">
        <v>7293.8637500000004</v>
      </c>
      <c r="Q984" s="24"/>
      <c r="R984" s="10" t="s">
        <v>135</v>
      </c>
    </row>
    <row r="985" spans="1:18" x14ac:dyDescent="0.25">
      <c r="A985" s="8" t="s">
        <v>123</v>
      </c>
      <c r="B985" s="8" t="s">
        <v>122</v>
      </c>
      <c r="C985" s="9">
        <v>2016</v>
      </c>
      <c r="D985" s="9">
        <v>2018</v>
      </c>
      <c r="E985" s="8"/>
      <c r="F985" s="26"/>
      <c r="G985" s="26"/>
      <c r="H985" s="8" t="s">
        <v>24</v>
      </c>
      <c r="I985" s="8"/>
      <c r="J985" s="8" t="s">
        <v>25</v>
      </c>
      <c r="K985" s="8" t="s">
        <v>949</v>
      </c>
      <c r="L985" s="8" t="s">
        <v>139</v>
      </c>
      <c r="M985" s="23">
        <v>94007.21</v>
      </c>
      <c r="N985" s="23">
        <v>149.50493805563067</v>
      </c>
      <c r="O985" s="23">
        <v>140.21718572877512</v>
      </c>
      <c r="P985" s="23">
        <v>11750.901250000001</v>
      </c>
      <c r="Q985" s="24"/>
      <c r="R985" s="10" t="s">
        <v>135</v>
      </c>
    </row>
    <row r="986" spans="1:18" x14ac:dyDescent="0.25">
      <c r="A986" s="8" t="s">
        <v>123</v>
      </c>
      <c r="B986" s="8" t="s">
        <v>122</v>
      </c>
      <c r="C986" s="9">
        <v>2016</v>
      </c>
      <c r="D986" s="9">
        <v>2018</v>
      </c>
      <c r="E986" s="8"/>
      <c r="F986" s="26"/>
      <c r="G986" s="26"/>
      <c r="H986" s="8" t="s">
        <v>24</v>
      </c>
      <c r="I986" s="8"/>
      <c r="J986" s="8" t="s">
        <v>25</v>
      </c>
      <c r="K986" s="8" t="s">
        <v>964</v>
      </c>
      <c r="L986" s="8" t="s">
        <v>139</v>
      </c>
      <c r="M986" s="23">
        <v>2100</v>
      </c>
      <c r="N986" s="23">
        <v>3.339747769525597</v>
      </c>
      <c r="O986" s="23">
        <v>3.1322713441918739</v>
      </c>
      <c r="P986" s="23">
        <v>262.5</v>
      </c>
      <c r="Q986" s="24"/>
      <c r="R986" s="10" t="s">
        <v>135</v>
      </c>
    </row>
    <row r="987" spans="1:18" x14ac:dyDescent="0.25">
      <c r="A987" s="8" t="s">
        <v>123</v>
      </c>
      <c r="B987" s="8" t="s">
        <v>122</v>
      </c>
      <c r="C987" s="9">
        <v>2016</v>
      </c>
      <c r="D987" s="9">
        <v>2018</v>
      </c>
      <c r="E987" s="8"/>
      <c r="F987" s="26"/>
      <c r="G987" s="26"/>
      <c r="H987" s="8" t="s">
        <v>24</v>
      </c>
      <c r="I987" s="8"/>
      <c r="J987" s="8" t="s">
        <v>25</v>
      </c>
      <c r="K987" s="8" t="s">
        <v>965</v>
      </c>
      <c r="L987" s="8" t="s">
        <v>139</v>
      </c>
      <c r="M987" s="23">
        <v>31423.35</v>
      </c>
      <c r="N987" s="23">
        <v>49.974315749296267</v>
      </c>
      <c r="O987" s="23">
        <v>46.869742258815101</v>
      </c>
      <c r="P987" s="23">
        <v>3927.9187499999998</v>
      </c>
      <c r="Q987" s="24"/>
      <c r="R987" s="10" t="s">
        <v>135</v>
      </c>
    </row>
    <row r="988" spans="1:18" x14ac:dyDescent="0.25">
      <c r="A988" s="8" t="s">
        <v>123</v>
      </c>
      <c r="B988" s="8" t="s">
        <v>122</v>
      </c>
      <c r="C988" s="9">
        <v>2016</v>
      </c>
      <c r="D988" s="9">
        <v>2018</v>
      </c>
      <c r="E988" s="8"/>
      <c r="F988" s="26"/>
      <c r="G988" s="26"/>
      <c r="H988" s="8" t="s">
        <v>24</v>
      </c>
      <c r="I988" s="8"/>
      <c r="J988" s="8" t="s">
        <v>25</v>
      </c>
      <c r="K988" s="8" t="s">
        <v>951</v>
      </c>
      <c r="L988" s="8" t="s">
        <v>139</v>
      </c>
      <c r="M988" s="23">
        <v>31419.82</v>
      </c>
      <c r="N988" s="23">
        <v>49.968701792331302</v>
      </c>
      <c r="O988" s="23">
        <v>46.864477059841292</v>
      </c>
      <c r="P988" s="23">
        <v>3927.4775</v>
      </c>
      <c r="Q988" s="24"/>
      <c r="R988" s="10" t="s">
        <v>135</v>
      </c>
    </row>
    <row r="989" spans="1:18" x14ac:dyDescent="0.25">
      <c r="A989" s="8" t="s">
        <v>123</v>
      </c>
      <c r="B989" s="8" t="s">
        <v>122</v>
      </c>
      <c r="C989" s="9">
        <v>2016</v>
      </c>
      <c r="D989" s="9">
        <v>2018</v>
      </c>
      <c r="E989" s="8"/>
      <c r="F989" s="26"/>
      <c r="G989" s="26"/>
      <c r="H989" s="8" t="s">
        <v>24</v>
      </c>
      <c r="I989" s="8"/>
      <c r="J989" s="8" t="s">
        <v>25</v>
      </c>
      <c r="K989" s="8" t="s">
        <v>952</v>
      </c>
      <c r="L989" s="8" t="s">
        <v>139</v>
      </c>
      <c r="M989" s="23">
        <v>7273.12</v>
      </c>
      <c r="N989" s="23">
        <v>11.566850617853337</v>
      </c>
      <c r="O989" s="23">
        <v>10.848278742318476</v>
      </c>
      <c r="P989" s="23">
        <v>909.14</v>
      </c>
      <c r="Q989" s="24"/>
      <c r="R989" s="10" t="s">
        <v>135</v>
      </c>
    </row>
    <row r="990" spans="1:18" x14ac:dyDescent="0.25">
      <c r="A990" s="8" t="s">
        <v>123</v>
      </c>
      <c r="B990" s="8" t="s">
        <v>122</v>
      </c>
      <c r="C990" s="9">
        <v>2016</v>
      </c>
      <c r="D990" s="9">
        <v>2018</v>
      </c>
      <c r="E990" s="8"/>
      <c r="F990" s="26"/>
      <c r="G990" s="26"/>
      <c r="H990" s="8" t="s">
        <v>24</v>
      </c>
      <c r="I990" s="8"/>
      <c r="J990" s="8" t="s">
        <v>25</v>
      </c>
      <c r="K990" s="8" t="s">
        <v>966</v>
      </c>
      <c r="L990" s="8" t="s">
        <v>193</v>
      </c>
      <c r="M990" s="23">
        <v>14754.7</v>
      </c>
      <c r="N990" s="23">
        <v>23.46522686429492</v>
      </c>
      <c r="O990" s="23">
        <v>22.0074876200704</v>
      </c>
      <c r="P990" s="23">
        <v>1844.3375000000001</v>
      </c>
      <c r="Q990" s="24"/>
      <c r="R990" s="10" t="s">
        <v>135</v>
      </c>
    </row>
    <row r="991" spans="1:18" x14ac:dyDescent="0.25">
      <c r="A991" s="8" t="s">
        <v>123</v>
      </c>
      <c r="B991" s="8" t="s">
        <v>122</v>
      </c>
      <c r="C991" s="9">
        <v>2016</v>
      </c>
      <c r="D991" s="9">
        <v>2018</v>
      </c>
      <c r="E991" s="8"/>
      <c r="F991" s="26"/>
      <c r="G991" s="26"/>
      <c r="H991" s="8" t="s">
        <v>24</v>
      </c>
      <c r="I991" s="8"/>
      <c r="J991" s="8" t="s">
        <v>25</v>
      </c>
      <c r="K991" s="8" t="s">
        <v>954</v>
      </c>
      <c r="L991" s="8" t="s">
        <v>143</v>
      </c>
      <c r="M991" s="23">
        <v>74228.42</v>
      </c>
      <c r="N991" s="23">
        <v>118.04961910971868</v>
      </c>
      <c r="O991" s="23">
        <v>110.71597756697093</v>
      </c>
      <c r="P991" s="23">
        <v>9278.5524999999998</v>
      </c>
      <c r="Q991" s="24"/>
      <c r="R991" s="10" t="s">
        <v>135</v>
      </c>
    </row>
    <row r="992" spans="1:18" x14ac:dyDescent="0.25">
      <c r="A992" s="8" t="s">
        <v>123</v>
      </c>
      <c r="B992" s="8" t="s">
        <v>122</v>
      </c>
      <c r="C992" s="9">
        <v>2016</v>
      </c>
      <c r="D992" s="9">
        <v>2018</v>
      </c>
      <c r="E992" s="8"/>
      <c r="F992" s="26"/>
      <c r="G992" s="26"/>
      <c r="H992" s="8" t="s">
        <v>24</v>
      </c>
      <c r="I992" s="8"/>
      <c r="J992" s="8" t="s">
        <v>25</v>
      </c>
      <c r="K992" s="8" t="s">
        <v>955</v>
      </c>
      <c r="L992" s="8" t="s">
        <v>143</v>
      </c>
      <c r="M992" s="23">
        <v>42239.54</v>
      </c>
      <c r="N992" s="23">
        <v>67.175909286089166</v>
      </c>
      <c r="O992" s="23">
        <v>63.002714635164963</v>
      </c>
      <c r="P992" s="23">
        <v>5279.9425000000001</v>
      </c>
      <c r="Q992" s="24"/>
      <c r="R992" s="10" t="s">
        <v>135</v>
      </c>
    </row>
    <row r="993" spans="1:18" x14ac:dyDescent="0.25">
      <c r="A993" s="8">
        <v>863</v>
      </c>
      <c r="B993" s="8" t="s">
        <v>116</v>
      </c>
      <c r="C993" s="9">
        <v>2016</v>
      </c>
      <c r="D993" s="9">
        <v>2018</v>
      </c>
      <c r="E993" s="8">
        <v>8</v>
      </c>
      <c r="F993" s="26">
        <v>527.70000000000005</v>
      </c>
      <c r="G993" s="26">
        <v>545.45000000000005</v>
      </c>
      <c r="H993" s="8" t="s">
        <v>16</v>
      </c>
      <c r="I993" s="8"/>
      <c r="J993" s="8" t="s">
        <v>25</v>
      </c>
      <c r="K993" s="8" t="s">
        <v>967</v>
      </c>
      <c r="L993" s="8" t="s">
        <v>193</v>
      </c>
      <c r="M993" s="23">
        <v>39370.71</v>
      </c>
      <c r="N993" s="23">
        <v>74.60812961910176</v>
      </c>
      <c r="O993" s="23">
        <v>72.180236501970839</v>
      </c>
      <c r="P993" s="23">
        <v>4921.3387499999999</v>
      </c>
      <c r="Q993" s="24"/>
      <c r="R993" s="10" t="s">
        <v>135</v>
      </c>
    </row>
    <row r="994" spans="1:18" x14ac:dyDescent="0.25">
      <c r="A994" s="8">
        <v>863</v>
      </c>
      <c r="B994" s="8" t="s">
        <v>116</v>
      </c>
      <c r="C994" s="9">
        <v>2016</v>
      </c>
      <c r="D994" s="9">
        <v>2018</v>
      </c>
      <c r="E994" s="8"/>
      <c r="F994" s="26"/>
      <c r="G994" s="26"/>
      <c r="H994" s="8" t="s">
        <v>16</v>
      </c>
      <c r="I994" s="8"/>
      <c r="J994" s="8" t="s">
        <v>25</v>
      </c>
      <c r="K994" s="8" t="s">
        <v>968</v>
      </c>
      <c r="L994" s="8" t="s">
        <v>134</v>
      </c>
      <c r="M994" s="23">
        <v>6681.33</v>
      </c>
      <c r="N994" s="23">
        <v>12.661227970437748</v>
      </c>
      <c r="O994" s="23">
        <v>12.249207076725638</v>
      </c>
      <c r="P994" s="23">
        <v>835.16624999999999</v>
      </c>
      <c r="Q994" s="24"/>
      <c r="R994" s="10" t="s">
        <v>135</v>
      </c>
    </row>
    <row r="995" spans="1:18" x14ac:dyDescent="0.25">
      <c r="A995" s="8">
        <v>863</v>
      </c>
      <c r="B995" s="8" t="s">
        <v>116</v>
      </c>
      <c r="C995" s="9">
        <v>2016</v>
      </c>
      <c r="D995" s="9">
        <v>2018</v>
      </c>
      <c r="E995" s="8"/>
      <c r="F995" s="26"/>
      <c r="G995" s="26"/>
      <c r="H995" s="8" t="s">
        <v>16</v>
      </c>
      <c r="I995" s="8"/>
      <c r="J995" s="8" t="s">
        <v>25</v>
      </c>
      <c r="K995" s="8" t="s">
        <v>969</v>
      </c>
      <c r="L995" s="8" t="s">
        <v>134</v>
      </c>
      <c r="M995" s="23">
        <v>216759.05</v>
      </c>
      <c r="N995" s="23">
        <v>410.76189122607536</v>
      </c>
      <c r="O995" s="23">
        <v>397.39490329086073</v>
      </c>
      <c r="P995" s="23">
        <v>27094.881249999999</v>
      </c>
      <c r="Q995" s="24"/>
      <c r="R995" s="10" t="s">
        <v>135</v>
      </c>
    </row>
    <row r="996" spans="1:18" x14ac:dyDescent="0.25">
      <c r="A996" s="8">
        <v>863</v>
      </c>
      <c r="B996" s="8" t="s">
        <v>116</v>
      </c>
      <c r="C996" s="9">
        <v>2016</v>
      </c>
      <c r="D996" s="9">
        <v>2018</v>
      </c>
      <c r="E996" s="8"/>
      <c r="F996" s="26"/>
      <c r="G996" s="26"/>
      <c r="H996" s="8" t="s">
        <v>16</v>
      </c>
      <c r="I996" s="8"/>
      <c r="J996" s="8" t="s">
        <v>25</v>
      </c>
      <c r="K996" s="8" t="s">
        <v>970</v>
      </c>
      <c r="L996" s="8" t="s">
        <v>134</v>
      </c>
      <c r="M996" s="23">
        <v>24206.5</v>
      </c>
      <c r="N996" s="23">
        <v>45.871707409512979</v>
      </c>
      <c r="O996" s="23">
        <v>44.378953157942981</v>
      </c>
      <c r="P996" s="23">
        <v>3025.8125</v>
      </c>
      <c r="Q996" s="24"/>
      <c r="R996" s="10" t="s">
        <v>135</v>
      </c>
    </row>
    <row r="997" spans="1:18" x14ac:dyDescent="0.25">
      <c r="A997" s="8">
        <v>863</v>
      </c>
      <c r="B997" s="8" t="s">
        <v>116</v>
      </c>
      <c r="C997" s="9">
        <v>2016</v>
      </c>
      <c r="D997" s="9">
        <v>2018</v>
      </c>
      <c r="E997" s="8"/>
      <c r="F997" s="26"/>
      <c r="G997" s="26"/>
      <c r="H997" s="8" t="s">
        <v>16</v>
      </c>
      <c r="I997" s="8"/>
      <c r="J997" s="8" t="s">
        <v>25</v>
      </c>
      <c r="K997" s="8" t="s">
        <v>971</v>
      </c>
      <c r="L997" s="8" t="s">
        <v>137</v>
      </c>
      <c r="M997" s="23">
        <v>20841.919999999998</v>
      </c>
      <c r="N997" s="23">
        <v>39.495774114079964</v>
      </c>
      <c r="O997" s="23">
        <v>38.210505087542387</v>
      </c>
      <c r="P997" s="23">
        <v>2605.2399999999998</v>
      </c>
      <c r="Q997" s="24"/>
      <c r="R997" s="10" t="s">
        <v>135</v>
      </c>
    </row>
    <row r="998" spans="1:18" x14ac:dyDescent="0.25">
      <c r="A998" s="8">
        <v>863</v>
      </c>
      <c r="B998" s="8" t="s">
        <v>116</v>
      </c>
      <c r="C998" s="9">
        <v>2016</v>
      </c>
      <c r="D998" s="9">
        <v>2018</v>
      </c>
      <c r="E998" s="8"/>
      <c r="F998" s="26"/>
      <c r="G998" s="26"/>
      <c r="H998" s="8" t="s">
        <v>16</v>
      </c>
      <c r="I998" s="8"/>
      <c r="J998" s="8" t="s">
        <v>25</v>
      </c>
      <c r="K998" s="8" t="s">
        <v>972</v>
      </c>
      <c r="L998" s="8" t="s">
        <v>137</v>
      </c>
      <c r="M998" s="23">
        <v>4322.62</v>
      </c>
      <c r="N998" s="23">
        <v>8.191434527193481</v>
      </c>
      <c r="O998" s="23">
        <v>7.9248693739114486</v>
      </c>
      <c r="P998" s="23">
        <v>540.32749999999999</v>
      </c>
      <c r="Q998" s="24"/>
      <c r="R998" s="10" t="s">
        <v>135</v>
      </c>
    </row>
    <row r="999" spans="1:18" x14ac:dyDescent="0.25">
      <c r="A999" s="8">
        <v>863</v>
      </c>
      <c r="B999" s="8" t="s">
        <v>116</v>
      </c>
      <c r="C999" s="9">
        <v>2016</v>
      </c>
      <c r="D999" s="9">
        <v>2018</v>
      </c>
      <c r="E999" s="8"/>
      <c r="F999" s="26"/>
      <c r="G999" s="26"/>
      <c r="H999" s="8" t="s">
        <v>16</v>
      </c>
      <c r="I999" s="8"/>
      <c r="J999" s="8" t="s">
        <v>25</v>
      </c>
      <c r="K999" s="8" t="s">
        <v>973</v>
      </c>
      <c r="L999" s="8" t="s">
        <v>137</v>
      </c>
      <c r="M999" s="23">
        <v>29722.36</v>
      </c>
      <c r="N999" s="23">
        <v>56.324350956983132</v>
      </c>
      <c r="O999" s="23">
        <v>54.49144742872857</v>
      </c>
      <c r="P999" s="23">
        <v>3715.2950000000001</v>
      </c>
      <c r="Q999" s="24"/>
      <c r="R999" s="10" t="s">
        <v>135</v>
      </c>
    </row>
    <row r="1000" spans="1:18" x14ac:dyDescent="0.25">
      <c r="A1000" s="8">
        <v>863</v>
      </c>
      <c r="B1000" s="8" t="s">
        <v>116</v>
      </c>
      <c r="C1000" s="9">
        <v>2016</v>
      </c>
      <c r="D1000" s="9">
        <v>2018</v>
      </c>
      <c r="E1000" s="8"/>
      <c r="F1000" s="26"/>
      <c r="G1000" s="26"/>
      <c r="H1000" s="8" t="s">
        <v>16</v>
      </c>
      <c r="I1000" s="8"/>
      <c r="J1000" s="8" t="s">
        <v>25</v>
      </c>
      <c r="K1000" s="8" t="s">
        <v>974</v>
      </c>
      <c r="L1000" s="8" t="s">
        <v>137</v>
      </c>
      <c r="M1000" s="23">
        <v>31892.98</v>
      </c>
      <c r="N1000" s="23">
        <v>60.437710820541966</v>
      </c>
      <c r="O1000" s="23">
        <v>58.470950591254919</v>
      </c>
      <c r="P1000" s="23">
        <v>3986.6224999999999</v>
      </c>
      <c r="Q1000" s="24"/>
      <c r="R1000" s="10" t="s">
        <v>135</v>
      </c>
    </row>
    <row r="1001" spans="1:18" x14ac:dyDescent="0.25">
      <c r="A1001" s="8">
        <v>863</v>
      </c>
      <c r="B1001" s="8" t="s">
        <v>116</v>
      </c>
      <c r="C1001" s="9">
        <v>2016</v>
      </c>
      <c r="D1001" s="9">
        <v>2018</v>
      </c>
      <c r="E1001" s="8"/>
      <c r="F1001" s="26"/>
      <c r="G1001" s="26"/>
      <c r="H1001" s="8" t="s">
        <v>16</v>
      </c>
      <c r="I1001" s="8"/>
      <c r="J1001" s="8" t="s">
        <v>25</v>
      </c>
      <c r="K1001" s="8" t="s">
        <v>975</v>
      </c>
      <c r="L1001" s="8" t="s">
        <v>139</v>
      </c>
      <c r="M1001" s="23">
        <v>75801.06</v>
      </c>
      <c r="N1001" s="23">
        <v>143.64422967595223</v>
      </c>
      <c r="O1001" s="23">
        <v>138.96976808140067</v>
      </c>
      <c r="P1001" s="23">
        <v>9475.1324999999997</v>
      </c>
      <c r="Q1001" s="24"/>
      <c r="R1001" s="10" t="s">
        <v>135</v>
      </c>
    </row>
    <row r="1002" spans="1:18" x14ac:dyDescent="0.25">
      <c r="A1002" s="8">
        <v>863</v>
      </c>
      <c r="B1002" s="8" t="s">
        <v>116</v>
      </c>
      <c r="C1002" s="9">
        <v>2016</v>
      </c>
      <c r="D1002" s="9">
        <v>2018</v>
      </c>
      <c r="E1002" s="8"/>
      <c r="F1002" s="26"/>
      <c r="G1002" s="26"/>
      <c r="H1002" s="8" t="s">
        <v>16</v>
      </c>
      <c r="I1002" s="8"/>
      <c r="J1002" s="8" t="s">
        <v>25</v>
      </c>
      <c r="K1002" s="8" t="s">
        <v>976</v>
      </c>
      <c r="L1002" s="8" t="s">
        <v>139</v>
      </c>
      <c r="M1002" s="23">
        <v>26955.66</v>
      </c>
      <c r="N1002" s="23">
        <v>51.08140989198408</v>
      </c>
      <c r="O1002" s="23">
        <v>49.419121826015214</v>
      </c>
      <c r="P1002" s="23">
        <v>3369.4575</v>
      </c>
      <c r="Q1002" s="24"/>
      <c r="R1002" s="10" t="s">
        <v>135</v>
      </c>
    </row>
    <row r="1003" spans="1:18" x14ac:dyDescent="0.25">
      <c r="A1003" s="8">
        <v>863</v>
      </c>
      <c r="B1003" s="8" t="s">
        <v>116</v>
      </c>
      <c r="C1003" s="9">
        <v>2016</v>
      </c>
      <c r="D1003" s="9">
        <v>2018</v>
      </c>
      <c r="E1003" s="8"/>
      <c r="F1003" s="26"/>
      <c r="G1003" s="26"/>
      <c r="H1003" s="8" t="s">
        <v>16</v>
      </c>
      <c r="I1003" s="8"/>
      <c r="J1003" s="8" t="s">
        <v>25</v>
      </c>
      <c r="K1003" s="8" t="s">
        <v>977</v>
      </c>
      <c r="L1003" s="8" t="s">
        <v>139</v>
      </c>
      <c r="M1003" s="23">
        <v>17865.43</v>
      </c>
      <c r="N1003" s="23">
        <v>33.85527761985977</v>
      </c>
      <c r="O1003" s="23">
        <v>32.753561279677328</v>
      </c>
      <c r="P1003" s="23">
        <v>2233.17875</v>
      </c>
      <c r="Q1003" s="24"/>
      <c r="R1003" s="10" t="s">
        <v>135</v>
      </c>
    </row>
    <row r="1004" spans="1:18" x14ac:dyDescent="0.25">
      <c r="A1004" s="8">
        <v>863</v>
      </c>
      <c r="B1004" s="8" t="s">
        <v>116</v>
      </c>
      <c r="C1004" s="9">
        <v>2016</v>
      </c>
      <c r="D1004" s="9">
        <v>2018</v>
      </c>
      <c r="E1004" s="8"/>
      <c r="F1004" s="26"/>
      <c r="G1004" s="26"/>
      <c r="H1004" s="8" t="s">
        <v>16</v>
      </c>
      <c r="I1004" s="8"/>
      <c r="J1004" s="8" t="s">
        <v>25</v>
      </c>
      <c r="K1004" s="8" t="s">
        <v>978</v>
      </c>
      <c r="L1004" s="8" t="s">
        <v>139</v>
      </c>
      <c r="M1004" s="23">
        <v>79622.570000000007</v>
      </c>
      <c r="N1004" s="23">
        <v>150.88605268144778</v>
      </c>
      <c r="O1004" s="23">
        <v>145.97592813273445</v>
      </c>
      <c r="P1004" s="23">
        <v>9952.8212500000009</v>
      </c>
      <c r="Q1004" s="24"/>
      <c r="R1004" s="10" t="s">
        <v>135</v>
      </c>
    </row>
    <row r="1005" spans="1:18" x14ac:dyDescent="0.25">
      <c r="A1005" s="8">
        <v>863</v>
      </c>
      <c r="B1005" s="8" t="s">
        <v>116</v>
      </c>
      <c r="C1005" s="9">
        <v>2016</v>
      </c>
      <c r="D1005" s="9">
        <v>2018</v>
      </c>
      <c r="E1005" s="8"/>
      <c r="F1005" s="26"/>
      <c r="G1005" s="26"/>
      <c r="H1005" s="8" t="s">
        <v>16</v>
      </c>
      <c r="I1005" s="8"/>
      <c r="J1005" s="8" t="s">
        <v>25</v>
      </c>
      <c r="K1005" s="8" t="s">
        <v>979</v>
      </c>
      <c r="L1005" s="8" t="s">
        <v>139</v>
      </c>
      <c r="M1005" s="23">
        <v>1700</v>
      </c>
      <c r="N1005" s="23">
        <v>3.2215273829827549</v>
      </c>
      <c r="O1005" s="23">
        <v>3.1166926391053256</v>
      </c>
      <c r="P1005" s="23">
        <v>212.5</v>
      </c>
      <c r="Q1005" s="24"/>
      <c r="R1005" s="10" t="s">
        <v>135</v>
      </c>
    </row>
    <row r="1006" spans="1:18" x14ac:dyDescent="0.25">
      <c r="A1006" s="8">
        <v>863</v>
      </c>
      <c r="B1006" s="8" t="s">
        <v>116</v>
      </c>
      <c r="C1006" s="9">
        <v>2016</v>
      </c>
      <c r="D1006" s="9">
        <v>2018</v>
      </c>
      <c r="E1006" s="8"/>
      <c r="F1006" s="26"/>
      <c r="G1006" s="26"/>
      <c r="H1006" s="8" t="s">
        <v>16</v>
      </c>
      <c r="I1006" s="8"/>
      <c r="J1006" s="8" t="s">
        <v>25</v>
      </c>
      <c r="K1006" s="8" t="s">
        <v>980</v>
      </c>
      <c r="L1006" s="8" t="s">
        <v>139</v>
      </c>
      <c r="M1006" s="23">
        <v>34784.97</v>
      </c>
      <c r="N1006" s="23">
        <v>65.918078453666851</v>
      </c>
      <c r="O1006" s="23">
        <v>63.772976441470341</v>
      </c>
      <c r="P1006" s="23">
        <v>4348.1212500000001</v>
      </c>
      <c r="Q1006" s="24"/>
      <c r="R1006" s="10" t="s">
        <v>135</v>
      </c>
    </row>
    <row r="1007" spans="1:18" x14ac:dyDescent="0.25">
      <c r="A1007" s="8">
        <v>863</v>
      </c>
      <c r="B1007" s="8" t="s">
        <v>116</v>
      </c>
      <c r="C1007" s="9">
        <v>2016</v>
      </c>
      <c r="D1007" s="9">
        <v>2018</v>
      </c>
      <c r="E1007" s="8"/>
      <c r="F1007" s="26"/>
      <c r="G1007" s="26"/>
      <c r="H1007" s="8" t="s">
        <v>16</v>
      </c>
      <c r="I1007" s="8"/>
      <c r="J1007" s="8" t="s">
        <v>25</v>
      </c>
      <c r="K1007" s="8" t="s">
        <v>981</v>
      </c>
      <c r="L1007" s="8" t="s">
        <v>139</v>
      </c>
      <c r="M1007" s="23">
        <v>40232.6</v>
      </c>
      <c r="N1007" s="23">
        <v>76.24142505211293</v>
      </c>
      <c r="O1007" s="23">
        <v>73.760381336511131</v>
      </c>
      <c r="P1007" s="23">
        <v>5029.0749999999998</v>
      </c>
      <c r="Q1007" s="24"/>
      <c r="R1007" s="10" t="s">
        <v>135</v>
      </c>
    </row>
    <row r="1008" spans="1:18" x14ac:dyDescent="0.25">
      <c r="A1008" s="8">
        <v>863</v>
      </c>
      <c r="B1008" s="8" t="s">
        <v>116</v>
      </c>
      <c r="C1008" s="9">
        <v>2016</v>
      </c>
      <c r="D1008" s="9">
        <v>2018</v>
      </c>
      <c r="E1008" s="8"/>
      <c r="F1008" s="26"/>
      <c r="G1008" s="26"/>
      <c r="H1008" s="8" t="s">
        <v>16</v>
      </c>
      <c r="I1008" s="8"/>
      <c r="J1008" s="8" t="s">
        <v>25</v>
      </c>
      <c r="K1008" s="8" t="s">
        <v>982</v>
      </c>
      <c r="L1008" s="8" t="s">
        <v>143</v>
      </c>
      <c r="M1008" s="23">
        <v>41234.89</v>
      </c>
      <c r="N1008" s="23">
        <v>78.140780746636338</v>
      </c>
      <c r="O1008" s="23">
        <v>75.5979283160693</v>
      </c>
      <c r="P1008" s="23">
        <v>5154.3612499999999</v>
      </c>
      <c r="Q1008" s="24"/>
      <c r="R1008" s="10" t="s">
        <v>135</v>
      </c>
    </row>
    <row r="1009" spans="1:18" x14ac:dyDescent="0.25">
      <c r="A1009" s="8">
        <v>863</v>
      </c>
      <c r="B1009" s="8" t="s">
        <v>116</v>
      </c>
      <c r="C1009" s="9">
        <v>2016</v>
      </c>
      <c r="D1009" s="9">
        <v>2018</v>
      </c>
      <c r="E1009" s="8"/>
      <c r="F1009" s="26"/>
      <c r="G1009" s="26"/>
      <c r="H1009" s="8" t="s">
        <v>16</v>
      </c>
      <c r="I1009" s="8"/>
      <c r="J1009" s="8" t="s">
        <v>25</v>
      </c>
      <c r="K1009" s="8" t="s">
        <v>983</v>
      </c>
      <c r="L1009" s="8" t="s">
        <v>143</v>
      </c>
      <c r="M1009" s="23">
        <v>7299.09</v>
      </c>
      <c r="N1009" s="23">
        <v>13.831893121091529</v>
      </c>
      <c r="O1009" s="23">
        <v>13.381776514804288</v>
      </c>
      <c r="P1009" s="23">
        <v>912.38625000000002</v>
      </c>
      <c r="Q1009" s="24"/>
      <c r="R1009" s="10" t="s">
        <v>135</v>
      </c>
    </row>
    <row r="1010" spans="1:18" x14ac:dyDescent="0.25">
      <c r="A1010" s="8">
        <v>863</v>
      </c>
      <c r="B1010" s="8" t="s">
        <v>116</v>
      </c>
      <c r="C1010" s="9">
        <v>2016</v>
      </c>
      <c r="D1010" s="9">
        <v>2018</v>
      </c>
      <c r="E1010" s="8"/>
      <c r="F1010" s="26"/>
      <c r="G1010" s="26"/>
      <c r="H1010" s="8" t="s">
        <v>16</v>
      </c>
      <c r="I1010" s="8"/>
      <c r="J1010" s="8" t="s">
        <v>25</v>
      </c>
      <c r="K1010" s="8" t="s">
        <v>984</v>
      </c>
      <c r="L1010" s="8" t="s">
        <v>143</v>
      </c>
      <c r="M1010" s="23">
        <v>51701.74</v>
      </c>
      <c r="N1010" s="23">
        <v>97.975630092855781</v>
      </c>
      <c r="O1010" s="23">
        <v>94.787313227610213</v>
      </c>
      <c r="P1010" s="23">
        <v>6462.7174999999997</v>
      </c>
      <c r="Q1010" s="24"/>
      <c r="R1010" s="10" t="s">
        <v>135</v>
      </c>
    </row>
    <row r="1011" spans="1:18" x14ac:dyDescent="0.25">
      <c r="A1011" s="8">
        <v>863</v>
      </c>
      <c r="B1011" s="8" t="s">
        <v>116</v>
      </c>
      <c r="C1011" s="9">
        <v>2016</v>
      </c>
      <c r="D1011" s="9">
        <v>2018</v>
      </c>
      <c r="E1011" s="8"/>
      <c r="F1011" s="26"/>
      <c r="G1011" s="26"/>
      <c r="H1011" s="8" t="s">
        <v>16</v>
      </c>
      <c r="I1011" s="8"/>
      <c r="J1011" s="8" t="s">
        <v>25</v>
      </c>
      <c r="K1011" s="8" t="s">
        <v>985</v>
      </c>
      <c r="L1011" s="8" t="s">
        <v>193</v>
      </c>
      <c r="M1011" s="23">
        <v>10478</v>
      </c>
      <c r="N1011" s="23">
        <v>19.855978775819594</v>
      </c>
      <c r="O1011" s="23">
        <v>19.209826748556235</v>
      </c>
      <c r="P1011" s="23">
        <v>1309.75</v>
      </c>
      <c r="Q1011" s="24"/>
      <c r="R1011" s="10" t="s">
        <v>135</v>
      </c>
    </row>
    <row r="1012" spans="1:18" x14ac:dyDescent="0.25">
      <c r="A1012" s="8">
        <v>933</v>
      </c>
      <c r="B1012" s="8" t="s">
        <v>119</v>
      </c>
      <c r="C1012" s="9">
        <v>2017</v>
      </c>
      <c r="D1012" s="9">
        <v>2018</v>
      </c>
      <c r="E1012" s="8">
        <v>16</v>
      </c>
      <c r="F1012" s="26">
        <v>1196.3</v>
      </c>
      <c r="G1012" s="26">
        <v>1265.54</v>
      </c>
      <c r="H1012" s="8" t="s">
        <v>24</v>
      </c>
      <c r="I1012" s="8"/>
      <c r="J1012" s="8" t="s">
        <v>25</v>
      </c>
      <c r="K1012" s="8" t="s">
        <v>986</v>
      </c>
      <c r="L1012" s="8" t="s">
        <v>134</v>
      </c>
      <c r="M1012" s="23">
        <v>141678</v>
      </c>
      <c r="N1012" s="23">
        <v>118.43015965894843</v>
      </c>
      <c r="O1012" s="23">
        <v>111.95062977069078</v>
      </c>
      <c r="P1012" s="23">
        <v>8854.875</v>
      </c>
      <c r="Q1012" s="24"/>
      <c r="R1012" s="10" t="s">
        <v>191</v>
      </c>
    </row>
    <row r="1013" spans="1:18" x14ac:dyDescent="0.25">
      <c r="A1013" s="8">
        <v>933</v>
      </c>
      <c r="B1013" s="8" t="s">
        <v>119</v>
      </c>
      <c r="C1013" s="9">
        <v>2017</v>
      </c>
      <c r="D1013" s="9">
        <v>2018</v>
      </c>
      <c r="E1013" s="8"/>
      <c r="F1013" s="26"/>
      <c r="G1013" s="26"/>
      <c r="H1013" s="8" t="s">
        <v>24</v>
      </c>
      <c r="I1013" s="8"/>
      <c r="J1013" s="8" t="s">
        <v>25</v>
      </c>
      <c r="K1013" s="8" t="s">
        <v>987</v>
      </c>
      <c r="L1013" s="8" t="s">
        <v>134</v>
      </c>
      <c r="M1013" s="23">
        <v>620</v>
      </c>
      <c r="N1013" s="23">
        <v>0.51826464933545102</v>
      </c>
      <c r="O1013" s="23">
        <v>0.48990944577018508</v>
      </c>
      <c r="P1013" s="23">
        <v>38.75</v>
      </c>
      <c r="Q1013" s="24"/>
      <c r="R1013" s="10" t="s">
        <v>191</v>
      </c>
    </row>
    <row r="1014" spans="1:18" x14ac:dyDescent="0.25">
      <c r="A1014" s="8">
        <v>933</v>
      </c>
      <c r="B1014" s="8" t="s">
        <v>119</v>
      </c>
      <c r="C1014" s="9">
        <v>2017</v>
      </c>
      <c r="D1014" s="9">
        <v>2018</v>
      </c>
      <c r="E1014" s="8"/>
      <c r="F1014" s="26"/>
      <c r="G1014" s="26"/>
      <c r="H1014" s="8" t="s">
        <v>24</v>
      </c>
      <c r="I1014" s="8"/>
      <c r="J1014" s="8" t="s">
        <v>25</v>
      </c>
      <c r="K1014" s="8" t="s">
        <v>987</v>
      </c>
      <c r="L1014" s="8" t="s">
        <v>134</v>
      </c>
      <c r="M1014" s="23">
        <v>4688</v>
      </c>
      <c r="N1014" s="23">
        <v>3.9187494775557972</v>
      </c>
      <c r="O1014" s="23">
        <v>3.7043475512429476</v>
      </c>
      <c r="P1014" s="23">
        <v>293</v>
      </c>
      <c r="Q1014" s="24"/>
      <c r="R1014" s="10" t="s">
        <v>191</v>
      </c>
    </row>
    <row r="1015" spans="1:18" x14ac:dyDescent="0.25">
      <c r="A1015" s="8">
        <v>933</v>
      </c>
      <c r="B1015" s="8" t="s">
        <v>119</v>
      </c>
      <c r="C1015" s="9">
        <v>2017</v>
      </c>
      <c r="D1015" s="9">
        <v>2018</v>
      </c>
      <c r="E1015" s="8"/>
      <c r="F1015" s="26"/>
      <c r="G1015" s="26"/>
      <c r="H1015" s="8" t="s">
        <v>24</v>
      </c>
      <c r="I1015" s="8"/>
      <c r="J1015" s="8" t="s">
        <v>25</v>
      </c>
      <c r="K1015" s="8" t="s">
        <v>988</v>
      </c>
      <c r="L1015" s="8" t="s">
        <v>134</v>
      </c>
      <c r="M1015" s="23">
        <v>54367.88</v>
      </c>
      <c r="N1015" s="23">
        <v>45.446693973083676</v>
      </c>
      <c r="O1015" s="23">
        <v>42.96022251370956</v>
      </c>
      <c r="P1015" s="23">
        <v>3397.9924999999998</v>
      </c>
      <c r="Q1015" s="24"/>
      <c r="R1015" s="10" t="s">
        <v>191</v>
      </c>
    </row>
    <row r="1016" spans="1:18" x14ac:dyDescent="0.25">
      <c r="A1016" s="8">
        <v>933</v>
      </c>
      <c r="B1016" s="8" t="s">
        <v>119</v>
      </c>
      <c r="C1016" s="9">
        <v>2017</v>
      </c>
      <c r="D1016" s="9">
        <v>2018</v>
      </c>
      <c r="E1016" s="8"/>
      <c r="F1016" s="26"/>
      <c r="G1016" s="26"/>
      <c r="H1016" s="8" t="s">
        <v>24</v>
      </c>
      <c r="I1016" s="8"/>
      <c r="J1016" s="8" t="s">
        <v>25</v>
      </c>
      <c r="K1016" s="8" t="s">
        <v>989</v>
      </c>
      <c r="L1016" s="8" t="s">
        <v>134</v>
      </c>
      <c r="M1016" s="23">
        <v>381948.79</v>
      </c>
      <c r="N1016" s="23">
        <v>319.27508986040289</v>
      </c>
      <c r="O1016" s="23">
        <v>301.80696777660131</v>
      </c>
      <c r="P1016" s="23">
        <v>23871.799374999999</v>
      </c>
      <c r="Q1016" s="24"/>
      <c r="R1016" s="10" t="s">
        <v>191</v>
      </c>
    </row>
    <row r="1017" spans="1:18" x14ac:dyDescent="0.25">
      <c r="A1017" s="8">
        <v>933</v>
      </c>
      <c r="B1017" s="8" t="s">
        <v>119</v>
      </c>
      <c r="C1017" s="9">
        <v>2017</v>
      </c>
      <c r="D1017" s="9">
        <v>2018</v>
      </c>
      <c r="E1017" s="8"/>
      <c r="F1017" s="26"/>
      <c r="G1017" s="26"/>
      <c r="H1017" s="8" t="s">
        <v>24</v>
      </c>
      <c r="I1017" s="8"/>
      <c r="J1017" s="8" t="s">
        <v>25</v>
      </c>
      <c r="K1017" s="8" t="s">
        <v>990</v>
      </c>
      <c r="L1017" s="8" t="s">
        <v>137</v>
      </c>
      <c r="M1017" s="23">
        <v>110748.05</v>
      </c>
      <c r="N1017" s="23">
        <v>92.57548273844354</v>
      </c>
      <c r="O1017" s="23">
        <v>87.5105093477883</v>
      </c>
      <c r="P1017" s="23">
        <v>6921.7531250000002</v>
      </c>
      <c r="Q1017" s="24"/>
      <c r="R1017" s="10" t="s">
        <v>191</v>
      </c>
    </row>
    <row r="1018" spans="1:18" x14ac:dyDescent="0.25">
      <c r="A1018" s="8">
        <v>933</v>
      </c>
      <c r="B1018" s="8" t="s">
        <v>119</v>
      </c>
      <c r="C1018" s="9">
        <v>2017</v>
      </c>
      <c r="D1018" s="9">
        <v>2018</v>
      </c>
      <c r="E1018" s="8"/>
      <c r="F1018" s="26"/>
      <c r="G1018" s="26"/>
      <c r="H1018" s="8" t="s">
        <v>24</v>
      </c>
      <c r="I1018" s="8"/>
      <c r="J1018" s="8" t="s">
        <v>25</v>
      </c>
      <c r="K1018" s="8" t="s">
        <v>991</v>
      </c>
      <c r="L1018" s="8" t="s">
        <v>137</v>
      </c>
      <c r="M1018" s="23">
        <v>108788.95</v>
      </c>
      <c r="N1018" s="23">
        <v>90.937850037615988</v>
      </c>
      <c r="O1018" s="23">
        <v>85.962474516807049</v>
      </c>
      <c r="P1018" s="23">
        <v>6799.3093749999998</v>
      </c>
      <c r="Q1018" s="24"/>
      <c r="R1018" s="10" t="s">
        <v>191</v>
      </c>
    </row>
    <row r="1019" spans="1:18" x14ac:dyDescent="0.25">
      <c r="A1019" s="8">
        <v>933</v>
      </c>
      <c r="B1019" s="8" t="s">
        <v>119</v>
      </c>
      <c r="C1019" s="9">
        <v>2017</v>
      </c>
      <c r="D1019" s="9">
        <v>2018</v>
      </c>
      <c r="E1019" s="8"/>
      <c r="F1019" s="26"/>
      <c r="G1019" s="26"/>
      <c r="H1019" s="8" t="s">
        <v>24</v>
      </c>
      <c r="I1019" s="8"/>
      <c r="J1019" s="8" t="s">
        <v>25</v>
      </c>
      <c r="K1019" s="8" t="s">
        <v>992</v>
      </c>
      <c r="L1019" s="8" t="s">
        <v>139</v>
      </c>
      <c r="M1019" s="23">
        <v>67831.72</v>
      </c>
      <c r="N1019" s="23">
        <v>56.701262225194355</v>
      </c>
      <c r="O1019" s="23">
        <v>53.599032823932866</v>
      </c>
      <c r="P1019" s="23">
        <v>4239.4825000000001</v>
      </c>
      <c r="Q1019" s="24"/>
      <c r="R1019" s="10" t="s">
        <v>191</v>
      </c>
    </row>
    <row r="1020" spans="1:18" x14ac:dyDescent="0.25">
      <c r="A1020" s="8">
        <v>933</v>
      </c>
      <c r="B1020" s="8" t="s">
        <v>119</v>
      </c>
      <c r="C1020" s="9">
        <v>2017</v>
      </c>
      <c r="D1020" s="9">
        <v>2018</v>
      </c>
      <c r="E1020" s="8"/>
      <c r="F1020" s="26"/>
      <c r="G1020" s="26"/>
      <c r="H1020" s="8" t="s">
        <v>24</v>
      </c>
      <c r="I1020" s="8"/>
      <c r="J1020" s="8" t="s">
        <v>25</v>
      </c>
      <c r="K1020" s="8" t="s">
        <v>993</v>
      </c>
      <c r="L1020" s="8" t="s">
        <v>139</v>
      </c>
      <c r="M1020" s="23">
        <v>85573.64</v>
      </c>
      <c r="N1020" s="23">
        <v>71.531923430577621</v>
      </c>
      <c r="O1020" s="23">
        <v>67.618281524092481</v>
      </c>
      <c r="P1020" s="23">
        <v>5348.3525</v>
      </c>
      <c r="Q1020" s="24"/>
      <c r="R1020" s="10" t="s">
        <v>191</v>
      </c>
    </row>
    <row r="1021" spans="1:18" x14ac:dyDescent="0.25">
      <c r="A1021" s="8">
        <v>933</v>
      </c>
      <c r="B1021" s="8" t="s">
        <v>119</v>
      </c>
      <c r="C1021" s="9">
        <v>2017</v>
      </c>
      <c r="D1021" s="9">
        <v>2018</v>
      </c>
      <c r="E1021" s="8"/>
      <c r="F1021" s="26"/>
      <c r="G1021" s="26"/>
      <c r="H1021" s="8" t="s">
        <v>24</v>
      </c>
      <c r="I1021" s="8"/>
      <c r="J1021" s="8" t="s">
        <v>25</v>
      </c>
      <c r="K1021" s="8" t="s">
        <v>994</v>
      </c>
      <c r="L1021" s="8" t="s">
        <v>139</v>
      </c>
      <c r="M1021" s="23">
        <v>80614.03</v>
      </c>
      <c r="N1021" s="23">
        <v>67.386132241076652</v>
      </c>
      <c r="O1021" s="23">
        <v>63.699314126775924</v>
      </c>
      <c r="P1021" s="23">
        <v>5038.3768749999999</v>
      </c>
      <c r="Q1021" s="24"/>
      <c r="R1021" s="10" t="s">
        <v>191</v>
      </c>
    </row>
    <row r="1022" spans="1:18" x14ac:dyDescent="0.25">
      <c r="A1022" s="8">
        <v>933</v>
      </c>
      <c r="B1022" s="8" t="s">
        <v>119</v>
      </c>
      <c r="C1022" s="9">
        <v>2017</v>
      </c>
      <c r="D1022" s="9">
        <v>2018</v>
      </c>
      <c r="E1022" s="8"/>
      <c r="F1022" s="26"/>
      <c r="G1022" s="26"/>
      <c r="H1022" s="8" t="s">
        <v>24</v>
      </c>
      <c r="I1022" s="8"/>
      <c r="J1022" s="8" t="s">
        <v>25</v>
      </c>
      <c r="K1022" s="8" t="s">
        <v>995</v>
      </c>
      <c r="L1022" s="8" t="s">
        <v>139</v>
      </c>
      <c r="M1022" s="23">
        <v>182725.64</v>
      </c>
      <c r="N1022" s="23">
        <v>152.74232215999334</v>
      </c>
      <c r="O1022" s="23">
        <v>144.38551132322962</v>
      </c>
      <c r="P1022" s="23">
        <v>11420.352500000001</v>
      </c>
      <c r="Q1022" s="24"/>
      <c r="R1022" s="10" t="s">
        <v>191</v>
      </c>
    </row>
    <row r="1023" spans="1:18" x14ac:dyDescent="0.25">
      <c r="A1023" s="8">
        <v>933</v>
      </c>
      <c r="B1023" s="8" t="s">
        <v>119</v>
      </c>
      <c r="C1023" s="9">
        <v>2017</v>
      </c>
      <c r="D1023" s="9">
        <v>2018</v>
      </c>
      <c r="E1023" s="8"/>
      <c r="F1023" s="26"/>
      <c r="G1023" s="26"/>
      <c r="H1023" s="8" t="s">
        <v>24</v>
      </c>
      <c r="I1023" s="8"/>
      <c r="J1023" s="8" t="s">
        <v>25</v>
      </c>
      <c r="K1023" s="8" t="s">
        <v>996</v>
      </c>
      <c r="L1023" s="8" t="s">
        <v>139</v>
      </c>
      <c r="M1023" s="23">
        <v>5320</v>
      </c>
      <c r="N1023" s="23">
        <v>4.4470450555880632</v>
      </c>
      <c r="O1023" s="23">
        <v>4.2037391153183625</v>
      </c>
      <c r="P1023" s="23">
        <v>332.5</v>
      </c>
      <c r="Q1023" s="24"/>
      <c r="R1023" s="10" t="s">
        <v>191</v>
      </c>
    </row>
    <row r="1024" spans="1:18" x14ac:dyDescent="0.25">
      <c r="A1024" s="8">
        <v>933</v>
      </c>
      <c r="B1024" s="8" t="s">
        <v>119</v>
      </c>
      <c r="C1024" s="9">
        <v>2017</v>
      </c>
      <c r="D1024" s="9">
        <v>2018</v>
      </c>
      <c r="E1024" s="8"/>
      <c r="F1024" s="26"/>
      <c r="G1024" s="26"/>
      <c r="H1024" s="8" t="s">
        <v>24</v>
      </c>
      <c r="I1024" s="8"/>
      <c r="J1024" s="8" t="s">
        <v>25</v>
      </c>
      <c r="K1024" s="8" t="s">
        <v>997</v>
      </c>
      <c r="L1024" s="8" t="s">
        <v>139</v>
      </c>
      <c r="M1024" s="23">
        <v>70239.06</v>
      </c>
      <c r="N1024" s="23">
        <v>58.71358354927694</v>
      </c>
      <c r="O1024" s="23">
        <v>55.501256380675443</v>
      </c>
      <c r="P1024" s="23">
        <v>4389.9412499999999</v>
      </c>
      <c r="Q1024" s="24"/>
      <c r="R1024" s="10" t="s">
        <v>191</v>
      </c>
    </row>
    <row r="1025" spans="1:18" x14ac:dyDescent="0.25">
      <c r="A1025" s="8">
        <v>933</v>
      </c>
      <c r="B1025" s="8" t="s">
        <v>119</v>
      </c>
      <c r="C1025" s="9">
        <v>2017</v>
      </c>
      <c r="D1025" s="9">
        <v>2018</v>
      </c>
      <c r="E1025" s="8"/>
      <c r="F1025" s="26"/>
      <c r="G1025" s="26"/>
      <c r="H1025" s="8" t="s">
        <v>24</v>
      </c>
      <c r="I1025" s="8"/>
      <c r="J1025" s="8" t="s">
        <v>25</v>
      </c>
      <c r="K1025" s="8" t="s">
        <v>998</v>
      </c>
      <c r="L1025" s="8" t="s">
        <v>139</v>
      </c>
      <c r="M1025" s="23">
        <v>63361.39</v>
      </c>
      <c r="N1025" s="23">
        <v>52.964465435091533</v>
      </c>
      <c r="O1025" s="23">
        <v>50.066682996981527</v>
      </c>
      <c r="P1025" s="23">
        <v>3960.086875</v>
      </c>
      <c r="Q1025" s="24"/>
      <c r="R1025" s="10" t="s">
        <v>191</v>
      </c>
    </row>
    <row r="1026" spans="1:18" x14ac:dyDescent="0.25">
      <c r="A1026" s="8">
        <v>933</v>
      </c>
      <c r="B1026" s="8" t="s">
        <v>119</v>
      </c>
      <c r="C1026" s="9">
        <v>2017</v>
      </c>
      <c r="D1026" s="9">
        <v>2018</v>
      </c>
      <c r="E1026" s="8"/>
      <c r="F1026" s="26"/>
      <c r="G1026" s="26"/>
      <c r="H1026" s="8" t="s">
        <v>24</v>
      </c>
      <c r="I1026" s="8"/>
      <c r="J1026" s="8" t="s">
        <v>25</v>
      </c>
      <c r="K1026" s="8" t="s">
        <v>999</v>
      </c>
      <c r="L1026" s="8" t="s">
        <v>143</v>
      </c>
      <c r="M1026" s="23">
        <v>161770.67000000001</v>
      </c>
      <c r="N1026" s="23">
        <v>135.22583800050157</v>
      </c>
      <c r="O1026" s="23">
        <v>127.82738593801857</v>
      </c>
      <c r="P1026" s="23">
        <v>10110.666875000001</v>
      </c>
      <c r="Q1026" s="24"/>
      <c r="R1026" s="10" t="s">
        <v>191</v>
      </c>
    </row>
    <row r="1027" spans="1:18" x14ac:dyDescent="0.25">
      <c r="A1027" s="8">
        <v>933</v>
      </c>
      <c r="B1027" s="8" t="s">
        <v>119</v>
      </c>
      <c r="C1027" s="9">
        <v>2017</v>
      </c>
      <c r="D1027" s="9">
        <v>2018</v>
      </c>
      <c r="E1027" s="8"/>
      <c r="F1027" s="26"/>
      <c r="G1027" s="26"/>
      <c r="H1027" s="8" t="s">
        <v>24</v>
      </c>
      <c r="I1027" s="8"/>
      <c r="J1027" s="8" t="s">
        <v>25</v>
      </c>
      <c r="K1027" s="8" t="s">
        <v>1000</v>
      </c>
      <c r="L1027" s="8" t="s">
        <v>143</v>
      </c>
      <c r="M1027" s="23">
        <v>125983.62</v>
      </c>
      <c r="N1027" s="23">
        <v>105.31105909888824</v>
      </c>
      <c r="O1027" s="23">
        <v>99.549299113421938</v>
      </c>
      <c r="P1027" s="23">
        <v>7873.9762499999997</v>
      </c>
      <c r="Q1027" s="24"/>
      <c r="R1027" s="10" t="s">
        <v>191</v>
      </c>
    </row>
    <row r="1028" spans="1:18" x14ac:dyDescent="0.25">
      <c r="A1028" s="8">
        <v>933</v>
      </c>
      <c r="B1028" s="8" t="s">
        <v>119</v>
      </c>
      <c r="C1028" s="9">
        <v>2017</v>
      </c>
      <c r="D1028" s="9">
        <v>2018</v>
      </c>
      <c r="E1028" s="8"/>
      <c r="F1028" s="26"/>
      <c r="G1028" s="26"/>
      <c r="H1028" s="8" t="s">
        <v>24</v>
      </c>
      <c r="I1028" s="8"/>
      <c r="J1028" s="8" t="s">
        <v>25</v>
      </c>
      <c r="K1028" s="8" t="s">
        <v>1001</v>
      </c>
      <c r="L1028" s="8" t="s">
        <v>143</v>
      </c>
      <c r="M1028" s="23">
        <v>6240</v>
      </c>
      <c r="N1028" s="23">
        <v>5.2160829223438938</v>
      </c>
      <c r="O1028" s="23">
        <v>4.9307015187192818</v>
      </c>
      <c r="P1028" s="23">
        <v>390</v>
      </c>
      <c r="Q1028" s="24"/>
      <c r="R1028" s="10" t="s">
        <v>191</v>
      </c>
    </row>
    <row r="1029" spans="1:18" x14ac:dyDescent="0.25">
      <c r="A1029" s="8">
        <v>933</v>
      </c>
      <c r="B1029" s="8" t="s">
        <v>119</v>
      </c>
      <c r="C1029" s="9">
        <v>2017</v>
      </c>
      <c r="D1029" s="9">
        <v>2018</v>
      </c>
      <c r="E1029" s="8"/>
      <c r="F1029" s="26"/>
      <c r="G1029" s="26"/>
      <c r="H1029" s="8" t="s">
        <v>24</v>
      </c>
      <c r="I1029" s="8"/>
      <c r="J1029" s="8" t="s">
        <v>25</v>
      </c>
      <c r="K1029" s="8" t="s">
        <v>1002</v>
      </c>
      <c r="L1029" s="8" t="s">
        <v>193</v>
      </c>
      <c r="M1029" s="23">
        <v>51471.64</v>
      </c>
      <c r="N1029" s="23">
        <v>43.025695895678339</v>
      </c>
      <c r="O1029" s="23">
        <v>40.671681653681432</v>
      </c>
      <c r="P1029" s="23">
        <v>3216.9775</v>
      </c>
      <c r="Q1029" s="24"/>
      <c r="R1029" s="10" t="s">
        <v>191</v>
      </c>
    </row>
    <row r="1030" spans="1:18" x14ac:dyDescent="0.25">
      <c r="A1030" s="8">
        <v>933</v>
      </c>
      <c r="B1030" s="8" t="s">
        <v>119</v>
      </c>
      <c r="C1030" s="9">
        <v>2017</v>
      </c>
      <c r="D1030" s="9">
        <v>2018</v>
      </c>
      <c r="E1030" s="8"/>
      <c r="F1030" s="26"/>
      <c r="G1030" s="26"/>
      <c r="H1030" s="8" t="s">
        <v>24</v>
      </c>
      <c r="I1030" s="8"/>
      <c r="J1030" s="8" t="s">
        <v>25</v>
      </c>
      <c r="K1030" s="8" t="s">
        <v>1003</v>
      </c>
      <c r="L1030" s="8" t="s">
        <v>134</v>
      </c>
      <c r="M1030" s="23">
        <v>31477.94</v>
      </c>
      <c r="N1030" s="23">
        <v>26.312747638552203</v>
      </c>
      <c r="O1030" s="23">
        <v>24.87312925707603</v>
      </c>
      <c r="P1030" s="23">
        <v>1967.3712499999999</v>
      </c>
      <c r="Q1030" s="24"/>
      <c r="R1030" s="10" t="s">
        <v>191</v>
      </c>
    </row>
    <row r="1031" spans="1:18" x14ac:dyDescent="0.25">
      <c r="A1031" s="8">
        <v>941</v>
      </c>
      <c r="B1031" s="8" t="s">
        <v>120</v>
      </c>
      <c r="C1031" s="9">
        <v>2017</v>
      </c>
      <c r="D1031" s="9">
        <v>2018</v>
      </c>
      <c r="E1031" s="8">
        <v>5</v>
      </c>
      <c r="F1031" s="26">
        <v>316.2</v>
      </c>
      <c r="G1031" s="26">
        <v>333.5</v>
      </c>
      <c r="H1031" s="8" t="s">
        <v>24</v>
      </c>
      <c r="I1031" s="8"/>
      <c r="J1031" s="8" t="s">
        <v>25</v>
      </c>
      <c r="K1031" s="8" t="s">
        <v>969</v>
      </c>
      <c r="L1031" s="8" t="s">
        <v>134</v>
      </c>
      <c r="M1031" s="23">
        <v>154052.88</v>
      </c>
      <c r="N1031" s="23">
        <v>487.20075901328278</v>
      </c>
      <c r="O1031" s="23">
        <v>461.92767616191907</v>
      </c>
      <c r="P1031" s="23">
        <v>30810.576000000001</v>
      </c>
      <c r="Q1031" s="24"/>
      <c r="R1031" s="10" t="s">
        <v>135</v>
      </c>
    </row>
    <row r="1032" spans="1:18" x14ac:dyDescent="0.25">
      <c r="A1032" s="8">
        <v>941</v>
      </c>
      <c r="B1032" s="8" t="s">
        <v>120</v>
      </c>
      <c r="C1032" s="9">
        <v>2017</v>
      </c>
      <c r="D1032" s="9">
        <v>2018</v>
      </c>
      <c r="E1032" s="8"/>
      <c r="F1032" s="26"/>
      <c r="G1032" s="26"/>
      <c r="H1032" s="8" t="s">
        <v>24</v>
      </c>
      <c r="I1032" s="8"/>
      <c r="J1032" s="8" t="s">
        <v>25</v>
      </c>
      <c r="K1032" s="8" t="s">
        <v>969</v>
      </c>
      <c r="L1032" s="8" t="s">
        <v>134</v>
      </c>
      <c r="M1032" s="23">
        <v>12650</v>
      </c>
      <c r="N1032" s="23">
        <v>40.006325110689438</v>
      </c>
      <c r="O1032" s="23">
        <v>37.931034482758619</v>
      </c>
      <c r="P1032" s="23">
        <v>2530</v>
      </c>
      <c r="Q1032" s="24"/>
      <c r="R1032" s="10" t="s">
        <v>135</v>
      </c>
    </row>
    <row r="1033" spans="1:18" x14ac:dyDescent="0.25">
      <c r="A1033" s="8">
        <v>941</v>
      </c>
      <c r="B1033" s="8" t="s">
        <v>120</v>
      </c>
      <c r="C1033" s="9">
        <v>2017</v>
      </c>
      <c r="D1033" s="9">
        <v>2018</v>
      </c>
      <c r="E1033" s="8"/>
      <c r="F1033" s="26"/>
      <c r="G1033" s="26"/>
      <c r="H1033" s="8" t="s">
        <v>24</v>
      </c>
      <c r="I1033" s="8"/>
      <c r="J1033" s="8" t="s">
        <v>25</v>
      </c>
      <c r="K1033" s="8" t="s">
        <v>1004</v>
      </c>
      <c r="L1033" s="8" t="s">
        <v>137</v>
      </c>
      <c r="M1033" s="23">
        <v>21513.200000000001</v>
      </c>
      <c r="N1033" s="23">
        <v>68.036685641998744</v>
      </c>
      <c r="O1033" s="23">
        <v>64.507346326836583</v>
      </c>
      <c r="P1033" s="23">
        <v>4302.6400000000003</v>
      </c>
      <c r="Q1033" s="24"/>
      <c r="R1033" s="10" t="s">
        <v>135</v>
      </c>
    </row>
    <row r="1034" spans="1:18" x14ac:dyDescent="0.25">
      <c r="A1034" s="8">
        <v>941</v>
      </c>
      <c r="B1034" s="8" t="s">
        <v>120</v>
      </c>
      <c r="C1034" s="9">
        <v>2017</v>
      </c>
      <c r="D1034" s="9">
        <v>2018</v>
      </c>
      <c r="E1034" s="8"/>
      <c r="F1034" s="26"/>
      <c r="G1034" s="26"/>
      <c r="H1034" s="8" t="s">
        <v>24</v>
      </c>
      <c r="I1034" s="8"/>
      <c r="J1034" s="8" t="s">
        <v>25</v>
      </c>
      <c r="K1034" s="8" t="s">
        <v>1005</v>
      </c>
      <c r="L1034" s="8" t="s">
        <v>137</v>
      </c>
      <c r="M1034" s="23">
        <v>51467.54</v>
      </c>
      <c r="N1034" s="23">
        <v>162.76894370651488</v>
      </c>
      <c r="O1034" s="23">
        <v>154.32545727136431</v>
      </c>
      <c r="P1034" s="23">
        <v>10293.508</v>
      </c>
      <c r="Q1034" s="24"/>
      <c r="R1034" s="10" t="s">
        <v>135</v>
      </c>
    </row>
    <row r="1035" spans="1:18" x14ac:dyDescent="0.25">
      <c r="A1035" s="8">
        <v>941</v>
      </c>
      <c r="B1035" s="8" t="s">
        <v>120</v>
      </c>
      <c r="C1035" s="9">
        <v>2017</v>
      </c>
      <c r="D1035" s="9">
        <v>2018</v>
      </c>
      <c r="E1035" s="8"/>
      <c r="F1035" s="26"/>
      <c r="G1035" s="26"/>
      <c r="H1035" s="8" t="s">
        <v>24</v>
      </c>
      <c r="I1035" s="8"/>
      <c r="J1035" s="8" t="s">
        <v>25</v>
      </c>
      <c r="K1035" s="8" t="s">
        <v>1006</v>
      </c>
      <c r="L1035" s="8" t="s">
        <v>139</v>
      </c>
      <c r="M1035" s="23">
        <v>27304.76</v>
      </c>
      <c r="N1035" s="23">
        <v>86.352814674256791</v>
      </c>
      <c r="O1035" s="23">
        <v>81.873343328335821</v>
      </c>
      <c r="P1035" s="23">
        <v>5460.9519999999993</v>
      </c>
      <c r="Q1035" s="24"/>
      <c r="R1035" s="10" t="s">
        <v>135</v>
      </c>
    </row>
    <row r="1036" spans="1:18" x14ac:dyDescent="0.25">
      <c r="A1036" s="8">
        <v>941</v>
      </c>
      <c r="B1036" s="8" t="s">
        <v>120</v>
      </c>
      <c r="C1036" s="9">
        <v>2017</v>
      </c>
      <c r="D1036" s="9">
        <v>2018</v>
      </c>
      <c r="E1036" s="8"/>
      <c r="F1036" s="26"/>
      <c r="G1036" s="26"/>
      <c r="H1036" s="8" t="s">
        <v>24</v>
      </c>
      <c r="I1036" s="8"/>
      <c r="J1036" s="8" t="s">
        <v>25</v>
      </c>
      <c r="K1036" s="8" t="s">
        <v>1007</v>
      </c>
      <c r="L1036" s="8" t="s">
        <v>139</v>
      </c>
      <c r="M1036" s="23">
        <v>34979.019999999997</v>
      </c>
      <c r="N1036" s="23">
        <v>110.62308665401643</v>
      </c>
      <c r="O1036" s="23">
        <v>104.88461769115442</v>
      </c>
      <c r="P1036" s="23">
        <v>6995.8039999999992</v>
      </c>
      <c r="Q1036" s="24"/>
      <c r="R1036" s="10" t="s">
        <v>135</v>
      </c>
    </row>
    <row r="1037" spans="1:18" x14ac:dyDescent="0.25">
      <c r="A1037" s="8">
        <v>941</v>
      </c>
      <c r="B1037" s="8" t="s">
        <v>120</v>
      </c>
      <c r="C1037" s="9">
        <v>2017</v>
      </c>
      <c r="D1037" s="9">
        <v>2018</v>
      </c>
      <c r="E1037" s="8"/>
      <c r="F1037" s="26"/>
      <c r="G1037" s="26"/>
      <c r="H1037" s="8" t="s">
        <v>24</v>
      </c>
      <c r="I1037" s="8"/>
      <c r="J1037" s="8" t="s">
        <v>25</v>
      </c>
      <c r="K1037" s="8" t="s">
        <v>1008</v>
      </c>
      <c r="L1037" s="8" t="s">
        <v>139</v>
      </c>
      <c r="M1037" s="23">
        <v>3766.77</v>
      </c>
      <c r="N1037" s="23">
        <v>11.912618595825426</v>
      </c>
      <c r="O1037" s="23">
        <v>11.294662668665667</v>
      </c>
      <c r="P1037" s="23">
        <v>753.35400000000004</v>
      </c>
      <c r="Q1037" s="24"/>
      <c r="R1037" s="10" t="s">
        <v>135</v>
      </c>
    </row>
    <row r="1038" spans="1:18" x14ac:dyDescent="0.25">
      <c r="A1038" s="8">
        <v>941</v>
      </c>
      <c r="B1038" s="8" t="s">
        <v>120</v>
      </c>
      <c r="C1038" s="9">
        <v>2017</v>
      </c>
      <c r="D1038" s="9">
        <v>2018</v>
      </c>
      <c r="E1038" s="8"/>
      <c r="F1038" s="26"/>
      <c r="G1038" s="26"/>
      <c r="H1038" s="8" t="s">
        <v>24</v>
      </c>
      <c r="I1038" s="8"/>
      <c r="J1038" s="8" t="s">
        <v>25</v>
      </c>
      <c r="K1038" s="8" t="s">
        <v>926</v>
      </c>
      <c r="L1038" s="8" t="s">
        <v>139</v>
      </c>
      <c r="M1038" s="23">
        <v>3492.77</v>
      </c>
      <c r="N1038" s="23">
        <v>11.04607843137255</v>
      </c>
      <c r="O1038" s="23">
        <v>10.473073463268365</v>
      </c>
      <c r="P1038" s="23">
        <v>698.55399999999997</v>
      </c>
      <c r="Q1038" s="24"/>
      <c r="R1038" s="10" t="s">
        <v>135</v>
      </c>
    </row>
    <row r="1039" spans="1:18" x14ac:dyDescent="0.25">
      <c r="A1039" s="8">
        <v>941</v>
      </c>
      <c r="B1039" s="8" t="s">
        <v>120</v>
      </c>
      <c r="C1039" s="9">
        <v>2017</v>
      </c>
      <c r="D1039" s="9">
        <v>2018</v>
      </c>
      <c r="E1039" s="8"/>
      <c r="F1039" s="26"/>
      <c r="G1039" s="26"/>
      <c r="H1039" s="8" t="s">
        <v>24</v>
      </c>
      <c r="I1039" s="8"/>
      <c r="J1039" s="8" t="s">
        <v>25</v>
      </c>
      <c r="K1039" s="8" t="s">
        <v>1009</v>
      </c>
      <c r="L1039" s="8" t="s">
        <v>139</v>
      </c>
      <c r="M1039" s="23">
        <v>10220.469999999999</v>
      </c>
      <c r="N1039" s="23">
        <v>32.322802024035418</v>
      </c>
      <c r="O1039" s="23">
        <v>30.646086956521739</v>
      </c>
      <c r="P1039" s="23">
        <v>2044.0939999999998</v>
      </c>
      <c r="Q1039" s="24"/>
      <c r="R1039" s="10" t="s">
        <v>135</v>
      </c>
    </row>
    <row r="1040" spans="1:18" x14ac:dyDescent="0.25">
      <c r="A1040" s="8">
        <v>941</v>
      </c>
      <c r="B1040" s="8" t="s">
        <v>120</v>
      </c>
      <c r="C1040" s="9">
        <v>2017</v>
      </c>
      <c r="D1040" s="9">
        <v>2018</v>
      </c>
      <c r="E1040" s="8"/>
      <c r="F1040" s="26"/>
      <c r="G1040" s="26"/>
      <c r="H1040" s="8" t="s">
        <v>24</v>
      </c>
      <c r="I1040" s="8"/>
      <c r="J1040" s="8" t="s">
        <v>25</v>
      </c>
      <c r="K1040" s="8" t="s">
        <v>1010</v>
      </c>
      <c r="L1040" s="8" t="s">
        <v>143</v>
      </c>
      <c r="M1040" s="23">
        <v>29354.799999999999</v>
      </c>
      <c r="N1040" s="23">
        <v>92.836179633143587</v>
      </c>
      <c r="O1040" s="23">
        <v>88.020389805097452</v>
      </c>
      <c r="P1040" s="23">
        <v>5870.96</v>
      </c>
      <c r="Q1040" s="24"/>
      <c r="R1040" s="10" t="s">
        <v>135</v>
      </c>
    </row>
    <row r="1041" spans="1:18" x14ac:dyDescent="0.25">
      <c r="A1041" s="8">
        <v>941</v>
      </c>
      <c r="B1041" s="8" t="s">
        <v>120</v>
      </c>
      <c r="C1041" s="9">
        <v>2017</v>
      </c>
      <c r="D1041" s="9">
        <v>2018</v>
      </c>
      <c r="E1041" s="8"/>
      <c r="F1041" s="26"/>
      <c r="G1041" s="26"/>
      <c r="H1041" s="8" t="s">
        <v>24</v>
      </c>
      <c r="I1041" s="8"/>
      <c r="J1041" s="8" t="s">
        <v>25</v>
      </c>
      <c r="K1041" s="8" t="s">
        <v>1011</v>
      </c>
      <c r="L1041" s="8" t="s">
        <v>143</v>
      </c>
      <c r="M1041" s="23">
        <v>50306.400000000001</v>
      </c>
      <c r="N1041" s="23">
        <v>159.09677419354838</v>
      </c>
      <c r="O1041" s="23">
        <v>150.84377811094453</v>
      </c>
      <c r="P1041" s="23">
        <v>10061.280000000001</v>
      </c>
      <c r="Q1041" s="24"/>
      <c r="R1041" s="10" t="s">
        <v>135</v>
      </c>
    </row>
    <row r="1042" spans="1:18" x14ac:dyDescent="0.25">
      <c r="A1042" s="8">
        <v>941</v>
      </c>
      <c r="B1042" s="8" t="s">
        <v>120</v>
      </c>
      <c r="C1042" s="9">
        <v>2017</v>
      </c>
      <c r="D1042" s="9">
        <v>2018</v>
      </c>
      <c r="E1042" s="8"/>
      <c r="F1042" s="26"/>
      <c r="G1042" s="26"/>
      <c r="H1042" s="8" t="s">
        <v>24</v>
      </c>
      <c r="I1042" s="8"/>
      <c r="J1042" s="8" t="s">
        <v>25</v>
      </c>
      <c r="K1042" s="8" t="s">
        <v>1012</v>
      </c>
      <c r="L1042" s="8" t="s">
        <v>143</v>
      </c>
      <c r="M1042" s="23">
        <v>2175</v>
      </c>
      <c r="N1042" s="23">
        <v>6.8785578747628087</v>
      </c>
      <c r="O1042" s="23">
        <v>6.5217391304347823</v>
      </c>
      <c r="P1042" s="23">
        <v>435</v>
      </c>
      <c r="Q1042" s="24"/>
      <c r="R1042" s="10" t="s">
        <v>135</v>
      </c>
    </row>
    <row r="1043" spans="1:18" x14ac:dyDescent="0.25">
      <c r="A1043" s="8">
        <v>941</v>
      </c>
      <c r="B1043" s="8" t="s">
        <v>120</v>
      </c>
      <c r="C1043" s="9">
        <v>2017</v>
      </c>
      <c r="D1043" s="9">
        <v>2018</v>
      </c>
      <c r="E1043" s="8"/>
      <c r="F1043" s="26"/>
      <c r="G1043" s="26"/>
      <c r="H1043" s="8" t="s">
        <v>24</v>
      </c>
      <c r="I1043" s="8"/>
      <c r="J1043" s="8" t="s">
        <v>25</v>
      </c>
      <c r="K1043" s="8" t="s">
        <v>980</v>
      </c>
      <c r="L1043" s="8" t="s">
        <v>139</v>
      </c>
      <c r="M1043" s="23">
        <v>27319.63</v>
      </c>
      <c r="N1043" s="23">
        <v>86.39984187223277</v>
      </c>
      <c r="O1043" s="23">
        <v>81.917931034482763</v>
      </c>
      <c r="P1043" s="23">
        <v>5463.9260000000004</v>
      </c>
      <c r="Q1043" s="24"/>
      <c r="R1043" s="10" t="s">
        <v>135</v>
      </c>
    </row>
    <row r="1044" spans="1:18" x14ac:dyDescent="0.25">
      <c r="A1044" s="8">
        <v>941</v>
      </c>
      <c r="B1044" s="8" t="s">
        <v>120</v>
      </c>
      <c r="C1044" s="9">
        <v>2017</v>
      </c>
      <c r="D1044" s="9">
        <v>2018</v>
      </c>
      <c r="E1044" s="8"/>
      <c r="F1044" s="26"/>
      <c r="G1044" s="26"/>
      <c r="H1044" s="8" t="s">
        <v>24</v>
      </c>
      <c r="I1044" s="8"/>
      <c r="J1044" s="8" t="s">
        <v>25</v>
      </c>
      <c r="K1044" s="8" t="s">
        <v>1013</v>
      </c>
      <c r="L1044" s="8" t="s">
        <v>139</v>
      </c>
      <c r="M1044" s="23">
        <v>16299.97</v>
      </c>
      <c r="N1044" s="23">
        <v>51.549557242251737</v>
      </c>
      <c r="O1044" s="23">
        <v>48.875472263868062</v>
      </c>
      <c r="P1044" s="23">
        <v>3259.9939999999997</v>
      </c>
      <c r="Q1044" s="24"/>
      <c r="R1044" s="10" t="s">
        <v>135</v>
      </c>
    </row>
    <row r="1045" spans="1:18" x14ac:dyDescent="0.25">
      <c r="A1045" s="8">
        <v>941</v>
      </c>
      <c r="B1045" s="8" t="s">
        <v>120</v>
      </c>
      <c r="C1045" s="9">
        <v>2017</v>
      </c>
      <c r="D1045" s="9">
        <v>2018</v>
      </c>
      <c r="E1045" s="8"/>
      <c r="F1045" s="26"/>
      <c r="G1045" s="26"/>
      <c r="H1045" s="8" t="s">
        <v>24</v>
      </c>
      <c r="I1045" s="8"/>
      <c r="J1045" s="8" t="s">
        <v>25</v>
      </c>
      <c r="K1045" s="8" t="s">
        <v>1014</v>
      </c>
      <c r="L1045" s="8" t="s">
        <v>193</v>
      </c>
      <c r="M1045" s="23">
        <v>4775.66</v>
      </c>
      <c r="N1045" s="23">
        <v>15.103289057558507</v>
      </c>
      <c r="O1045" s="23">
        <v>14.319820089955021</v>
      </c>
      <c r="P1045" s="23">
        <v>955.13199999999995</v>
      </c>
      <c r="Q1045" s="24"/>
      <c r="R1045" s="10" t="s">
        <v>135</v>
      </c>
    </row>
    <row r="1046" spans="1:18" x14ac:dyDescent="0.25">
      <c r="A1046" s="8" t="s">
        <v>1015</v>
      </c>
      <c r="B1046" s="8" t="s">
        <v>1016</v>
      </c>
      <c r="C1046" s="9">
        <v>2015</v>
      </c>
      <c r="D1046" s="9">
        <v>2019</v>
      </c>
      <c r="E1046" s="8">
        <v>6</v>
      </c>
      <c r="F1046" s="26">
        <v>452.21</v>
      </c>
      <c r="G1046" s="26">
        <v>466.53</v>
      </c>
      <c r="H1046" s="8" t="s">
        <v>24</v>
      </c>
      <c r="I1046" s="8"/>
      <c r="J1046" s="8" t="s">
        <v>25</v>
      </c>
      <c r="K1046" s="8" t="s">
        <v>1017</v>
      </c>
      <c r="L1046" s="8" t="s">
        <v>134</v>
      </c>
      <c r="M1046" s="23">
        <v>8543.92</v>
      </c>
      <c r="N1046" s="23">
        <v>18.893699829725129</v>
      </c>
      <c r="O1046" s="23">
        <v>18.313763316399804</v>
      </c>
      <c r="P1046" s="23">
        <v>1423.9866666666667</v>
      </c>
      <c r="Q1046" s="24"/>
      <c r="R1046" s="10" t="s">
        <v>135</v>
      </c>
    </row>
    <row r="1047" spans="1:18" x14ac:dyDescent="0.25">
      <c r="A1047" s="8" t="s">
        <v>1015</v>
      </c>
      <c r="B1047" s="8" t="s">
        <v>1016</v>
      </c>
      <c r="C1047" s="9">
        <v>2015</v>
      </c>
      <c r="D1047" s="9">
        <v>2019</v>
      </c>
      <c r="E1047" s="8"/>
      <c r="F1047" s="26"/>
      <c r="G1047" s="26"/>
      <c r="H1047" s="8" t="s">
        <v>24</v>
      </c>
      <c r="I1047" s="8"/>
      <c r="J1047" s="8" t="s">
        <v>25</v>
      </c>
      <c r="K1047" s="8" t="s">
        <v>1018</v>
      </c>
      <c r="L1047" s="8" t="s">
        <v>134</v>
      </c>
      <c r="M1047" s="23">
        <v>192542.53</v>
      </c>
      <c r="N1047" s="23">
        <v>425.78122995953208</v>
      </c>
      <c r="O1047" s="23">
        <v>412.71200137183035</v>
      </c>
      <c r="P1047" s="23">
        <v>32090.421666666665</v>
      </c>
      <c r="Q1047" s="24"/>
      <c r="R1047" s="10" t="s">
        <v>135</v>
      </c>
    </row>
    <row r="1048" spans="1:18" x14ac:dyDescent="0.25">
      <c r="A1048" s="8" t="s">
        <v>1015</v>
      </c>
      <c r="B1048" s="8" t="s">
        <v>1016</v>
      </c>
      <c r="C1048" s="9">
        <v>2015</v>
      </c>
      <c r="D1048" s="9">
        <v>2019</v>
      </c>
      <c r="E1048" s="8"/>
      <c r="F1048" s="26"/>
      <c r="G1048" s="26"/>
      <c r="H1048" s="8" t="s">
        <v>24</v>
      </c>
      <c r="I1048" s="8"/>
      <c r="J1048" s="8" t="s">
        <v>25</v>
      </c>
      <c r="K1048" s="8" t="s">
        <v>1019</v>
      </c>
      <c r="L1048" s="8" t="s">
        <v>134</v>
      </c>
      <c r="M1048" s="23">
        <v>13615</v>
      </c>
      <c r="N1048" s="23">
        <v>30.107693328320913</v>
      </c>
      <c r="O1048" s="23">
        <v>29.183546610078668</v>
      </c>
      <c r="P1048" s="23">
        <v>2269.1666666666665</v>
      </c>
      <c r="Q1048" s="24"/>
      <c r="R1048" s="10" t="s">
        <v>135</v>
      </c>
    </row>
    <row r="1049" spans="1:18" x14ac:dyDescent="0.25">
      <c r="A1049" s="8" t="s">
        <v>1015</v>
      </c>
      <c r="B1049" s="8" t="s">
        <v>1016</v>
      </c>
      <c r="C1049" s="9">
        <v>2015</v>
      </c>
      <c r="D1049" s="9">
        <v>2019</v>
      </c>
      <c r="E1049" s="8"/>
      <c r="F1049" s="26"/>
      <c r="G1049" s="26"/>
      <c r="H1049" s="8" t="s">
        <v>24</v>
      </c>
      <c r="I1049" s="8"/>
      <c r="J1049" s="8" t="s">
        <v>25</v>
      </c>
      <c r="K1049" s="8" t="s">
        <v>1020</v>
      </c>
      <c r="L1049" s="8" t="s">
        <v>134</v>
      </c>
      <c r="M1049" s="23">
        <v>3600</v>
      </c>
      <c r="N1049" s="23">
        <v>7.9609031202317508</v>
      </c>
      <c r="O1049" s="23">
        <v>7.7165455597710766</v>
      </c>
      <c r="P1049" s="23">
        <v>600</v>
      </c>
      <c r="Q1049" s="24"/>
      <c r="R1049" s="10" t="s">
        <v>135</v>
      </c>
    </row>
    <row r="1050" spans="1:18" x14ac:dyDescent="0.25">
      <c r="A1050" s="8" t="s">
        <v>1015</v>
      </c>
      <c r="B1050" s="8" t="s">
        <v>1016</v>
      </c>
      <c r="C1050" s="9">
        <v>2015</v>
      </c>
      <c r="D1050" s="9">
        <v>2019</v>
      </c>
      <c r="E1050" s="8"/>
      <c r="F1050" s="26"/>
      <c r="G1050" s="26"/>
      <c r="H1050" s="8" t="s">
        <v>24</v>
      </c>
      <c r="I1050" s="8"/>
      <c r="J1050" s="8" t="s">
        <v>25</v>
      </c>
      <c r="K1050" s="8" t="s">
        <v>1021</v>
      </c>
      <c r="L1050" s="8" t="s">
        <v>134</v>
      </c>
      <c r="M1050" s="23">
        <v>6500</v>
      </c>
      <c r="N1050" s="23">
        <v>14.373852855973995</v>
      </c>
      <c r="O1050" s="23">
        <v>13.932651705142222</v>
      </c>
      <c r="P1050" s="23">
        <v>1083.3333333333333</v>
      </c>
      <c r="Q1050" s="24"/>
      <c r="R1050" s="10" t="s">
        <v>135</v>
      </c>
    </row>
    <row r="1051" spans="1:18" x14ac:dyDescent="0.25">
      <c r="A1051" s="8" t="s">
        <v>1015</v>
      </c>
      <c r="B1051" s="8" t="s">
        <v>1016</v>
      </c>
      <c r="C1051" s="9">
        <v>2015</v>
      </c>
      <c r="D1051" s="9">
        <v>2019</v>
      </c>
      <c r="E1051" s="8"/>
      <c r="F1051" s="26"/>
      <c r="G1051" s="26"/>
      <c r="H1051" s="8" t="s">
        <v>24</v>
      </c>
      <c r="I1051" s="8"/>
      <c r="J1051" s="8" t="s">
        <v>25</v>
      </c>
      <c r="K1051" s="8" t="s">
        <v>1022</v>
      </c>
      <c r="L1051" s="8" t="s">
        <v>137</v>
      </c>
      <c r="M1051" s="23">
        <v>21208.43</v>
      </c>
      <c r="N1051" s="23">
        <v>46.899515711726856</v>
      </c>
      <c r="O1051" s="23">
        <v>45.459948985059917</v>
      </c>
      <c r="P1051" s="23">
        <v>3534.7383333333332</v>
      </c>
      <c r="Q1051" s="24"/>
      <c r="R1051" s="10" t="s">
        <v>135</v>
      </c>
    </row>
    <row r="1052" spans="1:18" x14ac:dyDescent="0.25">
      <c r="A1052" s="8" t="s">
        <v>1015</v>
      </c>
      <c r="B1052" s="8" t="s">
        <v>1016</v>
      </c>
      <c r="C1052" s="9">
        <v>2015</v>
      </c>
      <c r="D1052" s="9">
        <v>2019</v>
      </c>
      <c r="E1052" s="8"/>
      <c r="F1052" s="26"/>
      <c r="G1052" s="26"/>
      <c r="H1052" s="8" t="s">
        <v>24</v>
      </c>
      <c r="I1052" s="8"/>
      <c r="J1052" s="8" t="s">
        <v>25</v>
      </c>
      <c r="K1052" s="8" t="s">
        <v>1023</v>
      </c>
      <c r="L1052" s="8" t="s">
        <v>137</v>
      </c>
      <c r="M1052" s="23">
        <v>70782.960000000006</v>
      </c>
      <c r="N1052" s="23">
        <v>156.52674642312203</v>
      </c>
      <c r="O1052" s="23">
        <v>151.72220435984826</v>
      </c>
      <c r="P1052" s="23">
        <v>11797.160000000002</v>
      </c>
      <c r="Q1052" s="24"/>
      <c r="R1052" s="10" t="s">
        <v>135</v>
      </c>
    </row>
    <row r="1053" spans="1:18" x14ac:dyDescent="0.25">
      <c r="A1053" s="8" t="s">
        <v>1015</v>
      </c>
      <c r="B1053" s="8" t="s">
        <v>1016</v>
      </c>
      <c r="C1053" s="9">
        <v>2015</v>
      </c>
      <c r="D1053" s="9">
        <v>2019</v>
      </c>
      <c r="E1053" s="8"/>
      <c r="F1053" s="26"/>
      <c r="G1053" s="26"/>
      <c r="H1053" s="8" t="s">
        <v>24</v>
      </c>
      <c r="I1053" s="8"/>
      <c r="J1053" s="8" t="s">
        <v>25</v>
      </c>
      <c r="K1053" s="8" t="s">
        <v>1024</v>
      </c>
      <c r="L1053" s="8" t="s">
        <v>137</v>
      </c>
      <c r="M1053" s="23">
        <v>42759.9</v>
      </c>
      <c r="N1053" s="23">
        <v>94.557617036332687</v>
      </c>
      <c r="O1053" s="23">
        <v>91.655199022570898</v>
      </c>
      <c r="P1053" s="23">
        <v>7126.6500000000005</v>
      </c>
      <c r="Q1053" s="24"/>
      <c r="R1053" s="10" t="s">
        <v>135</v>
      </c>
    </row>
    <row r="1054" spans="1:18" x14ac:dyDescent="0.25">
      <c r="A1054" s="8" t="s">
        <v>1015</v>
      </c>
      <c r="B1054" s="8" t="s">
        <v>1016</v>
      </c>
      <c r="C1054" s="9">
        <v>2015</v>
      </c>
      <c r="D1054" s="9">
        <v>2019</v>
      </c>
      <c r="E1054" s="8"/>
      <c r="F1054" s="26"/>
      <c r="G1054" s="26"/>
      <c r="H1054" s="8" t="s">
        <v>24</v>
      </c>
      <c r="I1054" s="8"/>
      <c r="J1054" s="8" t="s">
        <v>25</v>
      </c>
      <c r="K1054" s="8" t="s">
        <v>1025</v>
      </c>
      <c r="L1054" s="8" t="s">
        <v>139</v>
      </c>
      <c r="M1054" s="23">
        <v>32793.5</v>
      </c>
      <c r="N1054" s="23">
        <v>72.518299020366641</v>
      </c>
      <c r="O1054" s="23">
        <v>70.292371337320219</v>
      </c>
      <c r="P1054" s="23">
        <v>5465.583333333333</v>
      </c>
      <c r="Q1054" s="24"/>
      <c r="R1054" s="10" t="s">
        <v>135</v>
      </c>
    </row>
    <row r="1055" spans="1:18" x14ac:dyDescent="0.25">
      <c r="A1055" s="8" t="s">
        <v>1015</v>
      </c>
      <c r="B1055" s="8" t="s">
        <v>1016</v>
      </c>
      <c r="C1055" s="9">
        <v>2015</v>
      </c>
      <c r="D1055" s="9">
        <v>2019</v>
      </c>
      <c r="E1055" s="8"/>
      <c r="F1055" s="26"/>
      <c r="G1055" s="26"/>
      <c r="H1055" s="8" t="s">
        <v>24</v>
      </c>
      <c r="I1055" s="8"/>
      <c r="J1055" s="8" t="s">
        <v>25</v>
      </c>
      <c r="K1055" s="8" t="s">
        <v>1026</v>
      </c>
      <c r="L1055" s="8" t="s">
        <v>139</v>
      </c>
      <c r="M1055" s="23">
        <v>23159.25</v>
      </c>
      <c r="N1055" s="23">
        <v>51.213484885340883</v>
      </c>
      <c r="O1055" s="23">
        <v>49.641502154202307</v>
      </c>
      <c r="P1055" s="23">
        <v>3859.875</v>
      </c>
      <c r="Q1055" s="24"/>
      <c r="R1055" s="10" t="s">
        <v>135</v>
      </c>
    </row>
    <row r="1056" spans="1:18" x14ac:dyDescent="0.25">
      <c r="A1056" s="8" t="s">
        <v>1015</v>
      </c>
      <c r="B1056" s="8" t="s">
        <v>1016</v>
      </c>
      <c r="C1056" s="9">
        <v>2015</v>
      </c>
      <c r="D1056" s="9">
        <v>2019</v>
      </c>
      <c r="E1056" s="8"/>
      <c r="F1056" s="26"/>
      <c r="G1056" s="26"/>
      <c r="H1056" s="8" t="s">
        <v>24</v>
      </c>
      <c r="I1056" s="8"/>
      <c r="J1056" s="8" t="s">
        <v>25</v>
      </c>
      <c r="K1056" s="8" t="s">
        <v>1027</v>
      </c>
      <c r="L1056" s="8" t="s">
        <v>139</v>
      </c>
      <c r="M1056" s="23">
        <v>54708.03</v>
      </c>
      <c r="N1056" s="23">
        <v>120.97925742464784</v>
      </c>
      <c r="O1056" s="23">
        <v>117.26583499453412</v>
      </c>
      <c r="P1056" s="23">
        <v>9118.0049999999992</v>
      </c>
      <c r="Q1056" s="24"/>
      <c r="R1056" s="10" t="s">
        <v>135</v>
      </c>
    </row>
    <row r="1057" spans="1:18" x14ac:dyDescent="0.25">
      <c r="A1057" s="8" t="s">
        <v>1015</v>
      </c>
      <c r="B1057" s="8" t="s">
        <v>1016</v>
      </c>
      <c r="C1057" s="9">
        <v>2015</v>
      </c>
      <c r="D1057" s="9">
        <v>2019</v>
      </c>
      <c r="E1057" s="8"/>
      <c r="F1057" s="26"/>
      <c r="G1057" s="26"/>
      <c r="H1057" s="8" t="s">
        <v>24</v>
      </c>
      <c r="I1057" s="8"/>
      <c r="J1057" s="8" t="s">
        <v>25</v>
      </c>
      <c r="K1057" s="8" t="s">
        <v>1028</v>
      </c>
      <c r="L1057" s="8" t="s">
        <v>143</v>
      </c>
      <c r="M1057" s="23">
        <v>60192.93</v>
      </c>
      <c r="N1057" s="23">
        <v>133.10835673691426</v>
      </c>
      <c r="O1057" s="23">
        <v>129.02263520030866</v>
      </c>
      <c r="P1057" s="23">
        <v>10032.155000000001</v>
      </c>
      <c r="Q1057" s="24"/>
      <c r="R1057" s="10" t="s">
        <v>135</v>
      </c>
    </row>
    <row r="1058" spans="1:18" x14ac:dyDescent="0.25">
      <c r="A1058" s="8" t="s">
        <v>1015</v>
      </c>
      <c r="B1058" s="8" t="s">
        <v>1016</v>
      </c>
      <c r="C1058" s="9">
        <v>2015</v>
      </c>
      <c r="D1058" s="9">
        <v>2019</v>
      </c>
      <c r="E1058" s="8"/>
      <c r="F1058" s="26"/>
      <c r="G1058" s="26"/>
      <c r="H1058" s="8" t="s">
        <v>24</v>
      </c>
      <c r="I1058" s="8"/>
      <c r="J1058" s="8" t="s">
        <v>25</v>
      </c>
      <c r="K1058" s="8" t="s">
        <v>1029</v>
      </c>
      <c r="L1058" s="8" t="s">
        <v>143</v>
      </c>
      <c r="M1058" s="23">
        <v>46989.599999999999</v>
      </c>
      <c r="N1058" s="23">
        <v>103.91101479401163</v>
      </c>
      <c r="O1058" s="23">
        <v>100.7214970098386</v>
      </c>
      <c r="P1058" s="23">
        <v>7831.5999999999995</v>
      </c>
      <c r="Q1058" s="24"/>
      <c r="R1058" s="10" t="s">
        <v>135</v>
      </c>
    </row>
    <row r="1059" spans="1:18" x14ac:dyDescent="0.25">
      <c r="A1059" s="8" t="s">
        <v>1015</v>
      </c>
      <c r="B1059" s="8" t="s">
        <v>1016</v>
      </c>
      <c r="C1059" s="9">
        <v>2015</v>
      </c>
      <c r="D1059" s="9">
        <v>2019</v>
      </c>
      <c r="E1059" s="8"/>
      <c r="F1059" s="26"/>
      <c r="G1059" s="26"/>
      <c r="H1059" s="8" t="s">
        <v>24</v>
      </c>
      <c r="I1059" s="8"/>
      <c r="J1059" s="8" t="s">
        <v>25</v>
      </c>
      <c r="K1059" s="8" t="s">
        <v>1030</v>
      </c>
      <c r="L1059" s="8" t="s">
        <v>143</v>
      </c>
      <c r="M1059" s="23">
        <v>2340</v>
      </c>
      <c r="N1059" s="23">
        <v>5.1745870281506381</v>
      </c>
      <c r="O1059" s="23">
        <v>5.0157546138511995</v>
      </c>
      <c r="P1059" s="23">
        <v>390</v>
      </c>
      <c r="Q1059" s="24"/>
      <c r="R1059" s="10" t="s">
        <v>135</v>
      </c>
    </row>
    <row r="1060" spans="1:18" x14ac:dyDescent="0.25">
      <c r="A1060" s="8" t="s">
        <v>1015</v>
      </c>
      <c r="B1060" s="8" t="s">
        <v>1016</v>
      </c>
      <c r="C1060" s="9">
        <v>2015</v>
      </c>
      <c r="D1060" s="9">
        <v>2019</v>
      </c>
      <c r="E1060" s="8"/>
      <c r="F1060" s="26"/>
      <c r="G1060" s="26"/>
      <c r="H1060" s="8" t="s">
        <v>24</v>
      </c>
      <c r="I1060" s="8"/>
      <c r="J1060" s="8" t="s">
        <v>25</v>
      </c>
      <c r="K1060" s="8" t="s">
        <v>1031</v>
      </c>
      <c r="L1060" s="8" t="s">
        <v>139</v>
      </c>
      <c r="M1060" s="23">
        <v>21832.86</v>
      </c>
      <c r="N1060" s="23">
        <v>48.280356471550832</v>
      </c>
      <c r="O1060" s="23">
        <v>46.798405247250983</v>
      </c>
      <c r="P1060" s="23">
        <v>3638.81</v>
      </c>
      <c r="Q1060" s="24"/>
      <c r="R1060" s="10" t="s">
        <v>135</v>
      </c>
    </row>
    <row r="1061" spans="1:18" x14ac:dyDescent="0.25">
      <c r="A1061" s="8" t="s">
        <v>1015</v>
      </c>
      <c r="B1061" s="8" t="s">
        <v>1016</v>
      </c>
      <c r="C1061" s="9">
        <v>2015</v>
      </c>
      <c r="D1061" s="9">
        <v>2019</v>
      </c>
      <c r="E1061" s="8"/>
      <c r="F1061" s="26"/>
      <c r="G1061" s="26"/>
      <c r="H1061" s="8" t="s">
        <v>24</v>
      </c>
      <c r="I1061" s="8"/>
      <c r="J1061" s="8" t="s">
        <v>25</v>
      </c>
      <c r="K1061" s="8" t="s">
        <v>1032</v>
      </c>
      <c r="L1061" s="8" t="s">
        <v>139</v>
      </c>
      <c r="M1061" s="23">
        <v>27833.49</v>
      </c>
      <c r="N1061" s="23">
        <v>61.549921496649795</v>
      </c>
      <c r="O1061" s="23">
        <v>59.660664909009071</v>
      </c>
      <c r="P1061" s="23">
        <v>4638.915</v>
      </c>
      <c r="Q1061" s="24"/>
      <c r="R1061" s="10" t="s">
        <v>135</v>
      </c>
    </row>
    <row r="1062" spans="1:18" x14ac:dyDescent="0.25">
      <c r="A1062" s="8" t="s">
        <v>1015</v>
      </c>
      <c r="B1062" s="8" t="s">
        <v>1016</v>
      </c>
      <c r="C1062" s="9">
        <v>2015</v>
      </c>
      <c r="D1062" s="9">
        <v>2019</v>
      </c>
      <c r="E1062" s="8"/>
      <c r="F1062" s="26"/>
      <c r="G1062" s="26"/>
      <c r="H1062" s="8" t="s">
        <v>24</v>
      </c>
      <c r="I1062" s="8"/>
      <c r="J1062" s="8" t="s">
        <v>25</v>
      </c>
      <c r="K1062" s="8" t="s">
        <v>1033</v>
      </c>
      <c r="L1062" s="8" t="s">
        <v>193</v>
      </c>
      <c r="M1062" s="23">
        <v>6085.18</v>
      </c>
      <c r="N1062" s="23">
        <v>13.456535680325514</v>
      </c>
      <c r="O1062" s="23">
        <v>13.043491308168822</v>
      </c>
      <c r="P1062" s="23">
        <v>1014.1966666666667</v>
      </c>
      <c r="Q1062" s="24"/>
      <c r="R1062" s="10" t="s">
        <v>135</v>
      </c>
    </row>
    <row r="1063" spans="1:18" x14ac:dyDescent="0.25">
      <c r="A1063" s="8" t="s">
        <v>1034</v>
      </c>
      <c r="B1063" s="8" t="s">
        <v>1035</v>
      </c>
      <c r="C1063" s="9">
        <v>2017</v>
      </c>
      <c r="D1063" s="9">
        <v>2019</v>
      </c>
      <c r="E1063" s="8">
        <v>6</v>
      </c>
      <c r="F1063" s="26">
        <v>478.16</v>
      </c>
      <c r="G1063" s="26">
        <v>494.06</v>
      </c>
      <c r="H1063" s="8" t="s">
        <v>24</v>
      </c>
      <c r="I1063" s="8"/>
      <c r="J1063" s="8" t="s">
        <v>25</v>
      </c>
      <c r="K1063" s="8" t="s">
        <v>1036</v>
      </c>
      <c r="L1063" s="8" t="s">
        <v>134</v>
      </c>
      <c r="M1063" s="23">
        <v>176634.21</v>
      </c>
      <c r="N1063" s="23">
        <v>369.40398611343477</v>
      </c>
      <c r="O1063" s="23">
        <v>357.51570659434077</v>
      </c>
      <c r="P1063" s="23">
        <v>29439.035</v>
      </c>
      <c r="Q1063" s="24"/>
      <c r="R1063" s="10" t="s">
        <v>135</v>
      </c>
    </row>
    <row r="1064" spans="1:18" x14ac:dyDescent="0.25">
      <c r="A1064" s="8" t="s">
        <v>1034</v>
      </c>
      <c r="B1064" s="8" t="s">
        <v>1035</v>
      </c>
      <c r="C1064" s="9">
        <v>2017</v>
      </c>
      <c r="D1064" s="9">
        <v>2019</v>
      </c>
      <c r="E1064" s="8"/>
      <c r="F1064" s="26"/>
      <c r="G1064" s="26"/>
      <c r="H1064" s="8" t="s">
        <v>24</v>
      </c>
      <c r="I1064" s="8"/>
      <c r="J1064" s="8" t="s">
        <v>25</v>
      </c>
      <c r="K1064" s="8" t="s">
        <v>1037</v>
      </c>
      <c r="L1064" s="8" t="s">
        <v>134</v>
      </c>
      <c r="M1064" s="23">
        <v>6773.03</v>
      </c>
      <c r="N1064" s="23">
        <v>14.164777480341307</v>
      </c>
      <c r="O1064" s="23">
        <v>13.708921993280168</v>
      </c>
      <c r="P1064" s="23">
        <v>1128.8383333333334</v>
      </c>
      <c r="Q1064" s="24"/>
      <c r="R1064" s="10" t="s">
        <v>135</v>
      </c>
    </row>
    <row r="1065" spans="1:18" x14ac:dyDescent="0.25">
      <c r="A1065" s="8" t="s">
        <v>1034</v>
      </c>
      <c r="B1065" s="8" t="s">
        <v>1035</v>
      </c>
      <c r="C1065" s="9">
        <v>2017</v>
      </c>
      <c r="D1065" s="9">
        <v>2019</v>
      </c>
      <c r="E1065" s="8"/>
      <c r="F1065" s="26"/>
      <c r="G1065" s="26"/>
      <c r="H1065" s="8" t="s">
        <v>24</v>
      </c>
      <c r="I1065" s="8"/>
      <c r="J1065" s="8" t="s">
        <v>25</v>
      </c>
      <c r="K1065" s="8" t="s">
        <v>1038</v>
      </c>
      <c r="L1065" s="8" t="s">
        <v>137</v>
      </c>
      <c r="M1065" s="23">
        <v>78318.66</v>
      </c>
      <c r="N1065" s="23">
        <v>163.79174334950645</v>
      </c>
      <c r="O1065" s="23">
        <v>158.52054406347409</v>
      </c>
      <c r="P1065" s="23">
        <v>13053.11</v>
      </c>
      <c r="Q1065" s="24"/>
      <c r="R1065" s="10" t="s">
        <v>135</v>
      </c>
    </row>
    <row r="1066" spans="1:18" x14ac:dyDescent="0.25">
      <c r="A1066" s="8" t="s">
        <v>1034</v>
      </c>
      <c r="B1066" s="8" t="s">
        <v>1035</v>
      </c>
      <c r="C1066" s="9">
        <v>2017</v>
      </c>
      <c r="D1066" s="9">
        <v>2019</v>
      </c>
      <c r="E1066" s="8"/>
      <c r="F1066" s="26"/>
      <c r="G1066" s="26"/>
      <c r="H1066" s="8" t="s">
        <v>24</v>
      </c>
      <c r="I1066" s="8"/>
      <c r="J1066" s="8" t="s">
        <v>25</v>
      </c>
      <c r="K1066" s="8" t="s">
        <v>1039</v>
      </c>
      <c r="L1066" s="8" t="s">
        <v>137</v>
      </c>
      <c r="M1066" s="23">
        <v>6240</v>
      </c>
      <c r="N1066" s="23">
        <v>13.050025096202107</v>
      </c>
      <c r="O1066" s="23">
        <v>12.630044933813707</v>
      </c>
      <c r="P1066" s="23">
        <v>1040</v>
      </c>
      <c r="Q1066" s="24"/>
      <c r="R1066" s="10" t="s">
        <v>135</v>
      </c>
    </row>
    <row r="1067" spans="1:18" x14ac:dyDescent="0.25">
      <c r="A1067" s="8" t="s">
        <v>1034</v>
      </c>
      <c r="B1067" s="8" t="s">
        <v>1035</v>
      </c>
      <c r="C1067" s="9">
        <v>2017</v>
      </c>
      <c r="D1067" s="9">
        <v>2019</v>
      </c>
      <c r="E1067" s="8"/>
      <c r="F1067" s="26"/>
      <c r="G1067" s="26"/>
      <c r="H1067" s="8" t="s">
        <v>24</v>
      </c>
      <c r="I1067" s="8"/>
      <c r="J1067" s="8" t="s">
        <v>25</v>
      </c>
      <c r="K1067" s="8" t="s">
        <v>1040</v>
      </c>
      <c r="L1067" s="8" t="s">
        <v>137</v>
      </c>
      <c r="M1067" s="23">
        <v>30600.799999999999</v>
      </c>
      <c r="N1067" s="23">
        <v>63.996988455747022</v>
      </c>
      <c r="O1067" s="23">
        <v>61.937416508116421</v>
      </c>
      <c r="P1067" s="23">
        <v>5100.1333333333332</v>
      </c>
      <c r="Q1067" s="24"/>
      <c r="R1067" s="10" t="s">
        <v>135</v>
      </c>
    </row>
    <row r="1068" spans="1:18" x14ac:dyDescent="0.25">
      <c r="A1068" s="8" t="s">
        <v>1034</v>
      </c>
      <c r="B1068" s="8" t="s">
        <v>1035</v>
      </c>
      <c r="C1068" s="9">
        <v>2017</v>
      </c>
      <c r="D1068" s="9">
        <v>2019</v>
      </c>
      <c r="E1068" s="8"/>
      <c r="F1068" s="26"/>
      <c r="G1068" s="26"/>
      <c r="H1068" s="8" t="s">
        <v>24</v>
      </c>
      <c r="I1068" s="8"/>
      <c r="J1068" s="8" t="s">
        <v>25</v>
      </c>
      <c r="K1068" s="8" t="s">
        <v>1041</v>
      </c>
      <c r="L1068" s="8" t="s">
        <v>137</v>
      </c>
      <c r="M1068" s="23">
        <v>24332.41</v>
      </c>
      <c r="N1068" s="23">
        <v>50.887589928057551</v>
      </c>
      <c r="O1068" s="23">
        <v>49.249908917945191</v>
      </c>
      <c r="P1068" s="23">
        <v>4055.4016666666666</v>
      </c>
      <c r="Q1068" s="24"/>
      <c r="R1068" s="10" t="s">
        <v>135</v>
      </c>
    </row>
    <row r="1069" spans="1:18" x14ac:dyDescent="0.25">
      <c r="A1069" s="8" t="s">
        <v>1034</v>
      </c>
      <c r="B1069" s="8" t="s">
        <v>1035</v>
      </c>
      <c r="C1069" s="9">
        <v>2017</v>
      </c>
      <c r="D1069" s="9">
        <v>2019</v>
      </c>
      <c r="E1069" s="8"/>
      <c r="F1069" s="26"/>
      <c r="G1069" s="26"/>
      <c r="H1069" s="8" t="s">
        <v>24</v>
      </c>
      <c r="I1069" s="8"/>
      <c r="J1069" s="8" t="s">
        <v>25</v>
      </c>
      <c r="K1069" s="8" t="s">
        <v>1042</v>
      </c>
      <c r="L1069" s="8" t="s">
        <v>139</v>
      </c>
      <c r="M1069" s="23">
        <v>55103.77</v>
      </c>
      <c r="N1069" s="23">
        <v>115.24127906976743</v>
      </c>
      <c r="O1069" s="23">
        <v>111.53254665425251</v>
      </c>
      <c r="P1069" s="23">
        <v>9183.9616666666661</v>
      </c>
      <c r="Q1069" s="24"/>
      <c r="R1069" s="10" t="s">
        <v>135</v>
      </c>
    </row>
    <row r="1070" spans="1:18" x14ac:dyDescent="0.25">
      <c r="A1070" s="8" t="s">
        <v>1034</v>
      </c>
      <c r="B1070" s="8" t="s">
        <v>1035</v>
      </c>
      <c r="C1070" s="9">
        <v>2017</v>
      </c>
      <c r="D1070" s="9">
        <v>2019</v>
      </c>
      <c r="E1070" s="8"/>
      <c r="F1070" s="26"/>
      <c r="G1070" s="26"/>
      <c r="H1070" s="8" t="s">
        <v>24</v>
      </c>
      <c r="I1070" s="8"/>
      <c r="J1070" s="8" t="s">
        <v>25</v>
      </c>
      <c r="K1070" s="8" t="s">
        <v>1043</v>
      </c>
      <c r="L1070" s="8" t="s">
        <v>139</v>
      </c>
      <c r="M1070" s="23">
        <v>23384.66</v>
      </c>
      <c r="N1070" s="23">
        <v>48.905512799063075</v>
      </c>
      <c r="O1070" s="23">
        <v>47.33161964133911</v>
      </c>
      <c r="P1070" s="23">
        <v>3897.4433333333332</v>
      </c>
      <c r="Q1070" s="24"/>
      <c r="R1070" s="10" t="s">
        <v>135</v>
      </c>
    </row>
    <row r="1071" spans="1:18" x14ac:dyDescent="0.25">
      <c r="A1071" s="8" t="s">
        <v>1034</v>
      </c>
      <c r="B1071" s="8" t="s">
        <v>1035</v>
      </c>
      <c r="C1071" s="9">
        <v>2017</v>
      </c>
      <c r="D1071" s="9">
        <v>2019</v>
      </c>
      <c r="E1071" s="8"/>
      <c r="F1071" s="26"/>
      <c r="G1071" s="26"/>
      <c r="H1071" s="8" t="s">
        <v>24</v>
      </c>
      <c r="I1071" s="8"/>
      <c r="J1071" s="8" t="s">
        <v>25</v>
      </c>
      <c r="K1071" s="8" t="s">
        <v>1044</v>
      </c>
      <c r="L1071" s="8" t="s">
        <v>139</v>
      </c>
      <c r="M1071" s="23">
        <v>71972.990000000005</v>
      </c>
      <c r="N1071" s="23">
        <v>150.52072528024092</v>
      </c>
      <c r="O1071" s="23">
        <v>145.67661822450717</v>
      </c>
      <c r="P1071" s="23">
        <v>11995.498333333335</v>
      </c>
      <c r="Q1071" s="24"/>
      <c r="R1071" s="10" t="s">
        <v>135</v>
      </c>
    </row>
    <row r="1072" spans="1:18" x14ac:dyDescent="0.25">
      <c r="A1072" s="8" t="s">
        <v>1034</v>
      </c>
      <c r="B1072" s="8" t="s">
        <v>1035</v>
      </c>
      <c r="C1072" s="9">
        <v>2017</v>
      </c>
      <c r="D1072" s="9">
        <v>2019</v>
      </c>
      <c r="E1072" s="8"/>
      <c r="F1072" s="26"/>
      <c r="G1072" s="26"/>
      <c r="H1072" s="8" t="s">
        <v>24</v>
      </c>
      <c r="I1072" s="8"/>
      <c r="J1072" s="8" t="s">
        <v>25</v>
      </c>
      <c r="K1072" s="8" t="s">
        <v>1045</v>
      </c>
      <c r="L1072" s="8" t="s">
        <v>139</v>
      </c>
      <c r="M1072" s="23">
        <v>2000</v>
      </c>
      <c r="N1072" s="23">
        <v>4.1827003513468295</v>
      </c>
      <c r="O1072" s="23">
        <v>4.048091324940291</v>
      </c>
      <c r="P1072" s="23">
        <v>333.33333333333331</v>
      </c>
      <c r="Q1072" s="24"/>
      <c r="R1072" s="10" t="s">
        <v>135</v>
      </c>
    </row>
    <row r="1073" spans="1:18" x14ac:dyDescent="0.25">
      <c r="A1073" s="8" t="s">
        <v>1034</v>
      </c>
      <c r="B1073" s="8" t="s">
        <v>1035</v>
      </c>
      <c r="C1073" s="9">
        <v>2017</v>
      </c>
      <c r="D1073" s="9">
        <v>2019</v>
      </c>
      <c r="E1073" s="8"/>
      <c r="F1073" s="26"/>
      <c r="G1073" s="26"/>
      <c r="H1073" s="8" t="s">
        <v>24</v>
      </c>
      <c r="I1073" s="8"/>
      <c r="J1073" s="8" t="s">
        <v>25</v>
      </c>
      <c r="K1073" s="8" t="s">
        <v>1046</v>
      </c>
      <c r="L1073" s="8" t="s">
        <v>139</v>
      </c>
      <c r="M1073" s="23">
        <v>1680.4</v>
      </c>
      <c r="N1073" s="23">
        <v>3.5143048352016062</v>
      </c>
      <c r="O1073" s="23">
        <v>3.4012063312148322</v>
      </c>
      <c r="P1073" s="23">
        <v>280.06666666666666</v>
      </c>
      <c r="Q1073" s="24"/>
      <c r="R1073" s="10" t="s">
        <v>135</v>
      </c>
    </row>
    <row r="1074" spans="1:18" x14ac:dyDescent="0.25">
      <c r="A1074" s="8" t="s">
        <v>1034</v>
      </c>
      <c r="B1074" s="8" t="s">
        <v>1035</v>
      </c>
      <c r="C1074" s="9">
        <v>2017</v>
      </c>
      <c r="D1074" s="9">
        <v>2019</v>
      </c>
      <c r="E1074" s="8"/>
      <c r="F1074" s="26"/>
      <c r="G1074" s="26"/>
      <c r="H1074" s="8" t="s">
        <v>24</v>
      </c>
      <c r="I1074" s="8"/>
      <c r="J1074" s="8" t="s">
        <v>25</v>
      </c>
      <c r="K1074" s="8" t="s">
        <v>1047</v>
      </c>
      <c r="L1074" s="8" t="s">
        <v>139</v>
      </c>
      <c r="M1074" s="23">
        <v>28367.08</v>
      </c>
      <c r="N1074" s="23">
        <v>59.325497741341813</v>
      </c>
      <c r="O1074" s="23">
        <v>57.416265230943615</v>
      </c>
      <c r="P1074" s="23">
        <v>4727.8466666666673</v>
      </c>
      <c r="Q1074" s="24"/>
      <c r="R1074" s="10" t="s">
        <v>135</v>
      </c>
    </row>
    <row r="1075" spans="1:18" x14ac:dyDescent="0.25">
      <c r="A1075" s="8" t="s">
        <v>1034</v>
      </c>
      <c r="B1075" s="8" t="s">
        <v>1035</v>
      </c>
      <c r="C1075" s="9">
        <v>2017</v>
      </c>
      <c r="D1075" s="9">
        <v>2019</v>
      </c>
      <c r="E1075" s="8"/>
      <c r="F1075" s="26"/>
      <c r="G1075" s="26"/>
      <c r="H1075" s="8" t="s">
        <v>24</v>
      </c>
      <c r="I1075" s="8"/>
      <c r="J1075" s="8" t="s">
        <v>25</v>
      </c>
      <c r="K1075" s="8" t="s">
        <v>1048</v>
      </c>
      <c r="L1075" s="8" t="s">
        <v>193</v>
      </c>
      <c r="M1075" s="23">
        <v>41090.93</v>
      </c>
      <c r="N1075" s="23">
        <v>85.935523674083981</v>
      </c>
      <c r="O1075" s="23">
        <v>83.169918633364375</v>
      </c>
      <c r="P1075" s="23">
        <v>6848.4883333333337</v>
      </c>
      <c r="Q1075" s="24"/>
      <c r="R1075" s="10" t="s">
        <v>135</v>
      </c>
    </row>
    <row r="1076" spans="1:18" x14ac:dyDescent="0.25">
      <c r="A1076" s="8" t="s">
        <v>1034</v>
      </c>
      <c r="B1076" s="8" t="s">
        <v>1035</v>
      </c>
      <c r="C1076" s="9">
        <v>2017</v>
      </c>
      <c r="D1076" s="9">
        <v>2019</v>
      </c>
      <c r="E1076" s="8"/>
      <c r="F1076" s="26"/>
      <c r="G1076" s="26"/>
      <c r="H1076" s="8" t="s">
        <v>24</v>
      </c>
      <c r="I1076" s="8"/>
      <c r="J1076" s="8" t="s">
        <v>25</v>
      </c>
      <c r="K1076" s="8" t="s">
        <v>1049</v>
      </c>
      <c r="L1076" s="8" t="s">
        <v>193</v>
      </c>
      <c r="M1076" s="23">
        <v>14533.2</v>
      </c>
      <c r="N1076" s="23">
        <v>30.394010373096872</v>
      </c>
      <c r="O1076" s="23">
        <v>29.415860421811118</v>
      </c>
      <c r="P1076" s="23">
        <v>2422.2000000000003</v>
      </c>
      <c r="Q1076" s="24"/>
      <c r="R1076" s="10" t="s">
        <v>135</v>
      </c>
    </row>
    <row r="1077" spans="1:18" x14ac:dyDescent="0.25">
      <c r="A1077" s="8" t="s">
        <v>1034</v>
      </c>
      <c r="B1077" s="8" t="s">
        <v>1035</v>
      </c>
      <c r="C1077" s="9">
        <v>2017</v>
      </c>
      <c r="D1077" s="9">
        <v>2019</v>
      </c>
      <c r="E1077" s="8"/>
      <c r="F1077" s="26"/>
      <c r="G1077" s="26"/>
      <c r="H1077" s="8" t="s">
        <v>24</v>
      </c>
      <c r="I1077" s="8"/>
      <c r="J1077" s="8" t="s">
        <v>25</v>
      </c>
      <c r="K1077" s="8" t="s">
        <v>1050</v>
      </c>
      <c r="L1077" s="8" t="s">
        <v>143</v>
      </c>
      <c r="M1077" s="23">
        <v>38300.050000000003</v>
      </c>
      <c r="N1077" s="23">
        <v>80.098816295800574</v>
      </c>
      <c r="O1077" s="23">
        <v>77.5210500748897</v>
      </c>
      <c r="P1077" s="23">
        <v>6383.3416666666672</v>
      </c>
      <c r="Q1077" s="24"/>
      <c r="R1077" s="10" t="s">
        <v>135</v>
      </c>
    </row>
    <row r="1078" spans="1:18" x14ac:dyDescent="0.25">
      <c r="A1078" s="8" t="s">
        <v>1034</v>
      </c>
      <c r="B1078" s="8" t="s">
        <v>1035</v>
      </c>
      <c r="C1078" s="9">
        <v>2017</v>
      </c>
      <c r="D1078" s="9">
        <v>2019</v>
      </c>
      <c r="E1078" s="8"/>
      <c r="F1078" s="26"/>
      <c r="G1078" s="26"/>
      <c r="H1078" s="8" t="s">
        <v>24</v>
      </c>
      <c r="I1078" s="8"/>
      <c r="J1078" s="8" t="s">
        <v>25</v>
      </c>
      <c r="K1078" s="8" t="s">
        <v>1051</v>
      </c>
      <c r="L1078" s="8" t="s">
        <v>143</v>
      </c>
      <c r="M1078" s="23">
        <v>75334.53</v>
      </c>
      <c r="N1078" s="23">
        <v>157.55088254977412</v>
      </c>
      <c r="O1078" s="23">
        <v>152.48052868072705</v>
      </c>
      <c r="P1078" s="23">
        <v>12555.754999999999</v>
      </c>
      <c r="Q1078" s="24"/>
      <c r="R1078" s="10" t="s">
        <v>135</v>
      </c>
    </row>
    <row r="1079" spans="1:18" x14ac:dyDescent="0.25">
      <c r="A1079" s="8" t="s">
        <v>1052</v>
      </c>
      <c r="B1079" s="8" t="s">
        <v>1053</v>
      </c>
      <c r="C1079" s="9">
        <v>2017</v>
      </c>
      <c r="D1079" s="9">
        <v>2019</v>
      </c>
      <c r="E1079" s="8">
        <v>25</v>
      </c>
      <c r="F1079" s="26">
        <v>1926.04</v>
      </c>
      <c r="G1079" s="26">
        <v>2177.25</v>
      </c>
      <c r="H1079" s="8" t="s">
        <v>16</v>
      </c>
      <c r="I1079" s="8"/>
      <c r="J1079" s="8" t="s">
        <v>25</v>
      </c>
      <c r="K1079" s="8" t="s">
        <v>1054</v>
      </c>
      <c r="L1079" s="8" t="s">
        <v>193</v>
      </c>
      <c r="M1079" s="23">
        <v>52487.78</v>
      </c>
      <c r="N1079" s="23">
        <v>27.251656248052999</v>
      </c>
      <c r="O1079" s="23">
        <v>24.107373980939258</v>
      </c>
      <c r="P1079" s="23">
        <v>2099.5111999999999</v>
      </c>
      <c r="Q1079" s="24"/>
      <c r="R1079" s="10" t="s">
        <v>135</v>
      </c>
    </row>
    <row r="1080" spans="1:18" x14ac:dyDescent="0.25">
      <c r="A1080" s="8" t="s">
        <v>1052</v>
      </c>
      <c r="B1080" s="8" t="s">
        <v>1053</v>
      </c>
      <c r="C1080" s="9">
        <v>2017</v>
      </c>
      <c r="D1080" s="9">
        <v>2019</v>
      </c>
      <c r="E1080" s="8"/>
      <c r="F1080" s="26"/>
      <c r="G1080" s="26"/>
      <c r="H1080" s="8" t="s">
        <v>16</v>
      </c>
      <c r="I1080" s="8"/>
      <c r="J1080" s="8" t="s">
        <v>25</v>
      </c>
      <c r="K1080" s="8" t="s">
        <v>1055</v>
      </c>
      <c r="L1080" s="8" t="s">
        <v>134</v>
      </c>
      <c r="M1080" s="23">
        <v>242572.04</v>
      </c>
      <c r="N1080" s="23">
        <v>125.94340719818904</v>
      </c>
      <c r="O1080" s="23">
        <v>111.41212079458032</v>
      </c>
      <c r="P1080" s="23">
        <v>9702.8816000000006</v>
      </c>
      <c r="Q1080" s="24"/>
      <c r="R1080" s="10" t="s">
        <v>135</v>
      </c>
    </row>
    <row r="1081" spans="1:18" x14ac:dyDescent="0.25">
      <c r="A1081" s="8" t="s">
        <v>1052</v>
      </c>
      <c r="B1081" s="8" t="s">
        <v>1053</v>
      </c>
      <c r="C1081" s="9">
        <v>2017</v>
      </c>
      <c r="D1081" s="9">
        <v>2019</v>
      </c>
      <c r="E1081" s="8"/>
      <c r="F1081" s="26"/>
      <c r="G1081" s="26"/>
      <c r="H1081" s="8" t="s">
        <v>16</v>
      </c>
      <c r="I1081" s="8"/>
      <c r="J1081" s="8" t="s">
        <v>25</v>
      </c>
      <c r="K1081" s="8" t="s">
        <v>1056</v>
      </c>
      <c r="L1081" s="8" t="s">
        <v>134</v>
      </c>
      <c r="M1081" s="23">
        <v>84809.36</v>
      </c>
      <c r="N1081" s="23">
        <v>44.033021121056677</v>
      </c>
      <c r="O1081" s="23">
        <v>38.9525134917901</v>
      </c>
      <c r="P1081" s="23">
        <v>3392.3744000000002</v>
      </c>
      <c r="Q1081" s="24"/>
      <c r="R1081" s="10" t="s">
        <v>135</v>
      </c>
    </row>
    <row r="1082" spans="1:18" x14ac:dyDescent="0.25">
      <c r="A1082" s="8" t="s">
        <v>1052</v>
      </c>
      <c r="B1082" s="8" t="s">
        <v>1053</v>
      </c>
      <c r="C1082" s="9">
        <v>2017</v>
      </c>
      <c r="D1082" s="9">
        <v>2019</v>
      </c>
      <c r="E1082" s="8"/>
      <c r="F1082" s="26"/>
      <c r="G1082" s="26"/>
      <c r="H1082" s="8" t="s">
        <v>16</v>
      </c>
      <c r="I1082" s="8"/>
      <c r="J1082" s="8" t="s">
        <v>25</v>
      </c>
      <c r="K1082" s="8" t="s">
        <v>1057</v>
      </c>
      <c r="L1082" s="8" t="s">
        <v>134</v>
      </c>
      <c r="M1082" s="23">
        <v>758739.67</v>
      </c>
      <c r="N1082" s="23">
        <v>393.93764927000478</v>
      </c>
      <c r="O1082" s="23">
        <v>348.48532322884375</v>
      </c>
      <c r="P1082" s="23">
        <v>30349.586800000001</v>
      </c>
      <c r="Q1082" s="24"/>
      <c r="R1082" s="10" t="s">
        <v>135</v>
      </c>
    </row>
    <row r="1083" spans="1:18" x14ac:dyDescent="0.25">
      <c r="A1083" s="8" t="s">
        <v>1052</v>
      </c>
      <c r="B1083" s="8" t="s">
        <v>1053</v>
      </c>
      <c r="C1083" s="9">
        <v>2017</v>
      </c>
      <c r="D1083" s="9">
        <v>2019</v>
      </c>
      <c r="E1083" s="8"/>
      <c r="F1083" s="26"/>
      <c r="G1083" s="26"/>
      <c r="H1083" s="8" t="s">
        <v>16</v>
      </c>
      <c r="I1083" s="8"/>
      <c r="J1083" s="8" t="s">
        <v>25</v>
      </c>
      <c r="K1083" s="8" t="s">
        <v>958</v>
      </c>
      <c r="L1083" s="8" t="s">
        <v>134</v>
      </c>
      <c r="M1083" s="23">
        <v>29695</v>
      </c>
      <c r="N1083" s="23">
        <v>15.417644493364625</v>
      </c>
      <c r="O1083" s="23">
        <v>13.638764496497876</v>
      </c>
      <c r="P1083" s="23">
        <v>1187.8</v>
      </c>
      <c r="Q1083" s="24"/>
      <c r="R1083" s="10" t="s">
        <v>135</v>
      </c>
    </row>
    <row r="1084" spans="1:18" x14ac:dyDescent="0.25">
      <c r="A1084" s="8" t="s">
        <v>1052</v>
      </c>
      <c r="B1084" s="8" t="s">
        <v>1053</v>
      </c>
      <c r="C1084" s="9">
        <v>2017</v>
      </c>
      <c r="D1084" s="9">
        <v>2019</v>
      </c>
      <c r="E1084" s="8"/>
      <c r="F1084" s="26"/>
      <c r="G1084" s="26"/>
      <c r="H1084" s="8" t="s">
        <v>16</v>
      </c>
      <c r="I1084" s="8"/>
      <c r="J1084" s="8" t="s">
        <v>25</v>
      </c>
      <c r="K1084" s="8" t="s">
        <v>1058</v>
      </c>
      <c r="L1084" s="8" t="s">
        <v>134</v>
      </c>
      <c r="M1084" s="23">
        <v>25440</v>
      </c>
      <c r="N1084" s="23">
        <v>13.208448422670349</v>
      </c>
      <c r="O1084" s="23">
        <v>11.684464347227006</v>
      </c>
      <c r="P1084" s="23">
        <v>1017.6</v>
      </c>
      <c r="Q1084" s="24"/>
      <c r="R1084" s="10" t="s">
        <v>135</v>
      </c>
    </row>
    <row r="1085" spans="1:18" x14ac:dyDescent="0.25">
      <c r="A1085" s="8" t="s">
        <v>1052</v>
      </c>
      <c r="B1085" s="8" t="s">
        <v>1053</v>
      </c>
      <c r="C1085" s="9">
        <v>2017</v>
      </c>
      <c r="D1085" s="9">
        <v>2019</v>
      </c>
      <c r="E1085" s="8"/>
      <c r="F1085" s="26"/>
      <c r="G1085" s="26"/>
      <c r="H1085" s="8" t="s">
        <v>16</v>
      </c>
      <c r="I1085" s="8"/>
      <c r="J1085" s="8" t="s">
        <v>25</v>
      </c>
      <c r="K1085" s="8" t="s">
        <v>1059</v>
      </c>
      <c r="L1085" s="8" t="s">
        <v>137</v>
      </c>
      <c r="M1085" s="23">
        <v>353297.82</v>
      </c>
      <c r="N1085" s="23">
        <v>183.4322340138315</v>
      </c>
      <c r="O1085" s="23">
        <v>162.26791594901826</v>
      </c>
      <c r="P1085" s="23">
        <v>14131.9128</v>
      </c>
      <c r="Q1085" s="24"/>
      <c r="R1085" s="10" t="s">
        <v>135</v>
      </c>
    </row>
    <row r="1086" spans="1:18" x14ac:dyDescent="0.25">
      <c r="A1086" s="8" t="s">
        <v>1052</v>
      </c>
      <c r="B1086" s="8" t="s">
        <v>1053</v>
      </c>
      <c r="C1086" s="9">
        <v>2017</v>
      </c>
      <c r="D1086" s="9">
        <v>2019</v>
      </c>
      <c r="E1086" s="8"/>
      <c r="F1086" s="26"/>
      <c r="G1086" s="26"/>
      <c r="H1086" s="8" t="s">
        <v>16</v>
      </c>
      <c r="I1086" s="8"/>
      <c r="J1086" s="8" t="s">
        <v>25</v>
      </c>
      <c r="K1086" s="8" t="s">
        <v>1060</v>
      </c>
      <c r="L1086" s="8" t="s">
        <v>137</v>
      </c>
      <c r="M1086" s="23">
        <v>383669.21</v>
      </c>
      <c r="N1086" s="23">
        <v>199.20106020643394</v>
      </c>
      <c r="O1086" s="23">
        <v>176.21734297852797</v>
      </c>
      <c r="P1086" s="23">
        <v>15346.768400000001</v>
      </c>
      <c r="Q1086" s="24"/>
      <c r="R1086" s="10" t="s">
        <v>135</v>
      </c>
    </row>
    <row r="1087" spans="1:18" x14ac:dyDescent="0.25">
      <c r="A1087" s="8" t="s">
        <v>1052</v>
      </c>
      <c r="B1087" s="8" t="s">
        <v>1053</v>
      </c>
      <c r="C1087" s="9">
        <v>2017</v>
      </c>
      <c r="D1087" s="9">
        <v>2019</v>
      </c>
      <c r="E1087" s="8"/>
      <c r="F1087" s="26"/>
      <c r="G1087" s="26"/>
      <c r="H1087" s="8" t="s">
        <v>16</v>
      </c>
      <c r="I1087" s="8"/>
      <c r="J1087" s="8" t="s">
        <v>25</v>
      </c>
      <c r="K1087" s="8" t="s">
        <v>1061</v>
      </c>
      <c r="L1087" s="8" t="s">
        <v>137</v>
      </c>
      <c r="M1087" s="23">
        <v>8965.0499999999993</v>
      </c>
      <c r="N1087" s="23">
        <v>4.6546541089489315</v>
      </c>
      <c r="O1087" s="23">
        <v>4.1176024801929039</v>
      </c>
      <c r="P1087" s="23">
        <v>358.60199999999998</v>
      </c>
      <c r="Q1087" s="24"/>
      <c r="R1087" s="10" t="s">
        <v>135</v>
      </c>
    </row>
    <row r="1088" spans="1:18" x14ac:dyDescent="0.25">
      <c r="A1088" s="8" t="s">
        <v>1052</v>
      </c>
      <c r="B1088" s="8" t="s">
        <v>1053</v>
      </c>
      <c r="C1088" s="9">
        <v>2017</v>
      </c>
      <c r="D1088" s="9">
        <v>2019</v>
      </c>
      <c r="E1088" s="8"/>
      <c r="F1088" s="26"/>
      <c r="G1088" s="26"/>
      <c r="H1088" s="8" t="s">
        <v>16</v>
      </c>
      <c r="I1088" s="8"/>
      <c r="J1088" s="8" t="s">
        <v>25</v>
      </c>
      <c r="K1088" s="8" t="s">
        <v>1062</v>
      </c>
      <c r="L1088" s="8" t="s">
        <v>139</v>
      </c>
      <c r="M1088" s="23">
        <v>130307.5</v>
      </c>
      <c r="N1088" s="23">
        <v>67.655656164980996</v>
      </c>
      <c r="O1088" s="23">
        <v>59.849580893328742</v>
      </c>
      <c r="P1088" s="23">
        <v>5212.3</v>
      </c>
      <c r="Q1088" s="24"/>
      <c r="R1088" s="10" t="s">
        <v>135</v>
      </c>
    </row>
    <row r="1089" spans="1:18" x14ac:dyDescent="0.25">
      <c r="A1089" s="8" t="s">
        <v>1052</v>
      </c>
      <c r="B1089" s="8" t="s">
        <v>1053</v>
      </c>
      <c r="C1089" s="9">
        <v>2017</v>
      </c>
      <c r="D1089" s="9">
        <v>2019</v>
      </c>
      <c r="E1089" s="8"/>
      <c r="F1089" s="26"/>
      <c r="G1089" s="26"/>
      <c r="H1089" s="8" t="s">
        <v>16</v>
      </c>
      <c r="I1089" s="8"/>
      <c r="J1089" s="8" t="s">
        <v>25</v>
      </c>
      <c r="K1089" s="8" t="s">
        <v>911</v>
      </c>
      <c r="L1089" s="8" t="s">
        <v>139</v>
      </c>
      <c r="M1089" s="23">
        <v>5000</v>
      </c>
      <c r="N1089" s="23">
        <v>2.5960000830720027</v>
      </c>
      <c r="O1089" s="23">
        <v>2.2964749110115972</v>
      </c>
      <c r="P1089" s="23">
        <v>200</v>
      </c>
      <c r="Q1089" s="24"/>
      <c r="R1089" s="10" t="s">
        <v>135</v>
      </c>
    </row>
    <row r="1090" spans="1:18" x14ac:dyDescent="0.25">
      <c r="A1090" s="8" t="s">
        <v>1052</v>
      </c>
      <c r="B1090" s="8" t="s">
        <v>1053</v>
      </c>
      <c r="C1090" s="9">
        <v>2017</v>
      </c>
      <c r="D1090" s="9">
        <v>2019</v>
      </c>
      <c r="E1090" s="8"/>
      <c r="F1090" s="26"/>
      <c r="G1090" s="26"/>
      <c r="H1090" s="8" t="s">
        <v>16</v>
      </c>
      <c r="I1090" s="8"/>
      <c r="J1090" s="8" t="s">
        <v>25</v>
      </c>
      <c r="K1090" s="8" t="s">
        <v>1063</v>
      </c>
      <c r="L1090" s="8" t="s">
        <v>139</v>
      </c>
      <c r="M1090" s="23">
        <v>50785.97</v>
      </c>
      <c r="N1090" s="23">
        <v>26.368076467778447</v>
      </c>
      <c r="O1090" s="23">
        <v>23.325741187277529</v>
      </c>
      <c r="P1090" s="23">
        <v>2031.4388000000001</v>
      </c>
      <c r="Q1090" s="24"/>
      <c r="R1090" s="10" t="s">
        <v>135</v>
      </c>
    </row>
    <row r="1091" spans="1:18" x14ac:dyDescent="0.25">
      <c r="A1091" s="8" t="s">
        <v>1052</v>
      </c>
      <c r="B1091" s="8" t="s">
        <v>1053</v>
      </c>
      <c r="C1091" s="9">
        <v>2017</v>
      </c>
      <c r="D1091" s="9">
        <v>2019</v>
      </c>
      <c r="E1091" s="8"/>
      <c r="F1091" s="26"/>
      <c r="G1091" s="26"/>
      <c r="H1091" s="8" t="s">
        <v>16</v>
      </c>
      <c r="I1091" s="8"/>
      <c r="J1091" s="8" t="s">
        <v>25</v>
      </c>
      <c r="K1091" s="8" t="s">
        <v>1064</v>
      </c>
      <c r="L1091" s="8" t="s">
        <v>139</v>
      </c>
      <c r="M1091" s="23">
        <v>82344.44</v>
      </c>
      <c r="N1091" s="23">
        <v>42.753234616103512</v>
      </c>
      <c r="O1091" s="23">
        <v>37.820388104259962</v>
      </c>
      <c r="P1091" s="23">
        <v>3293.7775999999999</v>
      </c>
      <c r="Q1091" s="24"/>
      <c r="R1091" s="10" t="s">
        <v>135</v>
      </c>
    </row>
    <row r="1092" spans="1:18" x14ac:dyDescent="0.25">
      <c r="A1092" s="8" t="s">
        <v>1052</v>
      </c>
      <c r="B1092" s="8" t="s">
        <v>1053</v>
      </c>
      <c r="C1092" s="9">
        <v>2017</v>
      </c>
      <c r="D1092" s="9">
        <v>2019</v>
      </c>
      <c r="E1092" s="8"/>
      <c r="F1092" s="26"/>
      <c r="G1092" s="26"/>
      <c r="H1092" s="8" t="s">
        <v>16</v>
      </c>
      <c r="I1092" s="8"/>
      <c r="J1092" s="8" t="s">
        <v>25</v>
      </c>
      <c r="K1092" s="8" t="s">
        <v>1065</v>
      </c>
      <c r="L1092" s="8" t="s">
        <v>143</v>
      </c>
      <c r="M1092" s="23">
        <v>226579.99</v>
      </c>
      <c r="N1092" s="23">
        <v>117.6403345724907</v>
      </c>
      <c r="O1092" s="23">
        <v>104.06705247445171</v>
      </c>
      <c r="P1092" s="23">
        <v>9063.1995999999999</v>
      </c>
      <c r="Q1092" s="24"/>
      <c r="R1092" s="10" t="s">
        <v>135</v>
      </c>
    </row>
    <row r="1093" spans="1:18" x14ac:dyDescent="0.25">
      <c r="A1093" s="8" t="s">
        <v>1052</v>
      </c>
      <c r="B1093" s="8" t="s">
        <v>1053</v>
      </c>
      <c r="C1093" s="9">
        <v>2017</v>
      </c>
      <c r="D1093" s="9">
        <v>2019</v>
      </c>
      <c r="E1093" s="8"/>
      <c r="F1093" s="26"/>
      <c r="G1093" s="26"/>
      <c r="H1093" s="8" t="s">
        <v>16</v>
      </c>
      <c r="I1093" s="8"/>
      <c r="J1093" s="8" t="s">
        <v>25</v>
      </c>
      <c r="K1093" s="8" t="s">
        <v>1066</v>
      </c>
      <c r="L1093" s="8" t="s">
        <v>143</v>
      </c>
      <c r="M1093" s="23">
        <v>109594.11</v>
      </c>
      <c r="N1093" s="23">
        <v>56.901263732840441</v>
      </c>
      <c r="O1093" s="23">
        <v>50.336024801929042</v>
      </c>
      <c r="P1093" s="23">
        <v>4383.7644</v>
      </c>
      <c r="Q1093" s="24"/>
      <c r="R1093" s="10" t="s">
        <v>135</v>
      </c>
    </row>
    <row r="1094" spans="1:18" x14ac:dyDescent="0.25">
      <c r="A1094" s="8" t="s">
        <v>1052</v>
      </c>
      <c r="B1094" s="8" t="s">
        <v>1053</v>
      </c>
      <c r="C1094" s="9">
        <v>2017</v>
      </c>
      <c r="D1094" s="9">
        <v>2019</v>
      </c>
      <c r="E1094" s="8"/>
      <c r="F1094" s="26"/>
      <c r="G1094" s="26"/>
      <c r="H1094" s="8" t="s">
        <v>16</v>
      </c>
      <c r="I1094" s="8"/>
      <c r="J1094" s="8" t="s">
        <v>25</v>
      </c>
      <c r="K1094" s="8" t="s">
        <v>916</v>
      </c>
      <c r="L1094" s="8" t="s">
        <v>143</v>
      </c>
      <c r="M1094" s="23">
        <v>134264.34</v>
      </c>
      <c r="N1094" s="23">
        <v>69.710047558721527</v>
      </c>
      <c r="O1094" s="23">
        <v>61.666937650706167</v>
      </c>
      <c r="P1094" s="23">
        <v>5370.5735999999997</v>
      </c>
      <c r="Q1094" s="24"/>
      <c r="R1094" s="10" t="s">
        <v>135</v>
      </c>
    </row>
    <row r="1095" spans="1:18" x14ac:dyDescent="0.25">
      <c r="A1095" s="8" t="s">
        <v>1052</v>
      </c>
      <c r="B1095" s="8" t="s">
        <v>1053</v>
      </c>
      <c r="C1095" s="9">
        <v>2017</v>
      </c>
      <c r="D1095" s="9">
        <v>2019</v>
      </c>
      <c r="E1095" s="8"/>
      <c r="F1095" s="26"/>
      <c r="G1095" s="26"/>
      <c r="H1095" s="8" t="s">
        <v>16</v>
      </c>
      <c r="I1095" s="8"/>
      <c r="J1095" s="8" t="s">
        <v>25</v>
      </c>
      <c r="K1095" s="8" t="s">
        <v>1067</v>
      </c>
      <c r="L1095" s="8" t="s">
        <v>143</v>
      </c>
      <c r="M1095" s="23">
        <v>5000</v>
      </c>
      <c r="N1095" s="23">
        <v>2.5960000830720027</v>
      </c>
      <c r="O1095" s="23">
        <v>2.2964749110115972</v>
      </c>
      <c r="P1095" s="23">
        <v>200</v>
      </c>
      <c r="Q1095" s="24"/>
      <c r="R1095" s="10" t="s">
        <v>135</v>
      </c>
    </row>
    <row r="1096" spans="1:18" x14ac:dyDescent="0.25">
      <c r="A1096" s="8" t="s">
        <v>1052</v>
      </c>
      <c r="B1096" s="8" t="s">
        <v>1053</v>
      </c>
      <c r="C1096" s="9">
        <v>2017</v>
      </c>
      <c r="D1096" s="9">
        <v>2019</v>
      </c>
      <c r="E1096" s="8"/>
      <c r="F1096" s="26"/>
      <c r="G1096" s="26"/>
      <c r="H1096" s="8" t="s">
        <v>16</v>
      </c>
      <c r="I1096" s="8"/>
      <c r="J1096" s="8" t="s">
        <v>25</v>
      </c>
      <c r="K1096" s="8" t="s">
        <v>1068</v>
      </c>
      <c r="L1096" s="8" t="s">
        <v>139</v>
      </c>
      <c r="M1096" s="23">
        <v>95027.51</v>
      </c>
      <c r="N1096" s="23">
        <v>49.338284770825112</v>
      </c>
      <c r="O1096" s="23">
        <v>43.645658514180731</v>
      </c>
      <c r="P1096" s="23">
        <v>3801.1003999999998</v>
      </c>
      <c r="Q1096" s="24"/>
      <c r="R1096" s="10" t="s">
        <v>135</v>
      </c>
    </row>
    <row r="1097" spans="1:18" x14ac:dyDescent="0.25">
      <c r="A1097" s="8" t="s">
        <v>1052</v>
      </c>
      <c r="B1097" s="8" t="s">
        <v>1053</v>
      </c>
      <c r="C1097" s="9">
        <v>2017</v>
      </c>
      <c r="D1097" s="9">
        <v>2019</v>
      </c>
      <c r="E1097" s="8"/>
      <c r="F1097" s="26"/>
      <c r="G1097" s="26"/>
      <c r="H1097" s="8" t="s">
        <v>16</v>
      </c>
      <c r="I1097" s="8"/>
      <c r="J1097" s="8" t="s">
        <v>25</v>
      </c>
      <c r="K1097" s="8" t="s">
        <v>1069</v>
      </c>
      <c r="L1097" s="8" t="s">
        <v>139</v>
      </c>
      <c r="M1097" s="23">
        <v>22800</v>
      </c>
      <c r="N1097" s="23">
        <v>11.837760378808332</v>
      </c>
      <c r="O1097" s="23">
        <v>10.471925594212884</v>
      </c>
      <c r="P1097" s="23">
        <v>912</v>
      </c>
      <c r="Q1097" s="24"/>
      <c r="R1097" s="10" t="s">
        <v>135</v>
      </c>
    </row>
    <row r="1098" spans="1:18" x14ac:dyDescent="0.25">
      <c r="A1098" s="8" t="s">
        <v>1052</v>
      </c>
      <c r="B1098" s="8" t="s">
        <v>1053</v>
      </c>
      <c r="C1098" s="9">
        <v>2017</v>
      </c>
      <c r="D1098" s="9">
        <v>2019</v>
      </c>
      <c r="E1098" s="8"/>
      <c r="F1098" s="26"/>
      <c r="G1098" s="26"/>
      <c r="H1098" s="8" t="s">
        <v>16</v>
      </c>
      <c r="I1098" s="8"/>
      <c r="J1098" s="8" t="s">
        <v>25</v>
      </c>
      <c r="K1098" s="8" t="s">
        <v>1070</v>
      </c>
      <c r="L1098" s="8" t="s">
        <v>139</v>
      </c>
      <c r="M1098" s="23">
        <v>180426.85</v>
      </c>
      <c r="N1098" s="23">
        <v>93.677623517683955</v>
      </c>
      <c r="O1098" s="23">
        <v>82.869146859570563</v>
      </c>
      <c r="P1098" s="23">
        <v>7217.0740000000005</v>
      </c>
      <c r="Q1098" s="24"/>
      <c r="R1098" s="10" t="s">
        <v>135</v>
      </c>
    </row>
    <row r="1099" spans="1:18" x14ac:dyDescent="0.25">
      <c r="A1099" s="8" t="s">
        <v>1052</v>
      </c>
      <c r="B1099" s="8" t="s">
        <v>1053</v>
      </c>
      <c r="C1099" s="9">
        <v>2017</v>
      </c>
      <c r="D1099" s="9">
        <v>2019</v>
      </c>
      <c r="E1099" s="8"/>
      <c r="F1099" s="26"/>
      <c r="G1099" s="26"/>
      <c r="H1099" s="8" t="s">
        <v>16</v>
      </c>
      <c r="I1099" s="8"/>
      <c r="J1099" s="8" t="s">
        <v>25</v>
      </c>
      <c r="K1099" s="8" t="s">
        <v>1071</v>
      </c>
      <c r="L1099" s="8" t="s">
        <v>139</v>
      </c>
      <c r="M1099" s="23">
        <v>101843.43</v>
      </c>
      <c r="N1099" s="23">
        <v>52.877110548067535</v>
      </c>
      <c r="O1099" s="23">
        <v>46.776176369273159</v>
      </c>
      <c r="P1099" s="23">
        <v>4073.7371999999996</v>
      </c>
      <c r="Q1099" s="24"/>
      <c r="R1099" s="10" t="s">
        <v>135</v>
      </c>
    </row>
    <row r="1100" spans="1:18" x14ac:dyDescent="0.25">
      <c r="A1100" s="8" t="s">
        <v>1072</v>
      </c>
      <c r="B1100" s="8" t="s">
        <v>1073</v>
      </c>
      <c r="C1100" s="9">
        <v>2017</v>
      </c>
      <c r="D1100" s="9">
        <v>2019</v>
      </c>
      <c r="E1100" s="8">
        <v>4</v>
      </c>
      <c r="F1100" s="26">
        <v>251.34</v>
      </c>
      <c r="G1100" s="26">
        <v>268.38</v>
      </c>
      <c r="H1100" s="8" t="s">
        <v>24</v>
      </c>
      <c r="I1100" s="8"/>
      <c r="J1100" s="8" t="s">
        <v>25</v>
      </c>
      <c r="K1100" s="8" t="s">
        <v>1036</v>
      </c>
      <c r="L1100" s="8" t="s">
        <v>134</v>
      </c>
      <c r="M1100" s="23">
        <v>97089.79</v>
      </c>
      <c r="N1100" s="23">
        <v>386.28865282088003</v>
      </c>
      <c r="O1100" s="23">
        <v>361.7623891497131</v>
      </c>
      <c r="P1100" s="23">
        <v>24272.447499999998</v>
      </c>
      <c r="Q1100" s="24"/>
      <c r="R1100" s="10" t="s">
        <v>135</v>
      </c>
    </row>
    <row r="1101" spans="1:18" x14ac:dyDescent="0.25">
      <c r="A1101" s="8" t="s">
        <v>1072</v>
      </c>
      <c r="B1101" s="8" t="s">
        <v>1073</v>
      </c>
      <c r="C1101" s="9">
        <v>2017</v>
      </c>
      <c r="D1101" s="9">
        <v>2019</v>
      </c>
      <c r="E1101" s="8"/>
      <c r="F1101" s="26"/>
      <c r="G1101" s="26"/>
      <c r="H1101" s="8" t="s">
        <v>24</v>
      </c>
      <c r="I1101" s="8"/>
      <c r="J1101" s="8" t="s">
        <v>25</v>
      </c>
      <c r="K1101" s="8" t="s">
        <v>1037</v>
      </c>
      <c r="L1101" s="8" t="s">
        <v>134</v>
      </c>
      <c r="M1101" s="23">
        <v>10592.64</v>
      </c>
      <c r="N1101" s="23">
        <v>42.144664597756027</v>
      </c>
      <c r="O1101" s="23">
        <v>39.468812877263581</v>
      </c>
      <c r="P1101" s="23">
        <v>2648.16</v>
      </c>
      <c r="Q1101" s="24"/>
      <c r="R1101" s="10" t="s">
        <v>135</v>
      </c>
    </row>
    <row r="1102" spans="1:18" x14ac:dyDescent="0.25">
      <c r="A1102" s="8" t="s">
        <v>1072</v>
      </c>
      <c r="B1102" s="8" t="s">
        <v>1073</v>
      </c>
      <c r="C1102" s="9">
        <v>2017</v>
      </c>
      <c r="D1102" s="9">
        <v>2019</v>
      </c>
      <c r="E1102" s="8"/>
      <c r="F1102" s="26"/>
      <c r="G1102" s="26"/>
      <c r="H1102" s="8" t="s">
        <v>24</v>
      </c>
      <c r="I1102" s="8"/>
      <c r="J1102" s="8" t="s">
        <v>25</v>
      </c>
      <c r="K1102" s="8" t="s">
        <v>1074</v>
      </c>
      <c r="L1102" s="8" t="s">
        <v>137</v>
      </c>
      <c r="M1102" s="23">
        <v>33236.949999999997</v>
      </c>
      <c r="N1102" s="23">
        <v>132.23899896554468</v>
      </c>
      <c r="O1102" s="23">
        <v>123.84287204709739</v>
      </c>
      <c r="P1102" s="23">
        <v>8309.2374999999993</v>
      </c>
      <c r="Q1102" s="24"/>
      <c r="R1102" s="10" t="s">
        <v>135</v>
      </c>
    </row>
    <row r="1103" spans="1:18" x14ac:dyDescent="0.25">
      <c r="A1103" s="8" t="s">
        <v>1072</v>
      </c>
      <c r="B1103" s="8" t="s">
        <v>1073</v>
      </c>
      <c r="C1103" s="9">
        <v>2017</v>
      </c>
      <c r="D1103" s="9">
        <v>2019</v>
      </c>
      <c r="E1103" s="8"/>
      <c r="F1103" s="26"/>
      <c r="G1103" s="26"/>
      <c r="H1103" s="8" t="s">
        <v>24</v>
      </c>
      <c r="I1103" s="8"/>
      <c r="J1103" s="8" t="s">
        <v>25</v>
      </c>
      <c r="K1103" s="8" t="s">
        <v>1075</v>
      </c>
      <c r="L1103" s="8" t="s">
        <v>137</v>
      </c>
      <c r="M1103" s="23">
        <v>5941.37</v>
      </c>
      <c r="N1103" s="23">
        <v>23.638776159783561</v>
      </c>
      <c r="O1103" s="23">
        <v>22.137901482971905</v>
      </c>
      <c r="P1103" s="23">
        <v>1485.3425</v>
      </c>
      <c r="Q1103" s="24"/>
      <c r="R1103" s="10" t="s">
        <v>135</v>
      </c>
    </row>
    <row r="1104" spans="1:18" x14ac:dyDescent="0.25">
      <c r="A1104" s="8" t="s">
        <v>1072</v>
      </c>
      <c r="B1104" s="8" t="s">
        <v>1073</v>
      </c>
      <c r="C1104" s="9">
        <v>2017</v>
      </c>
      <c r="D1104" s="9">
        <v>2019</v>
      </c>
      <c r="E1104" s="8"/>
      <c r="F1104" s="26"/>
      <c r="G1104" s="26"/>
      <c r="H1104" s="8" t="s">
        <v>24</v>
      </c>
      <c r="I1104" s="8"/>
      <c r="J1104" s="8" t="s">
        <v>25</v>
      </c>
      <c r="K1104" s="8" t="s">
        <v>1040</v>
      </c>
      <c r="L1104" s="8" t="s">
        <v>137</v>
      </c>
      <c r="M1104" s="23">
        <v>21421.78</v>
      </c>
      <c r="N1104" s="23">
        <v>85.230285668815142</v>
      </c>
      <c r="O1104" s="23">
        <v>79.81883895968403</v>
      </c>
      <c r="P1104" s="23">
        <v>5355.4449999999997</v>
      </c>
      <c r="Q1104" s="24"/>
      <c r="R1104" s="10" t="s">
        <v>135</v>
      </c>
    </row>
    <row r="1105" spans="1:18" x14ac:dyDescent="0.25">
      <c r="A1105" s="8" t="s">
        <v>1072</v>
      </c>
      <c r="B1105" s="8" t="s">
        <v>1073</v>
      </c>
      <c r="C1105" s="9">
        <v>2017</v>
      </c>
      <c r="D1105" s="9">
        <v>2019</v>
      </c>
      <c r="E1105" s="8"/>
      <c r="F1105" s="26"/>
      <c r="G1105" s="26"/>
      <c r="H1105" s="8" t="s">
        <v>24</v>
      </c>
      <c r="I1105" s="8"/>
      <c r="J1105" s="8" t="s">
        <v>25</v>
      </c>
      <c r="K1105" s="8" t="s">
        <v>1041</v>
      </c>
      <c r="L1105" s="8" t="s">
        <v>137</v>
      </c>
      <c r="M1105" s="23">
        <v>18186.47</v>
      </c>
      <c r="N1105" s="23">
        <v>72.358040900771869</v>
      </c>
      <c r="O1105" s="23">
        <v>67.763879573738734</v>
      </c>
      <c r="P1105" s="23">
        <v>4546.6175000000003</v>
      </c>
      <c r="Q1105" s="24"/>
      <c r="R1105" s="10" t="s">
        <v>135</v>
      </c>
    </row>
    <row r="1106" spans="1:18" x14ac:dyDescent="0.25">
      <c r="A1106" s="8" t="s">
        <v>1072</v>
      </c>
      <c r="B1106" s="8" t="s">
        <v>1073</v>
      </c>
      <c r="C1106" s="9">
        <v>2017</v>
      </c>
      <c r="D1106" s="9">
        <v>2019</v>
      </c>
      <c r="E1106" s="8"/>
      <c r="F1106" s="26"/>
      <c r="G1106" s="26"/>
      <c r="H1106" s="8" t="s">
        <v>24</v>
      </c>
      <c r="I1106" s="8"/>
      <c r="J1106" s="8" t="s">
        <v>25</v>
      </c>
      <c r="K1106" s="8" t="s">
        <v>1076</v>
      </c>
      <c r="L1106" s="8" t="s">
        <v>139</v>
      </c>
      <c r="M1106" s="23">
        <v>28879.02</v>
      </c>
      <c r="N1106" s="23">
        <v>114.9002148484125</v>
      </c>
      <c r="O1106" s="23">
        <v>107.60496311200536</v>
      </c>
      <c r="P1106" s="23">
        <v>7219.7550000000001</v>
      </c>
      <c r="Q1106" s="24"/>
      <c r="R1106" s="10" t="s">
        <v>135</v>
      </c>
    </row>
    <row r="1107" spans="1:18" x14ac:dyDescent="0.25">
      <c r="A1107" s="8" t="s">
        <v>1072</v>
      </c>
      <c r="B1107" s="8" t="s">
        <v>1073</v>
      </c>
      <c r="C1107" s="9">
        <v>2017</v>
      </c>
      <c r="D1107" s="9">
        <v>2019</v>
      </c>
      <c r="E1107" s="8"/>
      <c r="F1107" s="26"/>
      <c r="G1107" s="26"/>
      <c r="H1107" s="8" t="s">
        <v>24</v>
      </c>
      <c r="I1107" s="8"/>
      <c r="J1107" s="8" t="s">
        <v>25</v>
      </c>
      <c r="K1107" s="8" t="s">
        <v>1043</v>
      </c>
      <c r="L1107" s="8" t="s">
        <v>139</v>
      </c>
      <c r="M1107" s="23">
        <v>7391.23</v>
      </c>
      <c r="N1107" s="23">
        <v>29.40729688867669</v>
      </c>
      <c r="O1107" s="23">
        <v>27.540166927490869</v>
      </c>
      <c r="P1107" s="23">
        <v>1847.8074999999999</v>
      </c>
      <c r="Q1107" s="24"/>
      <c r="R1107" s="10" t="s">
        <v>135</v>
      </c>
    </row>
    <row r="1108" spans="1:18" x14ac:dyDescent="0.25">
      <c r="A1108" s="8" t="s">
        <v>1072</v>
      </c>
      <c r="B1108" s="8" t="s">
        <v>1073</v>
      </c>
      <c r="C1108" s="9">
        <v>2017</v>
      </c>
      <c r="D1108" s="9">
        <v>2019</v>
      </c>
      <c r="E1108" s="8"/>
      <c r="F1108" s="26"/>
      <c r="G1108" s="26"/>
      <c r="H1108" s="8" t="s">
        <v>24</v>
      </c>
      <c r="I1108" s="8"/>
      <c r="J1108" s="8" t="s">
        <v>25</v>
      </c>
      <c r="K1108" s="8" t="s">
        <v>1077</v>
      </c>
      <c r="L1108" s="8" t="s">
        <v>139</v>
      </c>
      <c r="M1108" s="23">
        <v>36664.910000000003</v>
      </c>
      <c r="N1108" s="23">
        <v>145.87773533858518</v>
      </c>
      <c r="O1108" s="23">
        <v>136.61565690438931</v>
      </c>
      <c r="P1108" s="23">
        <v>9166.2275000000009</v>
      </c>
      <c r="Q1108" s="24"/>
      <c r="R1108" s="10" t="s">
        <v>135</v>
      </c>
    </row>
    <row r="1109" spans="1:18" x14ac:dyDescent="0.25">
      <c r="A1109" s="8" t="s">
        <v>1072</v>
      </c>
      <c r="B1109" s="8" t="s">
        <v>1073</v>
      </c>
      <c r="C1109" s="9">
        <v>2017</v>
      </c>
      <c r="D1109" s="9">
        <v>2019</v>
      </c>
      <c r="E1109" s="8"/>
      <c r="F1109" s="26"/>
      <c r="G1109" s="26"/>
      <c r="H1109" s="8" t="s">
        <v>24</v>
      </c>
      <c r="I1109" s="8"/>
      <c r="J1109" s="8" t="s">
        <v>25</v>
      </c>
      <c r="K1109" s="8" t="s">
        <v>1045</v>
      </c>
      <c r="L1109" s="8" t="s">
        <v>139</v>
      </c>
      <c r="M1109" s="23">
        <v>1000</v>
      </c>
      <c r="N1109" s="23">
        <v>3.9786743057213334</v>
      </c>
      <c r="O1109" s="23">
        <v>3.7260600640882333</v>
      </c>
      <c r="P1109" s="23">
        <v>250</v>
      </c>
      <c r="Q1109" s="24"/>
      <c r="R1109" s="10" t="s">
        <v>135</v>
      </c>
    </row>
    <row r="1110" spans="1:18" x14ac:dyDescent="0.25">
      <c r="A1110" s="8" t="s">
        <v>1072</v>
      </c>
      <c r="B1110" s="8" t="s">
        <v>1073</v>
      </c>
      <c r="C1110" s="9">
        <v>2017</v>
      </c>
      <c r="D1110" s="9">
        <v>2019</v>
      </c>
      <c r="E1110" s="8"/>
      <c r="F1110" s="26"/>
      <c r="G1110" s="26"/>
      <c r="H1110" s="8" t="s">
        <v>24</v>
      </c>
      <c r="I1110" s="8"/>
      <c r="J1110" s="8" t="s">
        <v>25</v>
      </c>
      <c r="K1110" s="8" t="s">
        <v>1046</v>
      </c>
      <c r="L1110" s="8" t="s">
        <v>139</v>
      </c>
      <c r="M1110" s="23">
        <v>17223.36</v>
      </c>
      <c r="N1110" s="23">
        <v>68.526139890188588</v>
      </c>
      <c r="O1110" s="23">
        <v>64.175273865414709</v>
      </c>
      <c r="P1110" s="23">
        <v>4305.84</v>
      </c>
      <c r="Q1110" s="24"/>
      <c r="R1110" s="10" t="s">
        <v>135</v>
      </c>
    </row>
    <row r="1111" spans="1:18" x14ac:dyDescent="0.25">
      <c r="A1111" s="8" t="s">
        <v>1072</v>
      </c>
      <c r="B1111" s="8" t="s">
        <v>1073</v>
      </c>
      <c r="C1111" s="9">
        <v>2017</v>
      </c>
      <c r="D1111" s="9">
        <v>2019</v>
      </c>
      <c r="E1111" s="8"/>
      <c r="F1111" s="26"/>
      <c r="G1111" s="26"/>
      <c r="H1111" s="8" t="s">
        <v>24</v>
      </c>
      <c r="I1111" s="8"/>
      <c r="J1111" s="8" t="s">
        <v>25</v>
      </c>
      <c r="K1111" s="8" t="s">
        <v>1047</v>
      </c>
      <c r="L1111" s="8" t="s">
        <v>139</v>
      </c>
      <c r="M1111" s="23">
        <v>11650.77</v>
      </c>
      <c r="N1111" s="23">
        <v>46.354619240868942</v>
      </c>
      <c r="O1111" s="23">
        <v>43.411468812877267</v>
      </c>
      <c r="P1111" s="23">
        <v>2912.6925000000001</v>
      </c>
      <c r="Q1111" s="24"/>
      <c r="R1111" s="10" t="s">
        <v>135</v>
      </c>
    </row>
    <row r="1112" spans="1:18" x14ac:dyDescent="0.25">
      <c r="A1112" s="8" t="s">
        <v>1072</v>
      </c>
      <c r="B1112" s="8" t="s">
        <v>1073</v>
      </c>
      <c r="C1112" s="9">
        <v>2017</v>
      </c>
      <c r="D1112" s="9">
        <v>2019</v>
      </c>
      <c r="E1112" s="8"/>
      <c r="F1112" s="26"/>
      <c r="G1112" s="26"/>
      <c r="H1112" s="8" t="s">
        <v>24</v>
      </c>
      <c r="I1112" s="8"/>
      <c r="J1112" s="8" t="s">
        <v>25</v>
      </c>
      <c r="K1112" s="8" t="s">
        <v>1048</v>
      </c>
      <c r="L1112" s="8" t="s">
        <v>193</v>
      </c>
      <c r="M1112" s="23">
        <v>25274.82</v>
      </c>
      <c r="N1112" s="23">
        <v>100.56027691573168</v>
      </c>
      <c r="O1112" s="23">
        <v>94.175497429018563</v>
      </c>
      <c r="P1112" s="23">
        <v>6318.7049999999999</v>
      </c>
      <c r="Q1112" s="24"/>
      <c r="R1112" s="10" t="s">
        <v>135</v>
      </c>
    </row>
    <row r="1113" spans="1:18" x14ac:dyDescent="0.25">
      <c r="A1113" s="8" t="s">
        <v>1072</v>
      </c>
      <c r="B1113" s="8" t="s">
        <v>1073</v>
      </c>
      <c r="C1113" s="9">
        <v>2017</v>
      </c>
      <c r="D1113" s="9">
        <v>2019</v>
      </c>
      <c r="E1113" s="8"/>
      <c r="F1113" s="26"/>
      <c r="G1113" s="26"/>
      <c r="H1113" s="8" t="s">
        <v>24</v>
      </c>
      <c r="I1113" s="8"/>
      <c r="J1113" s="8" t="s">
        <v>25</v>
      </c>
      <c r="K1113" s="8" t="s">
        <v>1078</v>
      </c>
      <c r="L1113" s="8" t="s">
        <v>193</v>
      </c>
      <c r="M1113" s="23">
        <v>6528</v>
      </c>
      <c r="N1113" s="23">
        <v>25.972785867748865</v>
      </c>
      <c r="O1113" s="23">
        <v>24.323720098367986</v>
      </c>
      <c r="P1113" s="23">
        <v>1632</v>
      </c>
      <c r="Q1113" s="24"/>
      <c r="R1113" s="10" t="s">
        <v>135</v>
      </c>
    </row>
    <row r="1114" spans="1:18" x14ac:dyDescent="0.25">
      <c r="A1114" s="8" t="s">
        <v>1072</v>
      </c>
      <c r="B1114" s="8" t="s">
        <v>1073</v>
      </c>
      <c r="C1114" s="9">
        <v>2017</v>
      </c>
      <c r="D1114" s="9">
        <v>2019</v>
      </c>
      <c r="E1114" s="8"/>
      <c r="F1114" s="26"/>
      <c r="G1114" s="26"/>
      <c r="H1114" s="8" t="s">
        <v>24</v>
      </c>
      <c r="I1114" s="8"/>
      <c r="J1114" s="8" t="s">
        <v>25</v>
      </c>
      <c r="K1114" s="8" t="s">
        <v>1050</v>
      </c>
      <c r="L1114" s="8" t="s">
        <v>143</v>
      </c>
      <c r="M1114" s="23">
        <v>21697.38</v>
      </c>
      <c r="N1114" s="23">
        <v>86.32680830747195</v>
      </c>
      <c r="O1114" s="23">
        <v>80.845741113346747</v>
      </c>
      <c r="P1114" s="23">
        <v>5424.3450000000003</v>
      </c>
      <c r="Q1114" s="24"/>
      <c r="R1114" s="10" t="s">
        <v>135</v>
      </c>
    </row>
    <row r="1115" spans="1:18" x14ac:dyDescent="0.25">
      <c r="A1115" s="8" t="s">
        <v>1072</v>
      </c>
      <c r="B1115" s="8" t="s">
        <v>1073</v>
      </c>
      <c r="C1115" s="9">
        <v>2017</v>
      </c>
      <c r="D1115" s="9">
        <v>2019</v>
      </c>
      <c r="E1115" s="8"/>
      <c r="F1115" s="26"/>
      <c r="G1115" s="26"/>
      <c r="H1115" s="8" t="s">
        <v>24</v>
      </c>
      <c r="I1115" s="8"/>
      <c r="J1115" s="8" t="s">
        <v>25</v>
      </c>
      <c r="K1115" s="8" t="s">
        <v>1051</v>
      </c>
      <c r="L1115" s="8" t="s">
        <v>143</v>
      </c>
      <c r="M1115" s="23">
        <v>46551.66</v>
      </c>
      <c r="N1115" s="23">
        <v>185.21389353067559</v>
      </c>
      <c r="O1115" s="23">
        <v>173.45428124301364</v>
      </c>
      <c r="P1115" s="23">
        <v>11637.915000000001</v>
      </c>
      <c r="Q1115" s="24"/>
      <c r="R1115" s="10" t="s">
        <v>135</v>
      </c>
    </row>
    <row r="1116" spans="1:18" x14ac:dyDescent="0.25">
      <c r="A1116" s="8" t="s">
        <v>1079</v>
      </c>
      <c r="B1116" s="8" t="s">
        <v>1080</v>
      </c>
      <c r="C1116" s="9">
        <v>2018</v>
      </c>
      <c r="D1116" s="9">
        <v>2019</v>
      </c>
      <c r="E1116" s="8">
        <v>10</v>
      </c>
      <c r="F1116" s="26">
        <v>684</v>
      </c>
      <c r="G1116" s="26">
        <v>720</v>
      </c>
      <c r="H1116" s="8" t="s">
        <v>24</v>
      </c>
      <c r="I1116" s="8"/>
      <c r="J1116" s="8" t="s">
        <v>25</v>
      </c>
      <c r="K1116" s="8" t="s">
        <v>1081</v>
      </c>
      <c r="L1116" s="8" t="s">
        <v>193</v>
      </c>
      <c r="M1116" s="23">
        <v>91133.88</v>
      </c>
      <c r="N1116" s="23">
        <v>133.23666666666668</v>
      </c>
      <c r="O1116" s="23">
        <v>126.57483333333334</v>
      </c>
      <c r="P1116" s="23">
        <v>9113.3880000000008</v>
      </c>
      <c r="Q1116" s="24"/>
      <c r="R1116" s="10" t="s">
        <v>135</v>
      </c>
    </row>
    <row r="1117" spans="1:18" x14ac:dyDescent="0.25">
      <c r="A1117" s="8" t="s">
        <v>1079</v>
      </c>
      <c r="B1117" s="8" t="s">
        <v>1080</v>
      </c>
      <c r="C1117" s="9">
        <v>2018</v>
      </c>
      <c r="D1117" s="9">
        <v>2019</v>
      </c>
      <c r="E1117" s="8"/>
      <c r="F1117" s="26"/>
      <c r="G1117" s="26"/>
      <c r="H1117" s="8" t="s">
        <v>24</v>
      </c>
      <c r="I1117" s="8"/>
      <c r="J1117" s="8" t="s">
        <v>25</v>
      </c>
      <c r="K1117" s="8" t="s">
        <v>1082</v>
      </c>
      <c r="L1117" s="8" t="s">
        <v>134</v>
      </c>
      <c r="M1117" s="23">
        <v>260007.47</v>
      </c>
      <c r="N1117" s="23">
        <v>380.12788011695909</v>
      </c>
      <c r="O1117" s="23">
        <v>361.1214861111111</v>
      </c>
      <c r="P1117" s="23">
        <v>26000.746999999999</v>
      </c>
      <c r="Q1117" s="24"/>
      <c r="R1117" s="10" t="s">
        <v>135</v>
      </c>
    </row>
    <row r="1118" spans="1:18" x14ac:dyDescent="0.25">
      <c r="A1118" s="8" t="s">
        <v>1079</v>
      </c>
      <c r="B1118" s="8" t="s">
        <v>1080</v>
      </c>
      <c r="C1118" s="9">
        <v>2018</v>
      </c>
      <c r="D1118" s="9">
        <v>2019</v>
      </c>
      <c r="E1118" s="8"/>
      <c r="F1118" s="26"/>
      <c r="G1118" s="26"/>
      <c r="H1118" s="8" t="s">
        <v>24</v>
      </c>
      <c r="I1118" s="8"/>
      <c r="J1118" s="8" t="s">
        <v>25</v>
      </c>
      <c r="K1118" s="8" t="s">
        <v>1083</v>
      </c>
      <c r="L1118" s="8" t="s">
        <v>134</v>
      </c>
      <c r="M1118" s="23">
        <v>32517</v>
      </c>
      <c r="N1118" s="23">
        <v>47.539473684210527</v>
      </c>
      <c r="O1118" s="23">
        <v>45.162500000000001</v>
      </c>
      <c r="P1118" s="23">
        <v>3251.7</v>
      </c>
      <c r="Q1118" s="24"/>
      <c r="R1118" s="10" t="s">
        <v>135</v>
      </c>
    </row>
    <row r="1119" spans="1:18" x14ac:dyDescent="0.25">
      <c r="A1119" s="8" t="s">
        <v>1079</v>
      </c>
      <c r="B1119" s="8" t="s">
        <v>1080</v>
      </c>
      <c r="C1119" s="9">
        <v>2018</v>
      </c>
      <c r="D1119" s="9">
        <v>2019</v>
      </c>
      <c r="E1119" s="8"/>
      <c r="F1119" s="26"/>
      <c r="G1119" s="26"/>
      <c r="H1119" s="8" t="s">
        <v>24</v>
      </c>
      <c r="I1119" s="8"/>
      <c r="J1119" s="8" t="s">
        <v>25</v>
      </c>
      <c r="K1119" s="8" t="s">
        <v>1084</v>
      </c>
      <c r="L1119" s="8" t="s">
        <v>134</v>
      </c>
      <c r="M1119" s="23">
        <v>5000</v>
      </c>
      <c r="N1119" s="23">
        <v>7.3099415204678362</v>
      </c>
      <c r="O1119" s="23">
        <v>6.9444444444444446</v>
      </c>
      <c r="P1119" s="23">
        <v>500</v>
      </c>
      <c r="Q1119" s="24"/>
      <c r="R1119" s="10" t="s">
        <v>135</v>
      </c>
    </row>
    <row r="1120" spans="1:18" x14ac:dyDescent="0.25">
      <c r="A1120" s="8" t="s">
        <v>1079</v>
      </c>
      <c r="B1120" s="8" t="s">
        <v>1080</v>
      </c>
      <c r="C1120" s="9">
        <v>2018</v>
      </c>
      <c r="D1120" s="9">
        <v>2019</v>
      </c>
      <c r="E1120" s="8"/>
      <c r="F1120" s="26"/>
      <c r="G1120" s="26"/>
      <c r="H1120" s="8" t="s">
        <v>24</v>
      </c>
      <c r="I1120" s="8"/>
      <c r="J1120" s="8" t="s">
        <v>25</v>
      </c>
      <c r="K1120" s="8" t="s">
        <v>1085</v>
      </c>
      <c r="L1120" s="8" t="s">
        <v>137</v>
      </c>
      <c r="M1120" s="23">
        <v>114576.54</v>
      </c>
      <c r="N1120" s="23">
        <v>167.50956140350877</v>
      </c>
      <c r="O1120" s="23">
        <v>159.13408333333334</v>
      </c>
      <c r="P1120" s="23">
        <v>11457.653999999999</v>
      </c>
      <c r="Q1120" s="24"/>
      <c r="R1120" s="10" t="s">
        <v>135</v>
      </c>
    </row>
    <row r="1121" spans="1:18" x14ac:dyDescent="0.25">
      <c r="A1121" s="8" t="s">
        <v>1079</v>
      </c>
      <c r="B1121" s="8" t="s">
        <v>1080</v>
      </c>
      <c r="C1121" s="9">
        <v>2018</v>
      </c>
      <c r="D1121" s="9">
        <v>2019</v>
      </c>
      <c r="E1121" s="8"/>
      <c r="F1121" s="26"/>
      <c r="G1121" s="26"/>
      <c r="H1121" s="8" t="s">
        <v>24</v>
      </c>
      <c r="I1121" s="8"/>
      <c r="J1121" s="8" t="s">
        <v>25</v>
      </c>
      <c r="K1121" s="8" t="s">
        <v>1086</v>
      </c>
      <c r="L1121" s="8" t="s">
        <v>139</v>
      </c>
      <c r="M1121" s="23">
        <v>114815.91</v>
      </c>
      <c r="N1121" s="23">
        <v>167.85951754385965</v>
      </c>
      <c r="O1121" s="23">
        <v>159.46654166666667</v>
      </c>
      <c r="P1121" s="23">
        <v>11481.591</v>
      </c>
      <c r="Q1121" s="24"/>
      <c r="R1121" s="10" t="s">
        <v>135</v>
      </c>
    </row>
    <row r="1122" spans="1:18" x14ac:dyDescent="0.25">
      <c r="A1122" s="8" t="s">
        <v>1079</v>
      </c>
      <c r="B1122" s="8" t="s">
        <v>1080</v>
      </c>
      <c r="C1122" s="9">
        <v>2018</v>
      </c>
      <c r="D1122" s="9">
        <v>2019</v>
      </c>
      <c r="E1122" s="8"/>
      <c r="F1122" s="26"/>
      <c r="G1122" s="26"/>
      <c r="H1122" s="8" t="s">
        <v>24</v>
      </c>
      <c r="I1122" s="8"/>
      <c r="J1122" s="8" t="s">
        <v>25</v>
      </c>
      <c r="K1122" s="8" t="s">
        <v>1087</v>
      </c>
      <c r="L1122" s="8" t="s">
        <v>139</v>
      </c>
      <c r="M1122" s="23">
        <v>33527.360000000001</v>
      </c>
      <c r="N1122" s="23">
        <v>49.016608187134501</v>
      </c>
      <c r="O1122" s="23">
        <v>46.565777777777775</v>
      </c>
      <c r="P1122" s="23">
        <v>3352.7359999999999</v>
      </c>
      <c r="Q1122" s="24"/>
      <c r="R1122" s="10" t="s">
        <v>135</v>
      </c>
    </row>
    <row r="1123" spans="1:18" x14ac:dyDescent="0.25">
      <c r="A1123" s="8" t="s">
        <v>1079</v>
      </c>
      <c r="B1123" s="8" t="s">
        <v>1080</v>
      </c>
      <c r="C1123" s="9">
        <v>2018</v>
      </c>
      <c r="D1123" s="9">
        <v>2019</v>
      </c>
      <c r="E1123" s="8"/>
      <c r="F1123" s="26"/>
      <c r="G1123" s="26"/>
      <c r="H1123" s="8" t="s">
        <v>24</v>
      </c>
      <c r="I1123" s="8"/>
      <c r="J1123" s="8" t="s">
        <v>25</v>
      </c>
      <c r="K1123" s="8" t="s">
        <v>1088</v>
      </c>
      <c r="L1123" s="8" t="s">
        <v>139</v>
      </c>
      <c r="M1123" s="23">
        <v>39056.15</v>
      </c>
      <c r="N1123" s="23">
        <v>57.099634502923976</v>
      </c>
      <c r="O1123" s="23">
        <v>54.24465277777778</v>
      </c>
      <c r="P1123" s="23">
        <v>3905.6150000000002</v>
      </c>
      <c r="Q1123" s="24"/>
      <c r="R1123" s="10" t="s">
        <v>135</v>
      </c>
    </row>
    <row r="1124" spans="1:18" x14ac:dyDescent="0.25">
      <c r="A1124" s="8" t="s">
        <v>1079</v>
      </c>
      <c r="B1124" s="8" t="s">
        <v>1080</v>
      </c>
      <c r="C1124" s="9">
        <v>2018</v>
      </c>
      <c r="D1124" s="9">
        <v>2019</v>
      </c>
      <c r="E1124" s="8"/>
      <c r="F1124" s="26"/>
      <c r="G1124" s="26"/>
      <c r="H1124" s="8" t="s">
        <v>24</v>
      </c>
      <c r="I1124" s="8"/>
      <c r="J1124" s="8" t="s">
        <v>25</v>
      </c>
      <c r="K1124" s="8" t="s">
        <v>1089</v>
      </c>
      <c r="L1124" s="8" t="s">
        <v>139</v>
      </c>
      <c r="M1124" s="23">
        <v>40557.25</v>
      </c>
      <c r="N1124" s="23">
        <v>59.294225146198833</v>
      </c>
      <c r="O1124" s="23">
        <v>56.32951388888889</v>
      </c>
      <c r="P1124" s="23">
        <v>4055.7249999999999</v>
      </c>
      <c r="Q1124" s="24"/>
      <c r="R1124" s="10" t="s">
        <v>135</v>
      </c>
    </row>
    <row r="1125" spans="1:18" x14ac:dyDescent="0.25">
      <c r="A1125" s="8" t="s">
        <v>1079</v>
      </c>
      <c r="B1125" s="8" t="s">
        <v>1080</v>
      </c>
      <c r="C1125" s="9">
        <v>2018</v>
      </c>
      <c r="D1125" s="9">
        <v>2019</v>
      </c>
      <c r="E1125" s="8"/>
      <c r="F1125" s="26"/>
      <c r="G1125" s="26"/>
      <c r="H1125" s="8" t="s">
        <v>24</v>
      </c>
      <c r="I1125" s="8"/>
      <c r="J1125" s="8" t="s">
        <v>25</v>
      </c>
      <c r="K1125" s="8" t="s">
        <v>1090</v>
      </c>
      <c r="L1125" s="8" t="s">
        <v>143</v>
      </c>
      <c r="M1125" s="23">
        <v>137449.91</v>
      </c>
      <c r="N1125" s="23">
        <v>200.95016081871344</v>
      </c>
      <c r="O1125" s="23">
        <v>190.90265277777777</v>
      </c>
      <c r="P1125" s="23">
        <v>13744.991</v>
      </c>
      <c r="Q1125" s="24"/>
      <c r="R1125" s="10" t="s">
        <v>135</v>
      </c>
    </row>
    <row r="1126" spans="1:18" x14ac:dyDescent="0.25">
      <c r="A1126" s="8" t="s">
        <v>1079</v>
      </c>
      <c r="B1126" s="8" t="s">
        <v>1080</v>
      </c>
      <c r="C1126" s="9">
        <v>2018</v>
      </c>
      <c r="D1126" s="9">
        <v>2019</v>
      </c>
      <c r="E1126" s="8"/>
      <c r="F1126" s="26"/>
      <c r="G1126" s="26"/>
      <c r="H1126" s="8" t="s">
        <v>24</v>
      </c>
      <c r="I1126" s="8"/>
      <c r="J1126" s="8" t="s">
        <v>25</v>
      </c>
      <c r="K1126" s="8" t="s">
        <v>1091</v>
      </c>
      <c r="L1126" s="8" t="s">
        <v>143</v>
      </c>
      <c r="M1126" s="23">
        <v>56631.68</v>
      </c>
      <c r="N1126" s="23">
        <v>82.794853801169594</v>
      </c>
      <c r="O1126" s="23">
        <v>78.655111111111111</v>
      </c>
      <c r="P1126" s="23">
        <v>5663.1679999999997</v>
      </c>
      <c r="Q1126" s="24"/>
      <c r="R1126" s="10" t="s">
        <v>135</v>
      </c>
    </row>
    <row r="1127" spans="1:18" x14ac:dyDescent="0.25">
      <c r="A1127" s="8" t="s">
        <v>1079</v>
      </c>
      <c r="B1127" s="8" t="s">
        <v>1080</v>
      </c>
      <c r="C1127" s="9">
        <v>2018</v>
      </c>
      <c r="D1127" s="9">
        <v>2019</v>
      </c>
      <c r="E1127" s="8"/>
      <c r="F1127" s="26"/>
      <c r="G1127" s="26"/>
      <c r="H1127" s="8" t="s">
        <v>24</v>
      </c>
      <c r="I1127" s="8"/>
      <c r="J1127" s="8" t="s">
        <v>25</v>
      </c>
      <c r="K1127" s="8" t="s">
        <v>1092</v>
      </c>
      <c r="L1127" s="8" t="s">
        <v>139</v>
      </c>
      <c r="M1127" s="23">
        <v>57590.8</v>
      </c>
      <c r="N1127" s="23">
        <v>84.197076023391816</v>
      </c>
      <c r="O1127" s="23">
        <v>79.987222222222229</v>
      </c>
      <c r="P1127" s="23">
        <v>5759.08</v>
      </c>
      <c r="Q1127" s="24"/>
      <c r="R1127" s="10" t="s">
        <v>135</v>
      </c>
    </row>
    <row r="1128" spans="1:18" x14ac:dyDescent="0.25">
      <c r="A1128" s="8" t="s">
        <v>1093</v>
      </c>
      <c r="B1128" s="8" t="s">
        <v>1094</v>
      </c>
      <c r="C1128" s="9">
        <v>2018</v>
      </c>
      <c r="D1128" s="9">
        <v>2019</v>
      </c>
      <c r="E1128" s="8">
        <v>5</v>
      </c>
      <c r="F1128" s="26">
        <v>338.73</v>
      </c>
      <c r="G1128" s="26">
        <v>355.13</v>
      </c>
      <c r="H1128" s="8" t="s">
        <v>24</v>
      </c>
      <c r="I1128" s="8"/>
      <c r="J1128" s="8" t="s">
        <v>25</v>
      </c>
      <c r="K1128" s="8" t="s">
        <v>1095</v>
      </c>
      <c r="L1128" s="8" t="s">
        <v>193</v>
      </c>
      <c r="M1128" s="23">
        <v>60407.15</v>
      </c>
      <c r="N1128" s="23">
        <v>178.33421899447939</v>
      </c>
      <c r="O1128" s="23">
        <v>170.09869625207671</v>
      </c>
      <c r="P1128" s="23">
        <v>12081.43</v>
      </c>
      <c r="Q1128" s="24"/>
      <c r="R1128" s="10" t="s">
        <v>135</v>
      </c>
    </row>
    <row r="1129" spans="1:18" x14ac:dyDescent="0.25">
      <c r="A1129" s="8" t="s">
        <v>1093</v>
      </c>
      <c r="B1129" s="8" t="s">
        <v>1094</v>
      </c>
      <c r="C1129" s="9">
        <v>2018</v>
      </c>
      <c r="D1129" s="9">
        <v>2019</v>
      </c>
      <c r="E1129" s="8"/>
      <c r="F1129" s="26"/>
      <c r="G1129" s="26"/>
      <c r="H1129" s="8" t="s">
        <v>24</v>
      </c>
      <c r="I1129" s="8"/>
      <c r="J1129" s="8" t="s">
        <v>25</v>
      </c>
      <c r="K1129" s="8" t="s">
        <v>1082</v>
      </c>
      <c r="L1129" s="8" t="s">
        <v>134</v>
      </c>
      <c r="M1129" s="23">
        <v>90801.5</v>
      </c>
      <c r="N1129" s="23">
        <v>268.06453517550852</v>
      </c>
      <c r="O1129" s="23">
        <v>255.68524202404754</v>
      </c>
      <c r="P1129" s="23">
        <v>18160.3</v>
      </c>
      <c r="Q1129" s="24"/>
      <c r="R1129" s="10" t="s">
        <v>135</v>
      </c>
    </row>
    <row r="1130" spans="1:18" x14ac:dyDescent="0.25">
      <c r="A1130" s="8" t="s">
        <v>1093</v>
      </c>
      <c r="B1130" s="8" t="s">
        <v>1094</v>
      </c>
      <c r="C1130" s="9">
        <v>2018</v>
      </c>
      <c r="D1130" s="9">
        <v>2019</v>
      </c>
      <c r="E1130" s="8"/>
      <c r="F1130" s="26"/>
      <c r="G1130" s="26"/>
      <c r="H1130" s="8" t="s">
        <v>24</v>
      </c>
      <c r="I1130" s="8"/>
      <c r="J1130" s="8" t="s">
        <v>25</v>
      </c>
      <c r="K1130" s="8" t="s">
        <v>1096</v>
      </c>
      <c r="L1130" s="8" t="s">
        <v>137</v>
      </c>
      <c r="M1130" s="23">
        <v>70340</v>
      </c>
      <c r="N1130" s="23">
        <v>207.6580167094736</v>
      </c>
      <c r="O1130" s="23">
        <v>198.0683130121364</v>
      </c>
      <c r="P1130" s="23">
        <v>14068</v>
      </c>
      <c r="Q1130" s="24"/>
      <c r="R1130" s="10" t="s">
        <v>135</v>
      </c>
    </row>
    <row r="1131" spans="1:18" x14ac:dyDescent="0.25">
      <c r="A1131" s="8" t="s">
        <v>1093</v>
      </c>
      <c r="B1131" s="8" t="s">
        <v>1094</v>
      </c>
      <c r="C1131" s="9">
        <v>2018</v>
      </c>
      <c r="D1131" s="9">
        <v>2019</v>
      </c>
      <c r="E1131" s="8"/>
      <c r="F1131" s="26"/>
      <c r="G1131" s="26"/>
      <c r="H1131" s="8" t="s">
        <v>24</v>
      </c>
      <c r="I1131" s="8"/>
      <c r="J1131" s="8" t="s">
        <v>25</v>
      </c>
      <c r="K1131" s="8" t="s">
        <v>1097</v>
      </c>
      <c r="L1131" s="8" t="s">
        <v>137</v>
      </c>
      <c r="M1131" s="23">
        <v>25402.7</v>
      </c>
      <c r="N1131" s="23">
        <v>74.993947982168692</v>
      </c>
      <c r="O1131" s="23">
        <v>71.530707065018447</v>
      </c>
      <c r="P1131" s="23">
        <v>5080.54</v>
      </c>
      <c r="Q1131" s="24"/>
      <c r="R1131" s="10" t="s">
        <v>135</v>
      </c>
    </row>
    <row r="1132" spans="1:18" x14ac:dyDescent="0.25">
      <c r="A1132" s="8" t="s">
        <v>1093</v>
      </c>
      <c r="B1132" s="8" t="s">
        <v>1094</v>
      </c>
      <c r="C1132" s="9">
        <v>2018</v>
      </c>
      <c r="D1132" s="9">
        <v>2019</v>
      </c>
      <c r="E1132" s="8"/>
      <c r="F1132" s="26"/>
      <c r="G1132" s="26"/>
      <c r="H1132" s="8" t="s">
        <v>24</v>
      </c>
      <c r="I1132" s="8"/>
      <c r="J1132" s="8" t="s">
        <v>25</v>
      </c>
      <c r="K1132" s="8" t="s">
        <v>1098</v>
      </c>
      <c r="L1132" s="8" t="s">
        <v>137</v>
      </c>
      <c r="M1132" s="23">
        <v>6416.76</v>
      </c>
      <c r="N1132" s="23">
        <v>18.943583384996899</v>
      </c>
      <c r="O1132" s="23">
        <v>18.068763551375554</v>
      </c>
      <c r="P1132" s="23">
        <v>1283.3520000000001</v>
      </c>
      <c r="Q1132" s="24"/>
      <c r="R1132" s="10" t="s">
        <v>135</v>
      </c>
    </row>
    <row r="1133" spans="1:18" x14ac:dyDescent="0.25">
      <c r="A1133" s="8" t="s">
        <v>1093</v>
      </c>
      <c r="B1133" s="8" t="s">
        <v>1094</v>
      </c>
      <c r="C1133" s="9">
        <v>2018</v>
      </c>
      <c r="D1133" s="9">
        <v>2019</v>
      </c>
      <c r="E1133" s="8"/>
      <c r="F1133" s="26"/>
      <c r="G1133" s="26"/>
      <c r="H1133" s="8" t="s">
        <v>24</v>
      </c>
      <c r="I1133" s="8"/>
      <c r="J1133" s="8" t="s">
        <v>25</v>
      </c>
      <c r="K1133" s="8" t="s">
        <v>1099</v>
      </c>
      <c r="L1133" s="8" t="s">
        <v>139</v>
      </c>
      <c r="M1133" s="23">
        <v>34040.19</v>
      </c>
      <c r="N1133" s="23">
        <v>100.49357895669117</v>
      </c>
      <c r="O1133" s="23">
        <v>95.852758144904683</v>
      </c>
      <c r="P1133" s="23">
        <v>6808.0380000000005</v>
      </c>
      <c r="Q1133" s="24"/>
      <c r="R1133" s="10" t="s">
        <v>135</v>
      </c>
    </row>
    <row r="1134" spans="1:18" x14ac:dyDescent="0.25">
      <c r="A1134" s="8" t="s">
        <v>1093</v>
      </c>
      <c r="B1134" s="8" t="s">
        <v>1094</v>
      </c>
      <c r="C1134" s="9">
        <v>2018</v>
      </c>
      <c r="D1134" s="9">
        <v>2019</v>
      </c>
      <c r="E1134" s="8"/>
      <c r="F1134" s="26"/>
      <c r="G1134" s="26"/>
      <c r="H1134" s="8" t="s">
        <v>24</v>
      </c>
      <c r="I1134" s="8"/>
      <c r="J1134" s="8" t="s">
        <v>25</v>
      </c>
      <c r="K1134" s="8" t="s">
        <v>1100</v>
      </c>
      <c r="L1134" s="8" t="s">
        <v>139</v>
      </c>
      <c r="M1134" s="23">
        <v>12705.97</v>
      </c>
      <c r="N1134" s="23">
        <v>37.510613172733443</v>
      </c>
      <c r="O1134" s="23">
        <v>35.778362853039731</v>
      </c>
      <c r="P1134" s="23">
        <v>2541.194</v>
      </c>
      <c r="Q1134" s="24"/>
      <c r="R1134" s="10" t="s">
        <v>135</v>
      </c>
    </row>
    <row r="1135" spans="1:18" x14ac:dyDescent="0.25">
      <c r="A1135" s="8" t="s">
        <v>1093</v>
      </c>
      <c r="B1135" s="8" t="s">
        <v>1094</v>
      </c>
      <c r="C1135" s="9">
        <v>2018</v>
      </c>
      <c r="D1135" s="9">
        <v>2019</v>
      </c>
      <c r="E1135" s="8"/>
      <c r="F1135" s="26"/>
      <c r="G1135" s="26"/>
      <c r="H1135" s="8" t="s">
        <v>24</v>
      </c>
      <c r="I1135" s="8"/>
      <c r="J1135" s="8" t="s">
        <v>25</v>
      </c>
      <c r="K1135" s="8" t="s">
        <v>1101</v>
      </c>
      <c r="L1135" s="8" t="s">
        <v>139</v>
      </c>
      <c r="M1135" s="23">
        <v>49108.66</v>
      </c>
      <c r="N1135" s="23">
        <v>144.97877365453311</v>
      </c>
      <c r="O1135" s="23">
        <v>138.28361445104611</v>
      </c>
      <c r="P1135" s="23">
        <v>9821.732</v>
      </c>
      <c r="Q1135" s="24"/>
      <c r="R1135" s="10" t="s">
        <v>135</v>
      </c>
    </row>
    <row r="1136" spans="1:18" x14ac:dyDescent="0.25">
      <c r="A1136" s="8" t="s">
        <v>1093</v>
      </c>
      <c r="B1136" s="8" t="s">
        <v>1094</v>
      </c>
      <c r="C1136" s="9">
        <v>2018</v>
      </c>
      <c r="D1136" s="9">
        <v>2019</v>
      </c>
      <c r="E1136" s="8"/>
      <c r="F1136" s="26"/>
      <c r="G1136" s="26"/>
      <c r="H1136" s="8" t="s">
        <v>24</v>
      </c>
      <c r="I1136" s="8"/>
      <c r="J1136" s="8" t="s">
        <v>25</v>
      </c>
      <c r="K1136" s="8" t="s">
        <v>1102</v>
      </c>
      <c r="L1136" s="8" t="s">
        <v>143</v>
      </c>
      <c r="M1136" s="23">
        <v>28841.18</v>
      </c>
      <c r="N1136" s="23">
        <v>85.145041773684056</v>
      </c>
      <c r="O1136" s="23">
        <v>81.213020584011488</v>
      </c>
      <c r="P1136" s="23">
        <v>5768.2359999999999</v>
      </c>
      <c r="Q1136" s="24"/>
      <c r="R1136" s="10" t="s">
        <v>135</v>
      </c>
    </row>
    <row r="1137" spans="1:18" x14ac:dyDescent="0.25">
      <c r="A1137" s="8" t="s">
        <v>1093</v>
      </c>
      <c r="B1137" s="8" t="s">
        <v>1094</v>
      </c>
      <c r="C1137" s="9">
        <v>2018</v>
      </c>
      <c r="D1137" s="9">
        <v>2019</v>
      </c>
      <c r="E1137" s="8"/>
      <c r="F1137" s="26"/>
      <c r="G1137" s="26"/>
      <c r="H1137" s="8" t="s">
        <v>24</v>
      </c>
      <c r="I1137" s="8"/>
      <c r="J1137" s="8" t="s">
        <v>25</v>
      </c>
      <c r="K1137" s="8" t="s">
        <v>1103</v>
      </c>
      <c r="L1137" s="8" t="s">
        <v>143</v>
      </c>
      <c r="M1137" s="23">
        <v>50085.58</v>
      </c>
      <c r="N1137" s="23">
        <v>147.86284061051575</v>
      </c>
      <c r="O1137" s="23">
        <v>141.03449441049756</v>
      </c>
      <c r="P1137" s="23">
        <v>10017.116</v>
      </c>
      <c r="Q1137" s="24"/>
      <c r="R1137" s="10" t="s">
        <v>135</v>
      </c>
    </row>
    <row r="1138" spans="1:18" x14ac:dyDescent="0.25">
      <c r="A1138" s="8" t="s">
        <v>1093</v>
      </c>
      <c r="B1138" s="8" t="s">
        <v>1094</v>
      </c>
      <c r="C1138" s="9">
        <v>2018</v>
      </c>
      <c r="D1138" s="9">
        <v>2019</v>
      </c>
      <c r="E1138" s="8"/>
      <c r="F1138" s="26"/>
      <c r="G1138" s="26"/>
      <c r="H1138" s="8" t="s">
        <v>24</v>
      </c>
      <c r="I1138" s="8"/>
      <c r="J1138" s="8" t="s">
        <v>25</v>
      </c>
      <c r="K1138" s="8" t="s">
        <v>1104</v>
      </c>
      <c r="L1138" s="8" t="s">
        <v>143</v>
      </c>
      <c r="M1138" s="23">
        <v>19388.669999999998</v>
      </c>
      <c r="N1138" s="23">
        <v>57.239305641661495</v>
      </c>
      <c r="O1138" s="23">
        <v>54.595978937290568</v>
      </c>
      <c r="P1138" s="23">
        <v>3877.7339999999995</v>
      </c>
      <c r="Q1138" s="24"/>
      <c r="R1138" s="10" t="s">
        <v>135</v>
      </c>
    </row>
    <row r="1139" spans="1:18" x14ac:dyDescent="0.25">
      <c r="A1139" s="8" t="s">
        <v>1093</v>
      </c>
      <c r="B1139" s="8" t="s">
        <v>1094</v>
      </c>
      <c r="C1139" s="9">
        <v>2018</v>
      </c>
      <c r="D1139" s="9">
        <v>2019</v>
      </c>
      <c r="E1139" s="8"/>
      <c r="F1139" s="26"/>
      <c r="G1139" s="26"/>
      <c r="H1139" s="8" t="s">
        <v>24</v>
      </c>
      <c r="I1139" s="8"/>
      <c r="J1139" s="8" t="s">
        <v>25</v>
      </c>
      <c r="K1139" s="8" t="s">
        <v>1105</v>
      </c>
      <c r="L1139" s="8" t="s">
        <v>139</v>
      </c>
      <c r="M1139" s="23">
        <v>28187.919999999998</v>
      </c>
      <c r="N1139" s="23">
        <v>83.216485106131714</v>
      </c>
      <c r="O1139" s="23">
        <v>79.373525187959331</v>
      </c>
      <c r="P1139" s="23">
        <v>5637.5839999999998</v>
      </c>
      <c r="Q1139" s="24"/>
      <c r="R1139" s="10" t="s">
        <v>135</v>
      </c>
    </row>
    <row r="1140" spans="1:18" x14ac:dyDescent="0.25">
      <c r="A1140" s="8" t="s">
        <v>1093</v>
      </c>
      <c r="B1140" s="8" t="s">
        <v>1094</v>
      </c>
      <c r="C1140" s="9">
        <v>2018</v>
      </c>
      <c r="D1140" s="9">
        <v>2019</v>
      </c>
      <c r="E1140" s="8"/>
      <c r="F1140" s="26"/>
      <c r="G1140" s="26"/>
      <c r="H1140" s="8" t="s">
        <v>24</v>
      </c>
      <c r="I1140" s="8"/>
      <c r="J1140" s="8" t="s">
        <v>25</v>
      </c>
      <c r="K1140" s="8" t="s">
        <v>1106</v>
      </c>
      <c r="L1140" s="8" t="s">
        <v>139</v>
      </c>
      <c r="M1140" s="23">
        <v>14807.73</v>
      </c>
      <c r="N1140" s="23">
        <v>43.715437073775568</v>
      </c>
      <c r="O1140" s="23">
        <v>41.69664629853856</v>
      </c>
      <c r="P1140" s="23">
        <v>2961.5459999999998</v>
      </c>
      <c r="Q1140" s="24"/>
      <c r="R1140" s="10" t="s">
        <v>135</v>
      </c>
    </row>
    <row r="1141" spans="1:18" x14ac:dyDescent="0.25">
      <c r="A1141" s="8" t="s">
        <v>1107</v>
      </c>
      <c r="B1141" s="8" t="s">
        <v>1108</v>
      </c>
      <c r="C1141" s="9">
        <v>2018</v>
      </c>
      <c r="D1141" s="9">
        <v>2019</v>
      </c>
      <c r="E1141" s="8">
        <v>2</v>
      </c>
      <c r="F1141" s="26">
        <v>194</v>
      </c>
      <c r="G1141" s="26">
        <v>203</v>
      </c>
      <c r="H1141" s="8" t="s">
        <v>24</v>
      </c>
      <c r="I1141" s="8"/>
      <c r="J1141" s="8" t="s">
        <v>25</v>
      </c>
      <c r="K1141" s="8" t="s">
        <v>1109</v>
      </c>
      <c r="L1141" s="8" t="s">
        <v>134</v>
      </c>
      <c r="M1141" s="23">
        <v>14700</v>
      </c>
      <c r="N1141" s="23">
        <v>75.773195876288653</v>
      </c>
      <c r="O1141" s="23">
        <v>72.41379310344827</v>
      </c>
      <c r="P1141" s="23">
        <v>7350</v>
      </c>
      <c r="Q1141" s="24"/>
      <c r="R1141" s="10" t="s">
        <v>135</v>
      </c>
    </row>
    <row r="1142" spans="1:18" x14ac:dyDescent="0.25">
      <c r="A1142" s="8" t="s">
        <v>1107</v>
      </c>
      <c r="B1142" s="8" t="s">
        <v>1108</v>
      </c>
      <c r="C1142" s="9">
        <v>2018</v>
      </c>
      <c r="D1142" s="9">
        <v>2019</v>
      </c>
      <c r="E1142" s="8"/>
      <c r="F1142" s="26"/>
      <c r="G1142" s="26"/>
      <c r="H1142" s="8" t="s">
        <v>24</v>
      </c>
      <c r="I1142" s="8"/>
      <c r="J1142" s="8" t="s">
        <v>25</v>
      </c>
      <c r="K1142" s="8" t="s">
        <v>1110</v>
      </c>
      <c r="L1142" s="8" t="s">
        <v>137</v>
      </c>
      <c r="M1142" s="23">
        <v>22006.639999999999</v>
      </c>
      <c r="N1142" s="23">
        <v>113.43628865979382</v>
      </c>
      <c r="O1142" s="23">
        <v>108.40709359605911</v>
      </c>
      <c r="P1142" s="23">
        <v>11003.32</v>
      </c>
      <c r="Q1142" s="24"/>
      <c r="R1142" s="10" t="s">
        <v>135</v>
      </c>
    </row>
    <row r="1143" spans="1:18" x14ac:dyDescent="0.25">
      <c r="A1143" s="8" t="s">
        <v>1107</v>
      </c>
      <c r="B1143" s="8" t="s">
        <v>1108</v>
      </c>
      <c r="C1143" s="9">
        <v>2018</v>
      </c>
      <c r="D1143" s="9">
        <v>2019</v>
      </c>
      <c r="E1143" s="8"/>
      <c r="F1143" s="26"/>
      <c r="G1143" s="26"/>
      <c r="H1143" s="8" t="s">
        <v>24</v>
      </c>
      <c r="I1143" s="8"/>
      <c r="J1143" s="8" t="s">
        <v>25</v>
      </c>
      <c r="K1143" s="8" t="s">
        <v>1111</v>
      </c>
      <c r="L1143" s="8" t="s">
        <v>139</v>
      </c>
      <c r="M1143" s="23">
        <v>12360</v>
      </c>
      <c r="N1143" s="23">
        <v>63.711340206185568</v>
      </c>
      <c r="O1143" s="23">
        <v>60.88669950738916</v>
      </c>
      <c r="P1143" s="23">
        <v>6180</v>
      </c>
      <c r="Q1143" s="24"/>
      <c r="R1143" s="10" t="s">
        <v>135</v>
      </c>
    </row>
    <row r="1144" spans="1:18" x14ac:dyDescent="0.25">
      <c r="A1144" s="8" t="s">
        <v>1107</v>
      </c>
      <c r="B1144" s="8" t="s">
        <v>1108</v>
      </c>
      <c r="C1144" s="9">
        <v>2018</v>
      </c>
      <c r="D1144" s="9">
        <v>2019</v>
      </c>
      <c r="E1144" s="8"/>
      <c r="F1144" s="26"/>
      <c r="G1144" s="26"/>
      <c r="H1144" s="8" t="s">
        <v>24</v>
      </c>
      <c r="I1144" s="8"/>
      <c r="J1144" s="8" t="s">
        <v>25</v>
      </c>
      <c r="K1144" s="8" t="s">
        <v>1112</v>
      </c>
      <c r="L1144" s="8" t="s">
        <v>139</v>
      </c>
      <c r="M1144" s="23">
        <v>15180</v>
      </c>
      <c r="N1144" s="23">
        <v>78.24742268041237</v>
      </c>
      <c r="O1144" s="23">
        <v>74.778325123152712</v>
      </c>
      <c r="P1144" s="23">
        <v>7590</v>
      </c>
      <c r="Q1144" s="24"/>
      <c r="R1144" s="10" t="s">
        <v>135</v>
      </c>
    </row>
    <row r="1145" spans="1:18" x14ac:dyDescent="0.25">
      <c r="A1145" s="8" t="s">
        <v>1107</v>
      </c>
      <c r="B1145" s="8" t="s">
        <v>1108</v>
      </c>
      <c r="C1145" s="9">
        <v>2018</v>
      </c>
      <c r="D1145" s="9">
        <v>2019</v>
      </c>
      <c r="E1145" s="8"/>
      <c r="F1145" s="26"/>
      <c r="G1145" s="26"/>
      <c r="H1145" s="8" t="s">
        <v>24</v>
      </c>
      <c r="I1145" s="8"/>
      <c r="J1145" s="8" t="s">
        <v>25</v>
      </c>
      <c r="K1145" s="8" t="s">
        <v>1113</v>
      </c>
      <c r="L1145" s="8" t="s">
        <v>139</v>
      </c>
      <c r="M1145" s="23">
        <v>30000</v>
      </c>
      <c r="N1145" s="23">
        <v>154.63917525773195</v>
      </c>
      <c r="O1145" s="23">
        <v>147.78325123152709</v>
      </c>
      <c r="P1145" s="23">
        <v>15000</v>
      </c>
      <c r="Q1145" s="24"/>
      <c r="R1145" s="10" t="s">
        <v>135</v>
      </c>
    </row>
    <row r="1146" spans="1:18" x14ac:dyDescent="0.25">
      <c r="A1146" s="8" t="s">
        <v>1107</v>
      </c>
      <c r="B1146" s="8" t="s">
        <v>1108</v>
      </c>
      <c r="C1146" s="9">
        <v>2018</v>
      </c>
      <c r="D1146" s="9">
        <v>2019</v>
      </c>
      <c r="E1146" s="8"/>
      <c r="F1146" s="26"/>
      <c r="G1146" s="26"/>
      <c r="H1146" s="8" t="s">
        <v>24</v>
      </c>
      <c r="I1146" s="8"/>
      <c r="J1146" s="8" t="s">
        <v>25</v>
      </c>
      <c r="K1146" s="8" t="s">
        <v>1114</v>
      </c>
      <c r="L1146" s="8" t="s">
        <v>139</v>
      </c>
      <c r="M1146" s="23">
        <v>8771.15</v>
      </c>
      <c r="N1146" s="23">
        <v>45.212113402061853</v>
      </c>
      <c r="O1146" s="23">
        <v>43.207635467980296</v>
      </c>
      <c r="P1146" s="23">
        <v>4385.5749999999998</v>
      </c>
      <c r="Q1146" s="24"/>
      <c r="R1146" s="10" t="s">
        <v>135</v>
      </c>
    </row>
    <row r="1147" spans="1:18" x14ac:dyDescent="0.25">
      <c r="A1147" s="8" t="s">
        <v>1107</v>
      </c>
      <c r="B1147" s="8" t="s">
        <v>1108</v>
      </c>
      <c r="C1147" s="9">
        <v>2018</v>
      </c>
      <c r="D1147" s="9">
        <v>2019</v>
      </c>
      <c r="E1147" s="8"/>
      <c r="F1147" s="26"/>
      <c r="G1147" s="26"/>
      <c r="H1147" s="8" t="s">
        <v>24</v>
      </c>
      <c r="I1147" s="8"/>
      <c r="J1147" s="8" t="s">
        <v>25</v>
      </c>
      <c r="K1147" s="8" t="s">
        <v>1115</v>
      </c>
      <c r="L1147" s="8" t="s">
        <v>139</v>
      </c>
      <c r="M1147" s="23">
        <v>11389.65</v>
      </c>
      <c r="N1147" s="23">
        <v>58.709536082474223</v>
      </c>
      <c r="O1147" s="23">
        <v>56.106650246305414</v>
      </c>
      <c r="P1147" s="23">
        <v>5694.8249999999998</v>
      </c>
      <c r="Q1147" s="24"/>
      <c r="R1147" s="10" t="s">
        <v>135</v>
      </c>
    </row>
    <row r="1148" spans="1:18" x14ac:dyDescent="0.25">
      <c r="A1148" s="8" t="s">
        <v>1107</v>
      </c>
      <c r="B1148" s="8" t="s">
        <v>1108</v>
      </c>
      <c r="C1148" s="9">
        <v>2018</v>
      </c>
      <c r="D1148" s="9">
        <v>2019</v>
      </c>
      <c r="E1148" s="8"/>
      <c r="F1148" s="26"/>
      <c r="G1148" s="26"/>
      <c r="H1148" s="8" t="s">
        <v>24</v>
      </c>
      <c r="I1148" s="8"/>
      <c r="J1148" s="8" t="s">
        <v>25</v>
      </c>
      <c r="K1148" s="8" t="s">
        <v>1116</v>
      </c>
      <c r="L1148" s="8" t="s">
        <v>143</v>
      </c>
      <c r="M1148" s="23">
        <v>33498</v>
      </c>
      <c r="N1148" s="23">
        <v>172.67010309278351</v>
      </c>
      <c r="O1148" s="23">
        <v>165.01477832512316</v>
      </c>
      <c r="P1148" s="23">
        <v>16749</v>
      </c>
      <c r="Q1148" s="24"/>
      <c r="R1148" s="10" t="s">
        <v>135</v>
      </c>
    </row>
    <row r="1149" spans="1:18" x14ac:dyDescent="0.25">
      <c r="A1149" s="8" t="s">
        <v>1107</v>
      </c>
      <c r="B1149" s="8" t="s">
        <v>1108</v>
      </c>
      <c r="C1149" s="9">
        <v>2018</v>
      </c>
      <c r="D1149" s="9">
        <v>2019</v>
      </c>
      <c r="E1149" s="8"/>
      <c r="F1149" s="26"/>
      <c r="G1149" s="26"/>
      <c r="H1149" s="8" t="s">
        <v>24</v>
      </c>
      <c r="I1149" s="8"/>
      <c r="J1149" s="8" t="s">
        <v>25</v>
      </c>
      <c r="K1149" s="8" t="s">
        <v>1117</v>
      </c>
      <c r="L1149" s="8" t="s">
        <v>143</v>
      </c>
      <c r="M1149" s="23">
        <v>15530.64</v>
      </c>
      <c r="N1149" s="23">
        <v>80.054845360824743</v>
      </c>
      <c r="O1149" s="23">
        <v>76.5056157635468</v>
      </c>
      <c r="P1149" s="23">
        <v>7765.32</v>
      </c>
      <c r="Q1149" s="24"/>
      <c r="R1149" s="10" t="s">
        <v>135</v>
      </c>
    </row>
    <row r="1150" spans="1:18" x14ac:dyDescent="0.25">
      <c r="A1150" s="8" t="s">
        <v>1107</v>
      </c>
      <c r="B1150" s="8" t="s">
        <v>1108</v>
      </c>
      <c r="C1150" s="9">
        <v>2018</v>
      </c>
      <c r="D1150" s="9">
        <v>2019</v>
      </c>
      <c r="E1150" s="8"/>
      <c r="F1150" s="26"/>
      <c r="G1150" s="26"/>
      <c r="H1150" s="8" t="s">
        <v>24</v>
      </c>
      <c r="I1150" s="8"/>
      <c r="J1150" s="8" t="s">
        <v>25</v>
      </c>
      <c r="K1150" s="8" t="s">
        <v>1118</v>
      </c>
      <c r="L1150" s="8" t="s">
        <v>134</v>
      </c>
      <c r="M1150" s="23">
        <v>95975</v>
      </c>
      <c r="N1150" s="23">
        <v>494.71649484536084</v>
      </c>
      <c r="O1150" s="23">
        <v>472.78325123152712</v>
      </c>
      <c r="P1150" s="23">
        <v>47987.5</v>
      </c>
      <c r="Q1150" s="24"/>
      <c r="R1150" s="10" t="s">
        <v>135</v>
      </c>
    </row>
    <row r="1151" spans="1:18" x14ac:dyDescent="0.25">
      <c r="A1151" s="8" t="s">
        <v>1107</v>
      </c>
      <c r="B1151" s="8" t="s">
        <v>1108</v>
      </c>
      <c r="C1151" s="9">
        <v>2018</v>
      </c>
      <c r="D1151" s="9">
        <v>2019</v>
      </c>
      <c r="E1151" s="8"/>
      <c r="F1151" s="26"/>
      <c r="G1151" s="26"/>
      <c r="H1151" s="8" t="s">
        <v>24</v>
      </c>
      <c r="I1151" s="8"/>
      <c r="J1151" s="8" t="s">
        <v>25</v>
      </c>
      <c r="K1151" s="8" t="s">
        <v>1119</v>
      </c>
      <c r="L1151" s="8" t="s">
        <v>134</v>
      </c>
      <c r="M1151" s="23">
        <v>1200</v>
      </c>
      <c r="N1151" s="23">
        <v>6.1855670103092786</v>
      </c>
      <c r="O1151" s="23">
        <v>5.9113300492610836</v>
      </c>
      <c r="P1151" s="23">
        <v>600</v>
      </c>
      <c r="Q1151" s="24"/>
      <c r="R1151" s="10" t="s">
        <v>135</v>
      </c>
    </row>
    <row r="1152" spans="1:18" x14ac:dyDescent="0.25">
      <c r="A1152" s="8" t="s">
        <v>1107</v>
      </c>
      <c r="B1152" s="8" t="s">
        <v>1108</v>
      </c>
      <c r="C1152" s="9">
        <v>2018</v>
      </c>
      <c r="D1152" s="9">
        <v>2019</v>
      </c>
      <c r="E1152" s="8"/>
      <c r="F1152" s="26"/>
      <c r="G1152" s="26"/>
      <c r="H1152" s="8" t="s">
        <v>24</v>
      </c>
      <c r="I1152" s="8"/>
      <c r="J1152" s="8" t="s">
        <v>25</v>
      </c>
      <c r="K1152" s="8" t="s">
        <v>1120</v>
      </c>
      <c r="L1152" s="8" t="s">
        <v>193</v>
      </c>
      <c r="M1152" s="23">
        <v>4108.75</v>
      </c>
      <c r="N1152" s="23">
        <v>21.179123711340207</v>
      </c>
      <c r="O1152" s="23">
        <v>20.240147783251231</v>
      </c>
      <c r="P1152" s="23">
        <v>2054.375</v>
      </c>
      <c r="Q1152" s="24"/>
      <c r="R1152" s="10" t="s">
        <v>135</v>
      </c>
    </row>
    <row r="1153" spans="1:18" x14ac:dyDescent="0.25">
      <c r="A1153" s="8" t="s">
        <v>1121</v>
      </c>
      <c r="B1153" s="8" t="s">
        <v>1122</v>
      </c>
      <c r="C1153" s="9">
        <v>2018</v>
      </c>
      <c r="D1153" s="9">
        <v>2019</v>
      </c>
      <c r="E1153" s="8">
        <v>16</v>
      </c>
      <c r="F1153" s="26">
        <v>1064.33</v>
      </c>
      <c r="G1153" s="26">
        <v>1082.9100000000001</v>
      </c>
      <c r="H1153" s="8" t="s">
        <v>24</v>
      </c>
      <c r="I1153" s="8"/>
      <c r="J1153" s="8" t="s">
        <v>25</v>
      </c>
      <c r="K1153" s="8" t="s">
        <v>1123</v>
      </c>
      <c r="L1153" s="8" t="s">
        <v>193</v>
      </c>
      <c r="M1153" s="23">
        <v>161571.24</v>
      </c>
      <c r="N1153" s="23">
        <v>151.80558661317448</v>
      </c>
      <c r="O1153" s="23">
        <v>149.20098623154277</v>
      </c>
      <c r="P1153" s="23">
        <v>10098.202499999999</v>
      </c>
      <c r="Q1153" s="24"/>
      <c r="R1153" s="10" t="s">
        <v>191</v>
      </c>
    </row>
    <row r="1154" spans="1:18" x14ac:dyDescent="0.25">
      <c r="A1154" s="8" t="s">
        <v>1121</v>
      </c>
      <c r="B1154" s="8" t="s">
        <v>1122</v>
      </c>
      <c r="C1154" s="9">
        <v>2018</v>
      </c>
      <c r="D1154" s="9">
        <v>2019</v>
      </c>
      <c r="E1154" s="8"/>
      <c r="F1154" s="26"/>
      <c r="G1154" s="26"/>
      <c r="H1154" s="8" t="s">
        <v>24</v>
      </c>
      <c r="I1154" s="8"/>
      <c r="J1154" s="8" t="s">
        <v>25</v>
      </c>
      <c r="K1154" s="8" t="s">
        <v>1124</v>
      </c>
      <c r="L1154" s="8" t="s">
        <v>134</v>
      </c>
      <c r="M1154" s="23">
        <v>531782.04</v>
      </c>
      <c r="N1154" s="23">
        <v>499.64018678417415</v>
      </c>
      <c r="O1154" s="23">
        <v>491.0676233482007</v>
      </c>
      <c r="P1154" s="23">
        <v>33236.377500000002</v>
      </c>
      <c r="Q1154" s="24"/>
      <c r="R1154" s="10" t="s">
        <v>191</v>
      </c>
    </row>
    <row r="1155" spans="1:18" x14ac:dyDescent="0.25">
      <c r="A1155" s="8" t="s">
        <v>1121</v>
      </c>
      <c r="B1155" s="8" t="s">
        <v>1122</v>
      </c>
      <c r="C1155" s="9">
        <v>2018</v>
      </c>
      <c r="D1155" s="9">
        <v>2019</v>
      </c>
      <c r="E1155" s="8"/>
      <c r="F1155" s="26"/>
      <c r="G1155" s="26"/>
      <c r="H1155" s="8" t="s">
        <v>24</v>
      </c>
      <c r="I1155" s="8"/>
      <c r="J1155" s="8" t="s">
        <v>25</v>
      </c>
      <c r="K1155" s="8" t="s">
        <v>1125</v>
      </c>
      <c r="L1155" s="8" t="s">
        <v>134</v>
      </c>
      <c r="M1155" s="23">
        <v>1500</v>
      </c>
      <c r="N1155" s="23">
        <v>1.4093373295876279</v>
      </c>
      <c r="O1155" s="23">
        <v>1.3851566612183837</v>
      </c>
      <c r="P1155" s="23">
        <v>93.75</v>
      </c>
      <c r="Q1155" s="24"/>
      <c r="R1155" s="10" t="s">
        <v>191</v>
      </c>
    </row>
    <row r="1156" spans="1:18" x14ac:dyDescent="0.25">
      <c r="A1156" s="8" t="s">
        <v>1121</v>
      </c>
      <c r="B1156" s="8" t="s">
        <v>1122</v>
      </c>
      <c r="C1156" s="9">
        <v>2018</v>
      </c>
      <c r="D1156" s="9">
        <v>2019</v>
      </c>
      <c r="E1156" s="8"/>
      <c r="F1156" s="26"/>
      <c r="G1156" s="26"/>
      <c r="H1156" s="8" t="s">
        <v>24</v>
      </c>
      <c r="I1156" s="8"/>
      <c r="J1156" s="8" t="s">
        <v>25</v>
      </c>
      <c r="K1156" s="8" t="s">
        <v>1126</v>
      </c>
      <c r="L1156" s="8" t="s">
        <v>134</v>
      </c>
      <c r="M1156" s="23">
        <v>37072.699999999997</v>
      </c>
      <c r="N1156" s="23">
        <v>34.83196001240217</v>
      </c>
      <c r="O1156" s="23">
        <v>34.234331569567182</v>
      </c>
      <c r="P1156" s="23">
        <v>2317.0437499999998</v>
      </c>
      <c r="Q1156" s="24"/>
      <c r="R1156" s="10" t="s">
        <v>191</v>
      </c>
    </row>
    <row r="1157" spans="1:18" x14ac:dyDescent="0.25">
      <c r="A1157" s="8" t="s">
        <v>1121</v>
      </c>
      <c r="B1157" s="8" t="s">
        <v>1122</v>
      </c>
      <c r="C1157" s="9">
        <v>2018</v>
      </c>
      <c r="D1157" s="9">
        <v>2019</v>
      </c>
      <c r="E1157" s="8"/>
      <c r="F1157" s="26"/>
      <c r="G1157" s="26"/>
      <c r="H1157" s="8" t="s">
        <v>24</v>
      </c>
      <c r="I1157" s="8"/>
      <c r="J1157" s="8" t="s">
        <v>25</v>
      </c>
      <c r="K1157" s="8" t="s">
        <v>1127</v>
      </c>
      <c r="L1157" s="8" t="s">
        <v>137</v>
      </c>
      <c r="M1157" s="23">
        <v>73603.100000000006</v>
      </c>
      <c r="N1157" s="23">
        <v>69.154397602247428</v>
      </c>
      <c r="O1157" s="23">
        <v>67.967882834215217</v>
      </c>
      <c r="P1157" s="23">
        <v>4600.1937500000004</v>
      </c>
      <c r="Q1157" s="24"/>
      <c r="R1157" s="10" t="s">
        <v>191</v>
      </c>
    </row>
    <row r="1158" spans="1:18" x14ac:dyDescent="0.25">
      <c r="A1158" s="8" t="s">
        <v>1121</v>
      </c>
      <c r="B1158" s="8" t="s">
        <v>1122</v>
      </c>
      <c r="C1158" s="9">
        <v>2018</v>
      </c>
      <c r="D1158" s="9">
        <v>2019</v>
      </c>
      <c r="E1158" s="8"/>
      <c r="F1158" s="26"/>
      <c r="G1158" s="26"/>
      <c r="H1158" s="8" t="s">
        <v>24</v>
      </c>
      <c r="I1158" s="8"/>
      <c r="J1158" s="8" t="s">
        <v>25</v>
      </c>
      <c r="K1158" s="8" t="s">
        <v>1128</v>
      </c>
      <c r="L1158" s="8" t="s">
        <v>137</v>
      </c>
      <c r="M1158" s="23">
        <v>10096</v>
      </c>
      <c r="N1158" s="23">
        <v>9.4857797863444606</v>
      </c>
      <c r="O1158" s="23">
        <v>9.3230277677738673</v>
      </c>
      <c r="P1158" s="23">
        <v>631</v>
      </c>
      <c r="Q1158" s="24"/>
      <c r="R1158" s="10" t="s">
        <v>191</v>
      </c>
    </row>
    <row r="1159" spans="1:18" x14ac:dyDescent="0.25">
      <c r="A1159" s="8" t="s">
        <v>1121</v>
      </c>
      <c r="B1159" s="8" t="s">
        <v>1122</v>
      </c>
      <c r="C1159" s="9">
        <v>2018</v>
      </c>
      <c r="D1159" s="9">
        <v>2019</v>
      </c>
      <c r="E1159" s="8"/>
      <c r="F1159" s="26"/>
      <c r="G1159" s="26"/>
      <c r="H1159" s="8" t="s">
        <v>24</v>
      </c>
      <c r="I1159" s="8"/>
      <c r="J1159" s="8" t="s">
        <v>25</v>
      </c>
      <c r="K1159" s="8" t="s">
        <v>1129</v>
      </c>
      <c r="L1159" s="8" t="s">
        <v>139</v>
      </c>
      <c r="M1159" s="23">
        <v>76500</v>
      </c>
      <c r="N1159" s="23">
        <v>71.876203808969024</v>
      </c>
      <c r="O1159" s="23">
        <v>70.642989722137571</v>
      </c>
      <c r="P1159" s="23">
        <v>4781.25</v>
      </c>
      <c r="Q1159" s="24"/>
      <c r="R1159" s="10" t="s">
        <v>191</v>
      </c>
    </row>
    <row r="1160" spans="1:18" x14ac:dyDescent="0.25">
      <c r="A1160" s="8" t="s">
        <v>1121</v>
      </c>
      <c r="B1160" s="8" t="s">
        <v>1122</v>
      </c>
      <c r="C1160" s="9">
        <v>2018</v>
      </c>
      <c r="D1160" s="9">
        <v>2019</v>
      </c>
      <c r="E1160" s="8"/>
      <c r="F1160" s="26"/>
      <c r="G1160" s="26"/>
      <c r="H1160" s="8" t="s">
        <v>24</v>
      </c>
      <c r="I1160" s="8"/>
      <c r="J1160" s="8" t="s">
        <v>25</v>
      </c>
      <c r="K1160" s="8" t="s">
        <v>1130</v>
      </c>
      <c r="L1160" s="8" t="s">
        <v>139</v>
      </c>
      <c r="M1160" s="23">
        <v>76711.97</v>
      </c>
      <c r="N1160" s="23">
        <v>72.075361964804159</v>
      </c>
      <c r="O1160" s="23">
        <v>70.838730827123214</v>
      </c>
      <c r="P1160" s="23">
        <v>4794.4981250000001</v>
      </c>
      <c r="Q1160" s="24"/>
      <c r="R1160" s="10" t="s">
        <v>191</v>
      </c>
    </row>
    <row r="1161" spans="1:18" x14ac:dyDescent="0.25">
      <c r="A1161" s="8" t="s">
        <v>1121</v>
      </c>
      <c r="B1161" s="8" t="s">
        <v>1122</v>
      </c>
      <c r="C1161" s="9">
        <v>2018</v>
      </c>
      <c r="D1161" s="9">
        <v>2019</v>
      </c>
      <c r="E1161" s="8"/>
      <c r="F1161" s="26"/>
      <c r="G1161" s="26"/>
      <c r="H1161" s="8" t="s">
        <v>24</v>
      </c>
      <c r="I1161" s="8"/>
      <c r="J1161" s="8" t="s">
        <v>25</v>
      </c>
      <c r="K1161" s="8" t="s">
        <v>1131</v>
      </c>
      <c r="L1161" s="8" t="s">
        <v>139</v>
      </c>
      <c r="M1161" s="23">
        <v>70402.02</v>
      </c>
      <c r="N1161" s="23">
        <v>66.146796576249855</v>
      </c>
      <c r="O1161" s="23">
        <v>65.011884644153255</v>
      </c>
      <c r="P1161" s="23">
        <v>4400.1262500000003</v>
      </c>
      <c r="Q1161" s="24"/>
      <c r="R1161" s="10" t="s">
        <v>191</v>
      </c>
    </row>
    <row r="1162" spans="1:18" x14ac:dyDescent="0.25">
      <c r="A1162" s="8" t="s">
        <v>1121</v>
      </c>
      <c r="B1162" s="8" t="s">
        <v>1122</v>
      </c>
      <c r="C1162" s="9">
        <v>2018</v>
      </c>
      <c r="D1162" s="9">
        <v>2019</v>
      </c>
      <c r="E1162" s="8"/>
      <c r="F1162" s="26"/>
      <c r="G1162" s="26"/>
      <c r="H1162" s="8" t="s">
        <v>24</v>
      </c>
      <c r="I1162" s="8"/>
      <c r="J1162" s="8" t="s">
        <v>25</v>
      </c>
      <c r="K1162" s="8" t="s">
        <v>792</v>
      </c>
      <c r="L1162" s="8" t="s">
        <v>139</v>
      </c>
      <c r="M1162" s="23">
        <v>7889.11</v>
      </c>
      <c r="N1162" s="23">
        <v>7.4122781468153676</v>
      </c>
      <c r="O1162" s="23">
        <v>7.2851021783897085</v>
      </c>
      <c r="P1162" s="23">
        <v>493.06937499999998</v>
      </c>
      <c r="Q1162" s="24"/>
      <c r="R1162" s="10" t="s">
        <v>191</v>
      </c>
    </row>
    <row r="1163" spans="1:18" x14ac:dyDescent="0.25">
      <c r="A1163" s="8" t="s">
        <v>1121</v>
      </c>
      <c r="B1163" s="8" t="s">
        <v>1122</v>
      </c>
      <c r="C1163" s="9">
        <v>2018</v>
      </c>
      <c r="D1163" s="9">
        <v>2019</v>
      </c>
      <c r="E1163" s="8"/>
      <c r="F1163" s="26"/>
      <c r="G1163" s="26"/>
      <c r="H1163" s="8" t="s">
        <v>24</v>
      </c>
      <c r="I1163" s="8"/>
      <c r="J1163" s="8" t="s">
        <v>25</v>
      </c>
      <c r="K1163" s="8" t="s">
        <v>1132</v>
      </c>
      <c r="L1163" s="8" t="s">
        <v>139</v>
      </c>
      <c r="M1163" s="23">
        <v>29406</v>
      </c>
      <c r="N1163" s="23">
        <v>27.628649009235858</v>
      </c>
      <c r="O1163" s="23">
        <v>27.154611186525194</v>
      </c>
      <c r="P1163" s="23">
        <v>1837.875</v>
      </c>
      <c r="Q1163" s="24"/>
      <c r="R1163" s="10" t="s">
        <v>191</v>
      </c>
    </row>
    <row r="1164" spans="1:18" x14ac:dyDescent="0.25">
      <c r="A1164" s="8" t="s">
        <v>1121</v>
      </c>
      <c r="B1164" s="8" t="s">
        <v>1122</v>
      </c>
      <c r="C1164" s="9">
        <v>2018</v>
      </c>
      <c r="D1164" s="9">
        <v>2019</v>
      </c>
      <c r="E1164" s="8"/>
      <c r="F1164" s="26"/>
      <c r="G1164" s="26"/>
      <c r="H1164" s="8" t="s">
        <v>24</v>
      </c>
      <c r="I1164" s="8"/>
      <c r="J1164" s="8" t="s">
        <v>25</v>
      </c>
      <c r="K1164" s="8" t="s">
        <v>1133</v>
      </c>
      <c r="L1164" s="8" t="s">
        <v>139</v>
      </c>
      <c r="M1164" s="23">
        <v>63693</v>
      </c>
      <c r="N1164" s="23">
        <v>59.843281688949858</v>
      </c>
      <c r="O1164" s="23">
        <v>58.816522148655011</v>
      </c>
      <c r="P1164" s="23">
        <v>3980.8125</v>
      </c>
      <c r="Q1164" s="24"/>
      <c r="R1164" s="10" t="s">
        <v>191</v>
      </c>
    </row>
    <row r="1165" spans="1:18" x14ac:dyDescent="0.25">
      <c r="A1165" s="8" t="s">
        <v>1121</v>
      </c>
      <c r="B1165" s="8" t="s">
        <v>1122</v>
      </c>
      <c r="C1165" s="9">
        <v>2018</v>
      </c>
      <c r="D1165" s="9">
        <v>2019</v>
      </c>
      <c r="E1165" s="8"/>
      <c r="F1165" s="26"/>
      <c r="G1165" s="26"/>
      <c r="H1165" s="8" t="s">
        <v>24</v>
      </c>
      <c r="I1165" s="8"/>
      <c r="J1165" s="8" t="s">
        <v>25</v>
      </c>
      <c r="K1165" s="8" t="s">
        <v>1134</v>
      </c>
      <c r="L1165" s="8" t="s">
        <v>139</v>
      </c>
      <c r="M1165" s="23">
        <v>58305</v>
      </c>
      <c r="N1165" s="23">
        <v>54.780942001071097</v>
      </c>
      <c r="O1165" s="23">
        <v>53.841039421558577</v>
      </c>
      <c r="P1165" s="23">
        <v>3644.0625</v>
      </c>
      <c r="Q1165" s="24"/>
      <c r="R1165" s="10" t="s">
        <v>191</v>
      </c>
    </row>
    <row r="1166" spans="1:18" x14ac:dyDescent="0.25">
      <c r="A1166" s="8" t="s">
        <v>1121</v>
      </c>
      <c r="B1166" s="8" t="s">
        <v>1122</v>
      </c>
      <c r="C1166" s="9">
        <v>2018</v>
      </c>
      <c r="D1166" s="9">
        <v>2019</v>
      </c>
      <c r="E1166" s="8"/>
      <c r="F1166" s="26"/>
      <c r="G1166" s="26"/>
      <c r="H1166" s="8" t="s">
        <v>24</v>
      </c>
      <c r="I1166" s="8"/>
      <c r="J1166" s="8" t="s">
        <v>25</v>
      </c>
      <c r="K1166" s="8" t="s">
        <v>1135</v>
      </c>
      <c r="L1166" s="8" t="s">
        <v>143</v>
      </c>
      <c r="M1166" s="23">
        <v>155346.22</v>
      </c>
      <c r="N1166" s="23">
        <v>145.95681790422145</v>
      </c>
      <c r="O1166" s="23">
        <v>143.452567618731</v>
      </c>
      <c r="P1166" s="23">
        <v>9709.1387500000001</v>
      </c>
      <c r="Q1166" s="24"/>
      <c r="R1166" s="10" t="s">
        <v>191</v>
      </c>
    </row>
    <row r="1167" spans="1:18" x14ac:dyDescent="0.25">
      <c r="A1167" s="8" t="s">
        <v>1121</v>
      </c>
      <c r="B1167" s="8" t="s">
        <v>1122</v>
      </c>
      <c r="C1167" s="9">
        <v>2018</v>
      </c>
      <c r="D1167" s="9">
        <v>2019</v>
      </c>
      <c r="E1167" s="8"/>
      <c r="F1167" s="26"/>
      <c r="G1167" s="26"/>
      <c r="H1167" s="8" t="s">
        <v>24</v>
      </c>
      <c r="I1167" s="8"/>
      <c r="J1167" s="8" t="s">
        <v>25</v>
      </c>
      <c r="K1167" s="8" t="s">
        <v>1136</v>
      </c>
      <c r="L1167" s="8" t="s">
        <v>143</v>
      </c>
      <c r="M1167" s="23">
        <v>95350.58</v>
      </c>
      <c r="N1167" s="23">
        <v>89.587421194554324</v>
      </c>
      <c r="O1167" s="23">
        <v>88.050327358690936</v>
      </c>
      <c r="P1167" s="23">
        <v>5959.4112500000001</v>
      </c>
      <c r="Q1167" s="24"/>
      <c r="R1167" s="10" t="s">
        <v>191</v>
      </c>
    </row>
    <row r="1168" spans="1:18" x14ac:dyDescent="0.25">
      <c r="A1168" s="8" t="s">
        <v>1121</v>
      </c>
      <c r="B1168" s="8" t="s">
        <v>1122</v>
      </c>
      <c r="C1168" s="9">
        <v>2018</v>
      </c>
      <c r="D1168" s="9">
        <v>2019</v>
      </c>
      <c r="E1168" s="8"/>
      <c r="F1168" s="26"/>
      <c r="G1168" s="26"/>
      <c r="H1168" s="8" t="s">
        <v>24</v>
      </c>
      <c r="I1168" s="8"/>
      <c r="J1168" s="8" t="s">
        <v>25</v>
      </c>
      <c r="K1168" s="8" t="s">
        <v>1137</v>
      </c>
      <c r="L1168" s="8" t="s">
        <v>143</v>
      </c>
      <c r="M1168" s="23">
        <v>3849.5</v>
      </c>
      <c r="N1168" s="23">
        <v>3.6168293668317162</v>
      </c>
      <c r="O1168" s="23">
        <v>3.5547737115734455</v>
      </c>
      <c r="P1168" s="23">
        <v>240.59375</v>
      </c>
      <c r="Q1168" s="24"/>
      <c r="R1168" s="10" t="s">
        <v>191</v>
      </c>
    </row>
    <row r="1169" spans="1:18" x14ac:dyDescent="0.25">
      <c r="A1169" s="8" t="s">
        <v>1138</v>
      </c>
      <c r="B1169" s="8" t="s">
        <v>1139</v>
      </c>
      <c r="C1169" s="9">
        <v>2018</v>
      </c>
      <c r="D1169" s="9">
        <v>2019</v>
      </c>
      <c r="E1169" s="8">
        <v>9</v>
      </c>
      <c r="F1169" s="26">
        <v>722.97</v>
      </c>
      <c r="G1169" s="26">
        <v>742.68</v>
      </c>
      <c r="H1169" s="8" t="s">
        <v>24</v>
      </c>
      <c r="I1169" s="8"/>
      <c r="J1169" s="8" t="s">
        <v>25</v>
      </c>
      <c r="K1169" s="8" t="s">
        <v>1140</v>
      </c>
      <c r="L1169" s="8" t="s">
        <v>134</v>
      </c>
      <c r="M1169" s="23">
        <v>294065.48</v>
      </c>
      <c r="N1169" s="23">
        <v>406.74644867698515</v>
      </c>
      <c r="O1169" s="23">
        <v>395.95179619755481</v>
      </c>
      <c r="P1169" s="23">
        <v>32673.94222222222</v>
      </c>
      <c r="Q1169" s="24"/>
      <c r="R1169" s="10" t="s">
        <v>135</v>
      </c>
    </row>
    <row r="1170" spans="1:18" x14ac:dyDescent="0.25">
      <c r="A1170" s="8" t="s">
        <v>1138</v>
      </c>
      <c r="B1170" s="8" t="s">
        <v>1139</v>
      </c>
      <c r="C1170" s="9">
        <v>2018</v>
      </c>
      <c r="D1170" s="9">
        <v>2019</v>
      </c>
      <c r="E1170" s="8"/>
      <c r="F1170" s="26"/>
      <c r="G1170" s="26"/>
      <c r="H1170" s="8" t="s">
        <v>24</v>
      </c>
      <c r="I1170" s="8"/>
      <c r="J1170" s="8" t="s">
        <v>25</v>
      </c>
      <c r="K1170" s="8" t="s">
        <v>1141</v>
      </c>
      <c r="L1170" s="8" t="s">
        <v>134</v>
      </c>
      <c r="M1170" s="23">
        <v>70625</v>
      </c>
      <c r="N1170" s="23">
        <v>97.687317592707856</v>
      </c>
      <c r="O1170" s="23">
        <v>95.094791834976036</v>
      </c>
      <c r="P1170" s="23">
        <v>7847.2222222222226</v>
      </c>
      <c r="Q1170" s="24"/>
      <c r="R1170" s="10" t="s">
        <v>135</v>
      </c>
    </row>
    <row r="1171" spans="1:18" x14ac:dyDescent="0.25">
      <c r="A1171" s="8" t="s">
        <v>1138</v>
      </c>
      <c r="B1171" s="8" t="s">
        <v>1139</v>
      </c>
      <c r="C1171" s="9">
        <v>2018</v>
      </c>
      <c r="D1171" s="9">
        <v>2019</v>
      </c>
      <c r="E1171" s="8"/>
      <c r="F1171" s="26"/>
      <c r="G1171" s="26"/>
      <c r="H1171" s="8" t="s">
        <v>24</v>
      </c>
      <c r="I1171" s="8"/>
      <c r="J1171" s="8" t="s">
        <v>25</v>
      </c>
      <c r="K1171" s="8" t="s">
        <v>958</v>
      </c>
      <c r="L1171" s="8" t="s">
        <v>134</v>
      </c>
      <c r="M1171" s="23">
        <v>6900</v>
      </c>
      <c r="N1171" s="23">
        <v>9.5439644798539351</v>
      </c>
      <c r="O1171" s="23">
        <v>9.2906770075941196</v>
      </c>
      <c r="P1171" s="23">
        <v>766.66666666666663</v>
      </c>
      <c r="Q1171" s="24"/>
      <c r="R1171" s="10" t="s">
        <v>135</v>
      </c>
    </row>
    <row r="1172" spans="1:18" x14ac:dyDescent="0.25">
      <c r="A1172" s="8" t="s">
        <v>1138</v>
      </c>
      <c r="B1172" s="8" t="s">
        <v>1139</v>
      </c>
      <c r="C1172" s="9">
        <v>2018</v>
      </c>
      <c r="D1172" s="9">
        <v>2019</v>
      </c>
      <c r="E1172" s="8"/>
      <c r="F1172" s="26"/>
      <c r="G1172" s="26"/>
      <c r="H1172" s="8" t="s">
        <v>24</v>
      </c>
      <c r="I1172" s="8"/>
      <c r="J1172" s="8" t="s">
        <v>25</v>
      </c>
      <c r="K1172" s="8" t="s">
        <v>1142</v>
      </c>
      <c r="L1172" s="8" t="s">
        <v>137</v>
      </c>
      <c r="M1172" s="23">
        <v>161252.32999999999</v>
      </c>
      <c r="N1172" s="23">
        <v>223.04152316140363</v>
      </c>
      <c r="O1172" s="23">
        <v>217.12221952927237</v>
      </c>
      <c r="P1172" s="23">
        <v>17916.925555555554</v>
      </c>
      <c r="Q1172" s="24"/>
      <c r="R1172" s="10" t="s">
        <v>135</v>
      </c>
    </row>
    <row r="1173" spans="1:18" x14ac:dyDescent="0.25">
      <c r="A1173" s="8" t="s">
        <v>1138</v>
      </c>
      <c r="B1173" s="8" t="s">
        <v>1139</v>
      </c>
      <c r="C1173" s="9">
        <v>2018</v>
      </c>
      <c r="D1173" s="9">
        <v>2019</v>
      </c>
      <c r="E1173" s="8"/>
      <c r="F1173" s="26"/>
      <c r="G1173" s="26"/>
      <c r="H1173" s="8" t="s">
        <v>24</v>
      </c>
      <c r="I1173" s="8"/>
      <c r="J1173" s="8" t="s">
        <v>25</v>
      </c>
      <c r="K1173" s="8" t="s">
        <v>1143</v>
      </c>
      <c r="L1173" s="8" t="s">
        <v>137</v>
      </c>
      <c r="M1173" s="23">
        <v>61577.17</v>
      </c>
      <c r="N1173" s="23">
        <v>85.1725106159315</v>
      </c>
      <c r="O1173" s="23">
        <v>82.912115581407875</v>
      </c>
      <c r="P1173" s="23">
        <v>6841.9077777777775</v>
      </c>
      <c r="Q1173" s="24"/>
      <c r="R1173" s="10" t="s">
        <v>135</v>
      </c>
    </row>
    <row r="1174" spans="1:18" x14ac:dyDescent="0.25">
      <c r="A1174" s="8" t="s">
        <v>1138</v>
      </c>
      <c r="B1174" s="8" t="s">
        <v>1139</v>
      </c>
      <c r="C1174" s="9">
        <v>2018</v>
      </c>
      <c r="D1174" s="9">
        <v>2019</v>
      </c>
      <c r="E1174" s="8"/>
      <c r="F1174" s="26"/>
      <c r="G1174" s="26"/>
      <c r="H1174" s="8" t="s">
        <v>24</v>
      </c>
      <c r="I1174" s="8"/>
      <c r="J1174" s="8" t="s">
        <v>25</v>
      </c>
      <c r="K1174" s="8" t="s">
        <v>1144</v>
      </c>
      <c r="L1174" s="8" t="s">
        <v>139</v>
      </c>
      <c r="M1174" s="23">
        <v>52240.13</v>
      </c>
      <c r="N1174" s="23">
        <v>72.257673209123467</v>
      </c>
      <c r="O1174" s="23">
        <v>70.34002531372866</v>
      </c>
      <c r="P1174" s="23">
        <v>5804.4588888888884</v>
      </c>
      <c r="Q1174" s="24"/>
      <c r="R1174" s="10" t="s">
        <v>135</v>
      </c>
    </row>
    <row r="1175" spans="1:18" x14ac:dyDescent="0.25">
      <c r="A1175" s="8" t="s">
        <v>1138</v>
      </c>
      <c r="B1175" s="8" t="s">
        <v>1139</v>
      </c>
      <c r="C1175" s="9">
        <v>2018</v>
      </c>
      <c r="D1175" s="9">
        <v>2019</v>
      </c>
      <c r="E1175" s="8"/>
      <c r="F1175" s="26"/>
      <c r="G1175" s="26"/>
      <c r="H1175" s="8" t="s">
        <v>24</v>
      </c>
      <c r="I1175" s="8"/>
      <c r="J1175" s="8" t="s">
        <v>25</v>
      </c>
      <c r="K1175" s="8" t="s">
        <v>1145</v>
      </c>
      <c r="L1175" s="8" t="s">
        <v>139</v>
      </c>
      <c r="M1175" s="23">
        <v>78159.78</v>
      </c>
      <c r="N1175" s="23">
        <v>108.10929914104319</v>
      </c>
      <c r="O1175" s="23">
        <v>105.24018419777025</v>
      </c>
      <c r="P1175" s="23">
        <v>8684.42</v>
      </c>
      <c r="Q1175" s="24"/>
      <c r="R1175" s="10" t="s">
        <v>135</v>
      </c>
    </row>
    <row r="1176" spans="1:18" x14ac:dyDescent="0.25">
      <c r="A1176" s="8" t="s">
        <v>1138</v>
      </c>
      <c r="B1176" s="8" t="s">
        <v>1139</v>
      </c>
      <c r="C1176" s="9">
        <v>2018</v>
      </c>
      <c r="D1176" s="9">
        <v>2019</v>
      </c>
      <c r="E1176" s="8"/>
      <c r="F1176" s="26"/>
      <c r="G1176" s="26"/>
      <c r="H1176" s="8" t="s">
        <v>24</v>
      </c>
      <c r="I1176" s="8"/>
      <c r="J1176" s="8" t="s">
        <v>25</v>
      </c>
      <c r="K1176" s="8" t="s">
        <v>1146</v>
      </c>
      <c r="L1176" s="8" t="s">
        <v>139</v>
      </c>
      <c r="M1176" s="23">
        <v>41424.57</v>
      </c>
      <c r="N1176" s="23">
        <v>57.297771691771437</v>
      </c>
      <c r="O1176" s="23">
        <v>55.777144934561321</v>
      </c>
      <c r="P1176" s="23">
        <v>4602.7299999999996</v>
      </c>
      <c r="Q1176" s="24"/>
      <c r="R1176" s="10" t="s">
        <v>135</v>
      </c>
    </row>
    <row r="1177" spans="1:18" x14ac:dyDescent="0.25">
      <c r="A1177" s="8" t="s">
        <v>1138</v>
      </c>
      <c r="B1177" s="8" t="s">
        <v>1139</v>
      </c>
      <c r="C1177" s="9">
        <v>2018</v>
      </c>
      <c r="D1177" s="9">
        <v>2019</v>
      </c>
      <c r="E1177" s="8"/>
      <c r="F1177" s="26"/>
      <c r="G1177" s="26"/>
      <c r="H1177" s="8" t="s">
        <v>24</v>
      </c>
      <c r="I1177" s="8"/>
      <c r="J1177" s="8" t="s">
        <v>25</v>
      </c>
      <c r="K1177" s="8" t="s">
        <v>1147</v>
      </c>
      <c r="L1177" s="8" t="s">
        <v>143</v>
      </c>
      <c r="M1177" s="23">
        <v>63198.5</v>
      </c>
      <c r="N1177" s="23">
        <v>87.415107127543322</v>
      </c>
      <c r="O1177" s="23">
        <v>85.095195777454634</v>
      </c>
      <c r="P1177" s="23">
        <v>7022.0555555555557</v>
      </c>
      <c r="Q1177" s="24"/>
      <c r="R1177" s="10" t="s">
        <v>135</v>
      </c>
    </row>
    <row r="1178" spans="1:18" x14ac:dyDescent="0.25">
      <c r="A1178" s="8" t="s">
        <v>1138</v>
      </c>
      <c r="B1178" s="8" t="s">
        <v>1139</v>
      </c>
      <c r="C1178" s="9">
        <v>2018</v>
      </c>
      <c r="D1178" s="9">
        <v>2019</v>
      </c>
      <c r="E1178" s="8"/>
      <c r="F1178" s="26"/>
      <c r="G1178" s="26"/>
      <c r="H1178" s="8" t="s">
        <v>24</v>
      </c>
      <c r="I1178" s="8"/>
      <c r="J1178" s="8" t="s">
        <v>25</v>
      </c>
      <c r="K1178" s="8" t="s">
        <v>1148</v>
      </c>
      <c r="L1178" s="8" t="s">
        <v>143</v>
      </c>
      <c r="M1178" s="23">
        <v>101340.08</v>
      </c>
      <c r="N1178" s="23">
        <v>140.171902015298</v>
      </c>
      <c r="O1178" s="23">
        <v>136.45187698605054</v>
      </c>
      <c r="P1178" s="23">
        <v>11260.008888888889</v>
      </c>
      <c r="Q1178" s="24"/>
      <c r="R1178" s="10" t="s">
        <v>135</v>
      </c>
    </row>
    <row r="1179" spans="1:18" x14ac:dyDescent="0.25">
      <c r="A1179" s="8" t="s">
        <v>1138</v>
      </c>
      <c r="B1179" s="8" t="s">
        <v>1139</v>
      </c>
      <c r="C1179" s="9">
        <v>2018</v>
      </c>
      <c r="D1179" s="9">
        <v>2019</v>
      </c>
      <c r="E1179" s="8"/>
      <c r="F1179" s="26"/>
      <c r="G1179" s="26"/>
      <c r="H1179" s="8" t="s">
        <v>24</v>
      </c>
      <c r="I1179" s="8"/>
      <c r="J1179" s="8" t="s">
        <v>25</v>
      </c>
      <c r="K1179" s="8" t="s">
        <v>930</v>
      </c>
      <c r="L1179" s="8" t="s">
        <v>139</v>
      </c>
      <c r="M1179" s="23">
        <v>42670</v>
      </c>
      <c r="N1179" s="23">
        <v>59.020429616719916</v>
      </c>
      <c r="O1179" s="23">
        <v>57.454085204933484</v>
      </c>
      <c r="P1179" s="23">
        <v>4741.1111111111113</v>
      </c>
      <c r="Q1179" s="24"/>
      <c r="R1179" s="10" t="s">
        <v>135</v>
      </c>
    </row>
    <row r="1180" spans="1:18" x14ac:dyDescent="0.25">
      <c r="A1180" s="8" t="s">
        <v>1138</v>
      </c>
      <c r="B1180" s="8" t="s">
        <v>1139</v>
      </c>
      <c r="C1180" s="9">
        <v>2018</v>
      </c>
      <c r="D1180" s="9">
        <v>2019</v>
      </c>
      <c r="E1180" s="8"/>
      <c r="F1180" s="26"/>
      <c r="G1180" s="26"/>
      <c r="H1180" s="8" t="s">
        <v>24</v>
      </c>
      <c r="I1180" s="8"/>
      <c r="J1180" s="8" t="s">
        <v>25</v>
      </c>
      <c r="K1180" s="8" t="s">
        <v>1149</v>
      </c>
      <c r="L1180" s="8" t="s">
        <v>139</v>
      </c>
      <c r="M1180" s="23">
        <v>35151.65</v>
      </c>
      <c r="N1180" s="23">
        <v>48.621173769312698</v>
      </c>
      <c r="O1180" s="23">
        <v>47.330815425216791</v>
      </c>
      <c r="P1180" s="23">
        <v>3905.7388888888891</v>
      </c>
      <c r="Q1180" s="24"/>
      <c r="R1180" s="10" t="s">
        <v>135</v>
      </c>
    </row>
    <row r="1181" spans="1:18" x14ac:dyDescent="0.25">
      <c r="A1181" s="8" t="s">
        <v>1138</v>
      </c>
      <c r="B1181" s="8" t="s">
        <v>1139</v>
      </c>
      <c r="C1181" s="9">
        <v>2018</v>
      </c>
      <c r="D1181" s="9">
        <v>2019</v>
      </c>
      <c r="E1181" s="8"/>
      <c r="F1181" s="26"/>
      <c r="G1181" s="26"/>
      <c r="H1181" s="8" t="s">
        <v>24</v>
      </c>
      <c r="I1181" s="8"/>
      <c r="J1181" s="8" t="s">
        <v>25</v>
      </c>
      <c r="K1181" s="8" t="s">
        <v>1150</v>
      </c>
      <c r="L1181" s="8" t="s">
        <v>139</v>
      </c>
      <c r="M1181" s="23">
        <v>8900</v>
      </c>
      <c r="N1181" s="23">
        <v>12.310330995753628</v>
      </c>
      <c r="O1181" s="23">
        <v>11.983626864867777</v>
      </c>
      <c r="P1181" s="23">
        <v>988.88888888888891</v>
      </c>
      <c r="Q1181" s="24"/>
      <c r="R1181" s="10" t="s">
        <v>135</v>
      </c>
    </row>
    <row r="1182" spans="1:18" x14ac:dyDescent="0.25">
      <c r="A1182" s="8" t="s">
        <v>1138</v>
      </c>
      <c r="B1182" s="8" t="s">
        <v>1139</v>
      </c>
      <c r="C1182" s="9">
        <v>2018</v>
      </c>
      <c r="D1182" s="9">
        <v>2019</v>
      </c>
      <c r="E1182" s="8"/>
      <c r="F1182" s="26"/>
      <c r="G1182" s="26"/>
      <c r="H1182" s="8" t="s">
        <v>24</v>
      </c>
      <c r="I1182" s="8"/>
      <c r="J1182" s="8" t="s">
        <v>25</v>
      </c>
      <c r="K1182" s="8" t="s">
        <v>1014</v>
      </c>
      <c r="L1182" s="8" t="s">
        <v>193</v>
      </c>
      <c r="M1182" s="23">
        <v>11697.36</v>
      </c>
      <c r="N1182" s="23">
        <v>16.179592514212207</v>
      </c>
      <c r="O1182" s="23">
        <v>15.750201971239298</v>
      </c>
      <c r="P1182" s="23">
        <v>1299.7066666666667</v>
      </c>
      <c r="Q1182" s="24"/>
      <c r="R1182" s="10" t="s">
        <v>135</v>
      </c>
    </row>
    <row r="1183" spans="1:18" x14ac:dyDescent="0.25">
      <c r="A1183" s="8" t="s">
        <v>1151</v>
      </c>
      <c r="B1183" s="8" t="s">
        <v>1152</v>
      </c>
      <c r="C1183" s="9">
        <v>2018</v>
      </c>
      <c r="D1183" s="9">
        <v>2019</v>
      </c>
      <c r="E1183" s="8">
        <v>15</v>
      </c>
      <c r="F1183" s="26">
        <v>953.9</v>
      </c>
      <c r="G1183" s="26">
        <v>997.95</v>
      </c>
      <c r="H1183" s="8" t="s">
        <v>24</v>
      </c>
      <c r="I1183" s="8"/>
      <c r="J1183" s="8" t="s">
        <v>25</v>
      </c>
      <c r="K1183" s="8" t="s">
        <v>1153</v>
      </c>
      <c r="L1183" s="8" t="s">
        <v>193</v>
      </c>
      <c r="M1183" s="23">
        <v>19510</v>
      </c>
      <c r="N1183" s="23">
        <v>20.452877660132089</v>
      </c>
      <c r="O1183" s="23">
        <v>19.550077659201364</v>
      </c>
      <c r="P1183" s="23">
        <v>1300.6666666666667</v>
      </c>
      <c r="Q1183" s="24"/>
      <c r="R1183" s="10" t="s">
        <v>135</v>
      </c>
    </row>
    <row r="1184" spans="1:18" x14ac:dyDescent="0.25">
      <c r="A1184" s="8" t="s">
        <v>1151</v>
      </c>
      <c r="B1184" s="8" t="s">
        <v>1152</v>
      </c>
      <c r="C1184" s="9">
        <v>2018</v>
      </c>
      <c r="D1184" s="9">
        <v>2019</v>
      </c>
      <c r="E1184" s="8"/>
      <c r="F1184" s="26"/>
      <c r="G1184" s="26"/>
      <c r="H1184" s="8" t="s">
        <v>24</v>
      </c>
      <c r="I1184" s="8"/>
      <c r="J1184" s="8" t="s">
        <v>25</v>
      </c>
      <c r="K1184" s="8" t="s">
        <v>1154</v>
      </c>
      <c r="L1184" s="8" t="s">
        <v>134</v>
      </c>
      <c r="M1184" s="23">
        <v>311716.17</v>
      </c>
      <c r="N1184" s="23">
        <v>326.78076318272355</v>
      </c>
      <c r="O1184" s="23">
        <v>312.35650082669468</v>
      </c>
      <c r="P1184" s="23">
        <v>20781.077999999998</v>
      </c>
      <c r="Q1184" s="24"/>
      <c r="R1184" s="10" t="s">
        <v>135</v>
      </c>
    </row>
    <row r="1185" spans="1:18" x14ac:dyDescent="0.25">
      <c r="A1185" s="8" t="s">
        <v>1151</v>
      </c>
      <c r="B1185" s="8" t="s">
        <v>1152</v>
      </c>
      <c r="C1185" s="9">
        <v>2018</v>
      </c>
      <c r="D1185" s="9">
        <v>2019</v>
      </c>
      <c r="E1185" s="8"/>
      <c r="F1185" s="26"/>
      <c r="G1185" s="26"/>
      <c r="H1185" s="8" t="s">
        <v>24</v>
      </c>
      <c r="I1185" s="8"/>
      <c r="J1185" s="8" t="s">
        <v>25</v>
      </c>
      <c r="K1185" s="8" t="s">
        <v>1155</v>
      </c>
      <c r="L1185" s="8" t="s">
        <v>134</v>
      </c>
      <c r="M1185" s="23">
        <v>9694.1299999999992</v>
      </c>
      <c r="N1185" s="23">
        <v>10.162627109759931</v>
      </c>
      <c r="O1185" s="23">
        <v>9.7140437897690255</v>
      </c>
      <c r="P1185" s="23">
        <v>646.27533333333326</v>
      </c>
      <c r="Q1185" s="24"/>
      <c r="R1185" s="10" t="s">
        <v>135</v>
      </c>
    </row>
    <row r="1186" spans="1:18" x14ac:dyDescent="0.25">
      <c r="A1186" s="8" t="s">
        <v>1151</v>
      </c>
      <c r="B1186" s="8" t="s">
        <v>1152</v>
      </c>
      <c r="C1186" s="9">
        <v>2018</v>
      </c>
      <c r="D1186" s="9">
        <v>2019</v>
      </c>
      <c r="E1186" s="8"/>
      <c r="F1186" s="26"/>
      <c r="G1186" s="26"/>
      <c r="H1186" s="8" t="s">
        <v>24</v>
      </c>
      <c r="I1186" s="8"/>
      <c r="J1186" s="8" t="s">
        <v>25</v>
      </c>
      <c r="K1186" s="8" t="s">
        <v>1156</v>
      </c>
      <c r="L1186" s="8" t="s">
        <v>134</v>
      </c>
      <c r="M1186" s="23">
        <v>28683.06</v>
      </c>
      <c r="N1186" s="23">
        <v>30.069252542195201</v>
      </c>
      <c r="O1186" s="23">
        <v>28.741981061175409</v>
      </c>
      <c r="P1186" s="23">
        <v>1912.2040000000002</v>
      </c>
      <c r="Q1186" s="24"/>
      <c r="R1186" s="10" t="s">
        <v>135</v>
      </c>
    </row>
    <row r="1187" spans="1:18" x14ac:dyDescent="0.25">
      <c r="A1187" s="8" t="s">
        <v>1151</v>
      </c>
      <c r="B1187" s="8" t="s">
        <v>1152</v>
      </c>
      <c r="C1187" s="9">
        <v>2018</v>
      </c>
      <c r="D1187" s="9">
        <v>2019</v>
      </c>
      <c r="E1187" s="8"/>
      <c r="F1187" s="26"/>
      <c r="G1187" s="26"/>
      <c r="H1187" s="8" t="s">
        <v>24</v>
      </c>
      <c r="I1187" s="8"/>
      <c r="J1187" s="8" t="s">
        <v>25</v>
      </c>
      <c r="K1187" s="8" t="s">
        <v>1157</v>
      </c>
      <c r="L1187" s="8" t="s">
        <v>137</v>
      </c>
      <c r="M1187" s="23">
        <v>93895.77</v>
      </c>
      <c r="N1187" s="23">
        <v>98.433556976622299</v>
      </c>
      <c r="O1187" s="23">
        <v>94.088651736058921</v>
      </c>
      <c r="P1187" s="23">
        <v>6259.7179999999998</v>
      </c>
      <c r="Q1187" s="24"/>
      <c r="R1187" s="10" t="s">
        <v>135</v>
      </c>
    </row>
    <row r="1188" spans="1:18" x14ac:dyDescent="0.25">
      <c r="A1188" s="8" t="s">
        <v>1151</v>
      </c>
      <c r="B1188" s="8" t="s">
        <v>1152</v>
      </c>
      <c r="C1188" s="9">
        <v>2018</v>
      </c>
      <c r="D1188" s="9">
        <v>2019</v>
      </c>
      <c r="E1188" s="8"/>
      <c r="F1188" s="26"/>
      <c r="G1188" s="26"/>
      <c r="H1188" s="8" t="s">
        <v>24</v>
      </c>
      <c r="I1188" s="8"/>
      <c r="J1188" s="8" t="s">
        <v>25</v>
      </c>
      <c r="K1188" s="8" t="s">
        <v>1158</v>
      </c>
      <c r="L1188" s="8" t="s">
        <v>137</v>
      </c>
      <c r="M1188" s="23">
        <v>129828.84</v>
      </c>
      <c r="N1188" s="23">
        <v>136.10319740014677</v>
      </c>
      <c r="O1188" s="23">
        <v>130.09553584848939</v>
      </c>
      <c r="P1188" s="23">
        <v>8655.2559999999994</v>
      </c>
      <c r="Q1188" s="24"/>
      <c r="R1188" s="10" t="s">
        <v>135</v>
      </c>
    </row>
    <row r="1189" spans="1:18" x14ac:dyDescent="0.25">
      <c r="A1189" s="8" t="s">
        <v>1151</v>
      </c>
      <c r="B1189" s="8" t="s">
        <v>1152</v>
      </c>
      <c r="C1189" s="9">
        <v>2018</v>
      </c>
      <c r="D1189" s="9">
        <v>2019</v>
      </c>
      <c r="E1189" s="8"/>
      <c r="F1189" s="26"/>
      <c r="G1189" s="26"/>
      <c r="H1189" s="8" t="s">
        <v>24</v>
      </c>
      <c r="I1189" s="8"/>
      <c r="J1189" s="8" t="s">
        <v>25</v>
      </c>
      <c r="K1189" s="8" t="s">
        <v>1159</v>
      </c>
      <c r="L1189" s="8" t="s">
        <v>139</v>
      </c>
      <c r="M1189" s="23">
        <v>70944.53</v>
      </c>
      <c r="N1189" s="23">
        <v>74.373131355487999</v>
      </c>
      <c r="O1189" s="23">
        <v>71.090265043338846</v>
      </c>
      <c r="P1189" s="23">
        <v>4729.6353333333336</v>
      </c>
      <c r="Q1189" s="24"/>
      <c r="R1189" s="10" t="s">
        <v>135</v>
      </c>
    </row>
    <row r="1190" spans="1:18" x14ac:dyDescent="0.25">
      <c r="A1190" s="8" t="s">
        <v>1151</v>
      </c>
      <c r="B1190" s="8" t="s">
        <v>1152</v>
      </c>
      <c r="C1190" s="9">
        <v>2018</v>
      </c>
      <c r="D1190" s="9">
        <v>2019</v>
      </c>
      <c r="E1190" s="8"/>
      <c r="F1190" s="26"/>
      <c r="G1190" s="26"/>
      <c r="H1190" s="8" t="s">
        <v>24</v>
      </c>
      <c r="I1190" s="8"/>
      <c r="J1190" s="8" t="s">
        <v>25</v>
      </c>
      <c r="K1190" s="8" t="s">
        <v>1160</v>
      </c>
      <c r="L1190" s="8" t="s">
        <v>139</v>
      </c>
      <c r="M1190" s="23">
        <v>60077.2</v>
      </c>
      <c r="N1190" s="23">
        <v>62.980605933536012</v>
      </c>
      <c r="O1190" s="23">
        <v>60.200611253068786</v>
      </c>
      <c r="P1190" s="23">
        <v>4005.1466666666665</v>
      </c>
      <c r="Q1190" s="24"/>
      <c r="R1190" s="10" t="s">
        <v>135</v>
      </c>
    </row>
    <row r="1191" spans="1:18" x14ac:dyDescent="0.25">
      <c r="A1191" s="8" t="s">
        <v>1151</v>
      </c>
      <c r="B1191" s="8" t="s">
        <v>1152</v>
      </c>
      <c r="C1191" s="9">
        <v>2018</v>
      </c>
      <c r="D1191" s="9">
        <v>2019</v>
      </c>
      <c r="E1191" s="8"/>
      <c r="F1191" s="26"/>
      <c r="G1191" s="26"/>
      <c r="H1191" s="8" t="s">
        <v>24</v>
      </c>
      <c r="I1191" s="8"/>
      <c r="J1191" s="8" t="s">
        <v>25</v>
      </c>
      <c r="K1191" s="8" t="s">
        <v>1161</v>
      </c>
      <c r="L1191" s="8" t="s">
        <v>139</v>
      </c>
      <c r="M1191" s="23">
        <v>131236.54999999999</v>
      </c>
      <c r="N1191" s="23">
        <v>137.578939092148</v>
      </c>
      <c r="O1191" s="23">
        <v>131.50613758204318</v>
      </c>
      <c r="P1191" s="23">
        <v>8749.1033333333326</v>
      </c>
      <c r="Q1191" s="24"/>
      <c r="R1191" s="10" t="s">
        <v>135</v>
      </c>
    </row>
    <row r="1192" spans="1:18" x14ac:dyDescent="0.25">
      <c r="A1192" s="8" t="s">
        <v>1151</v>
      </c>
      <c r="B1192" s="8" t="s">
        <v>1152</v>
      </c>
      <c r="C1192" s="9">
        <v>2018</v>
      </c>
      <c r="D1192" s="9">
        <v>2019</v>
      </c>
      <c r="E1192" s="8"/>
      <c r="F1192" s="26"/>
      <c r="G1192" s="26"/>
      <c r="H1192" s="8" t="s">
        <v>24</v>
      </c>
      <c r="I1192" s="8"/>
      <c r="J1192" s="8" t="s">
        <v>25</v>
      </c>
      <c r="K1192" s="8" t="s">
        <v>1162</v>
      </c>
      <c r="L1192" s="8" t="s">
        <v>143</v>
      </c>
      <c r="M1192" s="23">
        <v>89964.97</v>
      </c>
      <c r="N1192" s="23">
        <v>94.312789600587067</v>
      </c>
      <c r="O1192" s="23">
        <v>90.149777042938027</v>
      </c>
      <c r="P1192" s="23">
        <v>5997.6646666666666</v>
      </c>
      <c r="Q1192" s="24"/>
      <c r="R1192" s="10" t="s">
        <v>135</v>
      </c>
    </row>
    <row r="1193" spans="1:18" x14ac:dyDescent="0.25">
      <c r="A1193" s="8" t="s">
        <v>1151</v>
      </c>
      <c r="B1193" s="8" t="s">
        <v>1152</v>
      </c>
      <c r="C1193" s="9">
        <v>2018</v>
      </c>
      <c r="D1193" s="9">
        <v>2019</v>
      </c>
      <c r="E1193" s="8"/>
      <c r="F1193" s="26"/>
      <c r="G1193" s="26"/>
      <c r="H1193" s="8" t="s">
        <v>24</v>
      </c>
      <c r="I1193" s="8"/>
      <c r="J1193" s="8" t="s">
        <v>25</v>
      </c>
      <c r="K1193" s="8" t="s">
        <v>1163</v>
      </c>
      <c r="L1193" s="8" t="s">
        <v>143</v>
      </c>
      <c r="M1193" s="23">
        <v>88127.7</v>
      </c>
      <c r="N1193" s="23">
        <v>92.386728168571125</v>
      </c>
      <c r="O1193" s="23">
        <v>88.308732902450018</v>
      </c>
      <c r="P1193" s="23">
        <v>5875.1799999999994</v>
      </c>
      <c r="Q1193" s="24"/>
      <c r="R1193" s="10" t="s">
        <v>135</v>
      </c>
    </row>
    <row r="1194" spans="1:18" x14ac:dyDescent="0.25">
      <c r="A1194" s="8" t="s">
        <v>1151</v>
      </c>
      <c r="B1194" s="8" t="s">
        <v>1152</v>
      </c>
      <c r="C1194" s="9">
        <v>2018</v>
      </c>
      <c r="D1194" s="9">
        <v>2019</v>
      </c>
      <c r="E1194" s="8"/>
      <c r="F1194" s="26"/>
      <c r="G1194" s="26"/>
      <c r="H1194" s="8" t="s">
        <v>24</v>
      </c>
      <c r="I1194" s="8"/>
      <c r="J1194" s="8" t="s">
        <v>25</v>
      </c>
      <c r="K1194" s="8" t="s">
        <v>1164</v>
      </c>
      <c r="L1194" s="8" t="s">
        <v>139</v>
      </c>
      <c r="M1194" s="23">
        <v>85650</v>
      </c>
      <c r="N1194" s="23">
        <v>89.789286088688542</v>
      </c>
      <c r="O1194" s="23">
        <v>85.825943183526221</v>
      </c>
      <c r="P1194" s="23">
        <v>5710</v>
      </c>
      <c r="Q1194" s="24"/>
      <c r="R1194" s="10" t="s">
        <v>135</v>
      </c>
    </row>
    <row r="1195" spans="1:18" x14ac:dyDescent="0.25">
      <c r="A1195" s="8" t="s">
        <v>1151</v>
      </c>
      <c r="B1195" s="8" t="s">
        <v>1152</v>
      </c>
      <c r="C1195" s="9">
        <v>2018</v>
      </c>
      <c r="D1195" s="9">
        <v>2019</v>
      </c>
      <c r="E1195" s="8"/>
      <c r="F1195" s="26"/>
      <c r="G1195" s="26"/>
      <c r="H1195" s="8" t="s">
        <v>24</v>
      </c>
      <c r="I1195" s="8"/>
      <c r="J1195" s="8" t="s">
        <v>25</v>
      </c>
      <c r="K1195" s="8" t="s">
        <v>1165</v>
      </c>
      <c r="L1195" s="8" t="s">
        <v>139</v>
      </c>
      <c r="M1195" s="23">
        <v>49086.6</v>
      </c>
      <c r="N1195" s="23">
        <v>51.458853129258834</v>
      </c>
      <c r="O1195" s="23">
        <v>49.187434240192388</v>
      </c>
      <c r="P1195" s="23">
        <v>3272.44</v>
      </c>
      <c r="Q1195" s="24"/>
      <c r="R1195" s="10" t="s">
        <v>135</v>
      </c>
    </row>
    <row r="1196" spans="1:18" x14ac:dyDescent="0.25">
      <c r="A1196" s="8" t="s">
        <v>1151</v>
      </c>
      <c r="B1196" s="8" t="s">
        <v>1152</v>
      </c>
      <c r="C1196" s="9">
        <v>2018</v>
      </c>
      <c r="D1196" s="9">
        <v>2019</v>
      </c>
      <c r="E1196" s="8"/>
      <c r="F1196" s="26"/>
      <c r="G1196" s="26"/>
      <c r="H1196" s="8" t="s">
        <v>24</v>
      </c>
      <c r="I1196" s="8"/>
      <c r="J1196" s="8" t="s">
        <v>25</v>
      </c>
      <c r="K1196" s="8" t="s">
        <v>1166</v>
      </c>
      <c r="L1196" s="8" t="s">
        <v>193</v>
      </c>
      <c r="M1196" s="23">
        <v>7849.15</v>
      </c>
      <c r="N1196" s="23">
        <v>8.22848306950414</v>
      </c>
      <c r="O1196" s="23">
        <v>7.865273811313191</v>
      </c>
      <c r="P1196" s="23">
        <v>523.27666666666664</v>
      </c>
      <c r="Q1196" s="24"/>
      <c r="R1196" s="10" t="s">
        <v>135</v>
      </c>
    </row>
  </sheetData>
  <autoFilter ref="A1:R119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3D82B"/>
  </sheetPr>
  <dimension ref="A1:AV1199"/>
  <sheetViews>
    <sheetView tabSelected="1" zoomScale="55" zoomScaleNormal="55" workbookViewId="0">
      <selection activeCell="T5" sqref="T5:T15"/>
    </sheetView>
  </sheetViews>
  <sheetFormatPr baseColWidth="10" defaultRowHeight="16.5" x14ac:dyDescent="0.25"/>
  <cols>
    <col min="1" max="1" width="16.7109375" style="71" bestFit="1" customWidth="1"/>
    <col min="2" max="2" width="57.42578125" style="71" bestFit="1" customWidth="1"/>
    <col min="3" max="6" width="33.140625" style="71" customWidth="1"/>
    <col min="7" max="7" width="21.140625" style="71" customWidth="1"/>
    <col min="8" max="9" width="18.140625" style="71" customWidth="1"/>
    <col min="10" max="10" width="19.140625" style="71" customWidth="1"/>
    <col min="11" max="11" width="31.28515625" style="71" customWidth="1"/>
    <col min="12" max="13" width="18.28515625" style="71" customWidth="1"/>
    <col min="14" max="14" width="27.28515625" style="71" customWidth="1"/>
    <col min="15" max="15" width="12.5703125" style="71" bestFit="1" customWidth="1"/>
    <col min="16" max="16" width="13.5703125" style="71" bestFit="1" customWidth="1"/>
    <col min="17" max="17" width="17.85546875" style="71" bestFit="1" customWidth="1"/>
    <col min="18" max="18" width="12.5703125" style="71" bestFit="1" customWidth="1"/>
    <col min="19" max="19" width="31" style="71" bestFit="1" customWidth="1"/>
    <col min="20" max="20" width="17.7109375" style="71" bestFit="1" customWidth="1"/>
    <col min="21" max="21" width="16.85546875" style="71" bestFit="1" customWidth="1"/>
    <col min="22" max="22" width="20.28515625" style="71" bestFit="1" customWidth="1"/>
    <col min="23" max="23" width="28.85546875" style="71" bestFit="1" customWidth="1"/>
    <col min="24" max="24" width="29.140625" style="78" customWidth="1"/>
    <col min="25" max="29" width="11.42578125" style="79"/>
    <col min="30" max="32" width="20.5703125" style="78" customWidth="1"/>
    <col min="33" max="35" width="13.28515625" style="80" customWidth="1"/>
    <col min="36" max="36" width="88.5703125" style="71" bestFit="1" customWidth="1"/>
    <col min="37" max="37" width="46" style="71" bestFit="1" customWidth="1"/>
    <col min="38" max="38" width="15.5703125" style="71" bestFit="1" customWidth="1"/>
    <col min="39" max="39" width="15.5703125" style="71" customWidth="1"/>
    <col min="40" max="40" width="26.7109375" style="71" customWidth="1"/>
    <col min="41" max="44" width="34.42578125" style="71" customWidth="1"/>
    <col min="45" max="45" width="19.42578125" style="71" customWidth="1"/>
    <col min="46" max="46" width="13.85546875" style="71" bestFit="1" customWidth="1"/>
    <col min="47" max="16384" width="11.42578125" style="71"/>
  </cols>
  <sheetData>
    <row r="1" spans="1:48" s="49" customFormat="1" ht="30.75" customHeight="1" x14ac:dyDescent="0.25">
      <c r="A1" s="45" t="s">
        <v>1186</v>
      </c>
      <c r="B1" s="45"/>
      <c r="C1" s="45"/>
      <c r="D1" s="45" t="s">
        <v>1187</v>
      </c>
      <c r="E1" s="45"/>
      <c r="F1" s="45"/>
      <c r="G1" s="45" t="s">
        <v>1189</v>
      </c>
      <c r="H1" s="45"/>
      <c r="I1" s="45"/>
      <c r="J1" s="46" t="s">
        <v>1205</v>
      </c>
      <c r="K1" s="46"/>
      <c r="L1" s="45" t="s">
        <v>1190</v>
      </c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7" t="s">
        <v>1204</v>
      </c>
      <c r="Y1" s="47"/>
      <c r="Z1" s="47"/>
      <c r="AA1" s="47"/>
      <c r="AB1" s="47"/>
      <c r="AC1" s="47"/>
      <c r="AD1" s="47"/>
      <c r="AE1" s="47"/>
      <c r="AF1" s="47"/>
      <c r="AG1" s="48" t="s">
        <v>1214</v>
      </c>
      <c r="AH1" s="48"/>
      <c r="AI1" s="48"/>
      <c r="AJ1" s="45" t="s">
        <v>1216</v>
      </c>
      <c r="AK1" s="45"/>
      <c r="AL1" s="45" t="s">
        <v>1217</v>
      </c>
      <c r="AM1" s="45"/>
      <c r="AN1" s="45"/>
      <c r="AO1" s="45"/>
      <c r="AP1" s="45"/>
      <c r="AQ1" s="45"/>
      <c r="AR1" s="45"/>
      <c r="AS1" s="45"/>
      <c r="AT1" s="45"/>
      <c r="AU1" s="45"/>
      <c r="AV1" s="45"/>
    </row>
    <row r="2" spans="1:48" s="55" customFormat="1" ht="36" customHeight="1" x14ac:dyDescent="0.25">
      <c r="A2" s="50" t="s">
        <v>1170</v>
      </c>
      <c r="B2" s="50" t="s">
        <v>1171</v>
      </c>
      <c r="C2" s="50" t="s">
        <v>1222</v>
      </c>
      <c r="D2" s="50" t="s">
        <v>1238</v>
      </c>
      <c r="E2" s="50" t="s">
        <v>7</v>
      </c>
      <c r="F2" s="50" t="s">
        <v>1188</v>
      </c>
      <c r="G2" s="50" t="s">
        <v>1180</v>
      </c>
      <c r="H2" s="50" t="s">
        <v>132</v>
      </c>
      <c r="I2" s="50" t="s">
        <v>1172</v>
      </c>
      <c r="J2" s="51" t="s">
        <v>1184</v>
      </c>
      <c r="K2" s="50" t="s">
        <v>1185</v>
      </c>
      <c r="L2" s="50" t="s">
        <v>1183</v>
      </c>
      <c r="M2" s="50"/>
      <c r="N2" s="50" t="s">
        <v>1191</v>
      </c>
      <c r="O2" s="50" t="s">
        <v>1192</v>
      </c>
      <c r="P2" s="50"/>
      <c r="Q2" s="50"/>
      <c r="R2" s="50"/>
      <c r="S2" s="52" t="s">
        <v>1197</v>
      </c>
      <c r="T2" s="50" t="s">
        <v>1200</v>
      </c>
      <c r="U2" s="50" t="s">
        <v>1201</v>
      </c>
      <c r="V2" s="50" t="s">
        <v>1202</v>
      </c>
      <c r="W2" s="50" t="s">
        <v>1203</v>
      </c>
      <c r="X2" s="53" t="s">
        <v>1173</v>
      </c>
      <c r="Y2" s="54" t="s">
        <v>1206</v>
      </c>
      <c r="Z2" s="54"/>
      <c r="AA2" s="54"/>
      <c r="AB2" s="54"/>
      <c r="AC2" s="54"/>
      <c r="AD2" s="53" t="s">
        <v>1213</v>
      </c>
      <c r="AE2" s="51" t="s">
        <v>1218</v>
      </c>
      <c r="AF2" s="51" t="s">
        <v>1220</v>
      </c>
      <c r="AG2" s="51" t="s">
        <v>1174</v>
      </c>
      <c r="AH2" s="51" t="s">
        <v>1175</v>
      </c>
      <c r="AI2" s="51" t="s">
        <v>1215</v>
      </c>
      <c r="AJ2" s="50" t="s">
        <v>1176</v>
      </c>
      <c r="AK2" s="50" t="s">
        <v>1221</v>
      </c>
      <c r="AL2" s="50" t="s">
        <v>1300</v>
      </c>
      <c r="AM2" s="50" t="s">
        <v>1299</v>
      </c>
      <c r="AN2" s="50" t="s">
        <v>1297</v>
      </c>
      <c r="AO2" s="50" t="s">
        <v>1296</v>
      </c>
      <c r="AP2" s="50" t="s">
        <v>1289</v>
      </c>
      <c r="AQ2" s="50" t="s">
        <v>1293</v>
      </c>
      <c r="AR2" s="50" t="s">
        <v>1294</v>
      </c>
      <c r="AS2" s="50" t="s">
        <v>1298</v>
      </c>
      <c r="AT2" s="50" t="s">
        <v>1179</v>
      </c>
      <c r="AU2" s="50" t="s">
        <v>1177</v>
      </c>
      <c r="AV2" s="50" t="s">
        <v>1178</v>
      </c>
    </row>
    <row r="3" spans="1:48" s="55" customFormat="1" ht="36" customHeight="1" x14ac:dyDescent="0.25">
      <c r="A3" s="50"/>
      <c r="B3" s="50"/>
      <c r="C3" s="50"/>
      <c r="D3" s="50"/>
      <c r="E3" s="50"/>
      <c r="F3" s="50"/>
      <c r="G3" s="50"/>
      <c r="H3" s="50"/>
      <c r="I3" s="50"/>
      <c r="J3" s="51"/>
      <c r="K3" s="50"/>
      <c r="L3" s="52" t="s">
        <v>1181</v>
      </c>
      <c r="M3" s="52" t="s">
        <v>1182</v>
      </c>
      <c r="N3" s="50"/>
      <c r="O3" s="52" t="s">
        <v>1193</v>
      </c>
      <c r="P3" s="52" t="s">
        <v>1194</v>
      </c>
      <c r="Q3" s="52" t="s">
        <v>1195</v>
      </c>
      <c r="R3" s="52" t="s">
        <v>1196</v>
      </c>
      <c r="S3" s="52" t="s">
        <v>1198</v>
      </c>
      <c r="T3" s="50"/>
      <c r="U3" s="50"/>
      <c r="V3" s="50"/>
      <c r="W3" s="50"/>
      <c r="X3" s="53"/>
      <c r="Y3" s="56" t="s">
        <v>1207</v>
      </c>
      <c r="Z3" s="56" t="s">
        <v>1208</v>
      </c>
      <c r="AA3" s="56" t="s">
        <v>1209</v>
      </c>
      <c r="AB3" s="56" t="s">
        <v>1210</v>
      </c>
      <c r="AC3" s="56" t="s">
        <v>1211</v>
      </c>
      <c r="AD3" s="53"/>
      <c r="AE3" s="51"/>
      <c r="AF3" s="51"/>
      <c r="AG3" s="51"/>
      <c r="AH3" s="51"/>
      <c r="AI3" s="51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</row>
    <row r="4" spans="1:48" s="61" customFormat="1" ht="36" hidden="1" customHeight="1" x14ac:dyDescent="0.25">
      <c r="A4" s="57" t="s">
        <v>1170</v>
      </c>
      <c r="B4" s="57" t="s">
        <v>1171</v>
      </c>
      <c r="C4" s="57" t="s">
        <v>1222</v>
      </c>
      <c r="D4" s="57" t="s">
        <v>1238</v>
      </c>
      <c r="E4" s="57" t="s">
        <v>7</v>
      </c>
      <c r="F4" s="57" t="s">
        <v>1188</v>
      </c>
      <c r="G4" s="57" t="s">
        <v>1223</v>
      </c>
      <c r="H4" s="57" t="s">
        <v>132</v>
      </c>
      <c r="I4" s="57" t="s">
        <v>1224</v>
      </c>
      <c r="J4" s="58" t="s">
        <v>1225</v>
      </c>
      <c r="K4" s="57" t="s">
        <v>1226</v>
      </c>
      <c r="L4" s="57" t="s">
        <v>1181</v>
      </c>
      <c r="M4" s="57" t="s">
        <v>1182</v>
      </c>
      <c r="N4" s="57" t="s">
        <v>1295</v>
      </c>
      <c r="O4" s="57" t="s">
        <v>1193</v>
      </c>
      <c r="P4" s="57" t="s">
        <v>1194</v>
      </c>
      <c r="Q4" s="57" t="s">
        <v>1195</v>
      </c>
      <c r="R4" s="57" t="s">
        <v>1196</v>
      </c>
      <c r="S4" s="57" t="s">
        <v>1198</v>
      </c>
      <c r="T4" s="57" t="s">
        <v>1199</v>
      </c>
      <c r="U4" s="57" t="s">
        <v>1227</v>
      </c>
      <c r="V4" s="57" t="s">
        <v>1228</v>
      </c>
      <c r="W4" s="57" t="s">
        <v>1229</v>
      </c>
      <c r="X4" s="59" t="s">
        <v>1173</v>
      </c>
      <c r="Y4" s="60" t="s">
        <v>1207</v>
      </c>
      <c r="Z4" s="60" t="s">
        <v>1208</v>
      </c>
      <c r="AA4" s="60" t="s">
        <v>1209</v>
      </c>
      <c r="AB4" s="60" t="s">
        <v>1210</v>
      </c>
      <c r="AC4" s="60" t="s">
        <v>1211</v>
      </c>
      <c r="AD4" s="59" t="s">
        <v>1212</v>
      </c>
      <c r="AE4" s="58" t="s">
        <v>1230</v>
      </c>
      <c r="AF4" s="58" t="s">
        <v>1219</v>
      </c>
      <c r="AG4" s="58" t="s">
        <v>1174</v>
      </c>
      <c r="AH4" s="58" t="s">
        <v>1175</v>
      </c>
      <c r="AI4" s="58" t="s">
        <v>1231</v>
      </c>
      <c r="AJ4" s="57" t="s">
        <v>1176</v>
      </c>
      <c r="AK4" s="57" t="s">
        <v>1232</v>
      </c>
      <c r="AL4" s="57" t="s">
        <v>1233</v>
      </c>
      <c r="AM4" s="57" t="s">
        <v>1234</v>
      </c>
      <c r="AN4" s="57" t="s">
        <v>1235</v>
      </c>
      <c r="AO4" s="57" t="s">
        <v>1236</v>
      </c>
      <c r="AP4" s="57" t="s">
        <v>1290</v>
      </c>
      <c r="AQ4" s="57" t="s">
        <v>1291</v>
      </c>
      <c r="AR4" s="57" t="s">
        <v>1292</v>
      </c>
      <c r="AS4" s="57" t="s">
        <v>1237</v>
      </c>
      <c r="AT4" s="57" t="s">
        <v>1179</v>
      </c>
      <c r="AU4" s="57" t="s">
        <v>1177</v>
      </c>
      <c r="AV4" s="57" t="s">
        <v>1178</v>
      </c>
    </row>
    <row r="5" spans="1:48" x14ac:dyDescent="0.25">
      <c r="A5" s="62">
        <f>'COUT TVX'!A2</f>
        <v>800</v>
      </c>
      <c r="B5" s="62" t="str">
        <f>'COUT TVX'!B2</f>
        <v xml:space="preserve"> SAINT GERVAIS EN BELIN</v>
      </c>
      <c r="C5" s="62"/>
      <c r="D5" s="62" t="str">
        <f>B5</f>
        <v xml:space="preserve"> SAINT GERVAIS EN BELIN</v>
      </c>
      <c r="E5" s="62">
        <f>IF(ISBLANK('COUT TVX'!I2),"",'COUT TVX'!I2)</f>
        <v>3</v>
      </c>
      <c r="F5" s="62" t="str">
        <f>'COUT TVX'!R2</f>
        <v>Z3</v>
      </c>
      <c r="G5" s="62"/>
      <c r="H5" s="62">
        <f>'COUT TVX'!C2</f>
        <v>2009</v>
      </c>
      <c r="I5" s="62">
        <f>'COUT TVX'!D2</f>
        <v>2010</v>
      </c>
      <c r="J5" s="62" t="str">
        <f>IF('COUT TVX'!H2="IND","IND",IF('COUT TVX'!H2="COLL","COLL",IF('COUT TVX'!H2="INT","COL","MIXTE")))</f>
        <v>IND</v>
      </c>
      <c r="K5" s="62" t="str">
        <f>IFERROR((VLOOKUP(A5,'COUT GLOBAL'!A:L,9,FALSE)),"")</f>
        <v>Locatif</v>
      </c>
      <c r="L5" s="62"/>
      <c r="M5" s="62"/>
      <c r="N5" s="62" t="str">
        <f>IF(ISBLANK(G5),"-",IF(G5&lt;2012,"RT2005","RT2012"))</f>
        <v>-</v>
      </c>
      <c r="O5" s="62"/>
      <c r="P5" s="62"/>
      <c r="Q5" s="62"/>
      <c r="R5" s="62"/>
      <c r="S5" s="62"/>
      <c r="T5" s="62"/>
      <c r="U5" s="62"/>
      <c r="V5" s="62"/>
      <c r="W5" s="62"/>
      <c r="X5" s="63">
        <f>IF('COUT TVX'!E2=0,"",'COUT TVX'!E2)</f>
        <v>6</v>
      </c>
      <c r="Y5" s="64"/>
      <c r="Z5" s="64"/>
      <c r="AA5" s="64"/>
      <c r="AB5" s="64"/>
      <c r="AC5" s="64"/>
      <c r="AD5" s="62"/>
      <c r="AE5" s="65">
        <f>IFERROR((AD5/AH5),"")</f>
        <v>0</v>
      </c>
      <c r="AF5" s="62"/>
      <c r="AG5" s="66">
        <f>IF('COUT TVX'!F2=0,"",'COUT TVX'!F2)</f>
        <v>479</v>
      </c>
      <c r="AH5" s="66">
        <f>IF('COUT TVX'!G2=0,"",'COUT TVX'!G2)</f>
        <v>508.61</v>
      </c>
      <c r="AI5" s="66">
        <f>IFERROR((AG5/AH5),"")</f>
        <v>0.94178250525943252</v>
      </c>
      <c r="AJ5" s="67" t="str">
        <f>'COUT TVX'!K2</f>
        <v>LOT 01 - GROS OEUVRE RAVALEMEN</v>
      </c>
      <c r="AK5" s="67" t="str">
        <f>'COUT TVX'!L2</f>
        <v>GROS ŒUVRE</v>
      </c>
      <c r="AL5" s="68">
        <f>'COUT TVX'!M2</f>
        <v>199499.41</v>
      </c>
      <c r="AM5" s="65"/>
      <c r="AN5" s="65"/>
      <c r="AO5" s="65"/>
      <c r="AP5" s="68"/>
      <c r="AQ5" s="68"/>
      <c r="AR5" s="68"/>
      <c r="AS5" s="69">
        <f>IF(ISBLANK('COUT TVX'!Q2),"",'COUT TVX'!Q2)</f>
        <v>5.5E-2</v>
      </c>
      <c r="AT5" s="70">
        <f>IFERROR((AM5/X5),"")</f>
        <v>0</v>
      </c>
      <c r="AU5" s="70">
        <f>IFERROR((AM5/AG5),"")</f>
        <v>0</v>
      </c>
      <c r="AV5" s="70">
        <f>IFERROR((AM5/AH5),"")</f>
        <v>0</v>
      </c>
    </row>
    <row r="6" spans="1:48" x14ac:dyDescent="0.25">
      <c r="A6" s="62"/>
      <c r="B6" s="62"/>
      <c r="C6" s="62"/>
      <c r="D6" s="62"/>
      <c r="E6" s="62">
        <f>IF(ISBLANK('COUT TVX'!I3),"",'COUT TVX'!I3)</f>
        <v>3</v>
      </c>
      <c r="F6" s="62" t="str">
        <f>'COUT TVX'!R3</f>
        <v>Z3</v>
      </c>
      <c r="G6" s="62"/>
      <c r="H6" s="62">
        <f>'COUT TVX'!C3</f>
        <v>2009</v>
      </c>
      <c r="I6" s="62">
        <f>'COUT TVX'!D3</f>
        <v>2010</v>
      </c>
      <c r="J6" s="62" t="str">
        <f>'COUT TVX'!H3</f>
        <v>IND</v>
      </c>
      <c r="K6" s="62" t="str">
        <f>IFERROR((VLOOKUP(A6,'COUT GLOBAL'!A:L,9,FALSE)),"")</f>
        <v/>
      </c>
      <c r="L6" s="62"/>
      <c r="M6" s="62"/>
      <c r="N6" s="62" t="str">
        <f t="shared" ref="N6:N69" si="0">IF(ISBLANK(G6),"-",IF(L5&lt;2012,"RT2005","RT2012"))</f>
        <v>-</v>
      </c>
      <c r="O6" s="62"/>
      <c r="P6" s="62"/>
      <c r="Q6" s="62"/>
      <c r="R6" s="62"/>
      <c r="S6" s="62"/>
      <c r="T6" s="62"/>
      <c r="U6" s="62"/>
      <c r="V6" s="62"/>
      <c r="W6" s="62"/>
      <c r="X6" s="63" t="str">
        <f>IF('COUT TVX'!E3=0,"",'COUT TVX'!E3)</f>
        <v/>
      </c>
      <c r="Y6" s="64"/>
      <c r="Z6" s="64"/>
      <c r="AA6" s="64"/>
      <c r="AB6" s="64"/>
      <c r="AC6" s="64"/>
      <c r="AD6" s="62"/>
      <c r="AE6" s="65" t="str">
        <f t="shared" ref="AE6:AE69" si="1">IFERROR((AD6/AH6),"")</f>
        <v/>
      </c>
      <c r="AF6" s="62"/>
      <c r="AG6" s="66" t="str">
        <f>IF('COUT TVX'!F3=0,"",'COUT TVX'!F3)</f>
        <v/>
      </c>
      <c r="AH6" s="66" t="str">
        <f>IF('COUT TVX'!G3=0,"",'COUT TVX'!G3)</f>
        <v/>
      </c>
      <c r="AI6" s="66" t="str">
        <f t="shared" ref="AI6:AI69" si="2">IFERROR((AG6/AH6),"")</f>
        <v/>
      </c>
      <c r="AJ6" s="67" t="str">
        <f>'COUT TVX'!K3</f>
        <v>LOT 02 - CHARPENTE COUVERTURE</v>
      </c>
      <c r="AK6" s="67" t="str">
        <f>'COUT TVX'!L3</f>
        <v>CHARPENTE / COUVERTURE</v>
      </c>
      <c r="AL6" s="68">
        <f>'COUT TVX'!M3</f>
        <v>76026.39</v>
      </c>
      <c r="AM6" s="65"/>
      <c r="AN6" s="65"/>
      <c r="AO6" s="65"/>
      <c r="AP6" s="68"/>
      <c r="AQ6" s="68"/>
      <c r="AR6" s="68"/>
      <c r="AS6" s="69"/>
      <c r="AT6" s="70" t="str">
        <f t="shared" ref="AT6:AT69" si="3">IFERROR((AM6/X6),"")</f>
        <v/>
      </c>
      <c r="AU6" s="70" t="str">
        <f t="shared" ref="AU6:AU69" si="4">IFERROR((AM6/AG6),"")</f>
        <v/>
      </c>
      <c r="AV6" s="70" t="str">
        <f t="shared" ref="AV6:AV69" si="5">IFERROR((AM6/AH6),"")</f>
        <v/>
      </c>
    </row>
    <row r="7" spans="1:48" x14ac:dyDescent="0.25">
      <c r="A7" s="62"/>
      <c r="B7" s="62"/>
      <c r="C7" s="62"/>
      <c r="D7" s="62"/>
      <c r="E7" s="62">
        <f>IF(ISBLANK('COUT TVX'!I4),"",'COUT TVX'!I4)</f>
        <v>3</v>
      </c>
      <c r="F7" s="62" t="str">
        <f>'COUT TVX'!R4</f>
        <v>Z3</v>
      </c>
      <c r="G7" s="62"/>
      <c r="H7" s="62">
        <f>'COUT TVX'!C4</f>
        <v>2009</v>
      </c>
      <c r="I7" s="62">
        <f>'COUT TVX'!D4</f>
        <v>2010</v>
      </c>
      <c r="J7" s="62" t="str">
        <f>'COUT TVX'!H4</f>
        <v>IND</v>
      </c>
      <c r="K7" s="62" t="str">
        <f>IFERROR((VLOOKUP(A7,'COUT GLOBAL'!A:L,9,FALSE)),"")</f>
        <v/>
      </c>
      <c r="L7" s="62"/>
      <c r="M7" s="62"/>
      <c r="N7" s="62" t="str">
        <f t="shared" si="0"/>
        <v>-</v>
      </c>
      <c r="O7" s="62"/>
      <c r="P7" s="62"/>
      <c r="Q7" s="62"/>
      <c r="R7" s="62"/>
      <c r="S7" s="62"/>
      <c r="T7" s="62"/>
      <c r="U7" s="62"/>
      <c r="V7" s="62"/>
      <c r="W7" s="62"/>
      <c r="X7" s="63" t="str">
        <f>IF('COUT TVX'!E4=0,"",'COUT TVX'!E4)</f>
        <v/>
      </c>
      <c r="Y7" s="64"/>
      <c r="Z7" s="64"/>
      <c r="AA7" s="64"/>
      <c r="AB7" s="64"/>
      <c r="AC7" s="64"/>
      <c r="AD7" s="62"/>
      <c r="AE7" s="65" t="str">
        <f t="shared" si="1"/>
        <v/>
      </c>
      <c r="AF7" s="62"/>
      <c r="AG7" s="66" t="str">
        <f>IF('COUT TVX'!F4=0,"",'COUT TVX'!F4)</f>
        <v/>
      </c>
      <c r="AH7" s="66" t="str">
        <f>IF('COUT TVX'!G4=0,"",'COUT TVX'!G4)</f>
        <v/>
      </c>
      <c r="AI7" s="66" t="str">
        <f t="shared" si="2"/>
        <v/>
      </c>
      <c r="AJ7" s="67" t="str">
        <f>'COUT TVX'!K4</f>
        <v>LOT 03 - MENUISERIES EXT. PVC</v>
      </c>
      <c r="AK7" s="67" t="str">
        <f>'COUT TVX'!L4</f>
        <v>SECOND ŒUVRE</v>
      </c>
      <c r="AL7" s="68">
        <f>'COUT TVX'!M4</f>
        <v>17996.09</v>
      </c>
      <c r="AM7" s="65"/>
      <c r="AN7" s="65"/>
      <c r="AO7" s="65"/>
      <c r="AP7" s="68"/>
      <c r="AQ7" s="68"/>
      <c r="AR7" s="68"/>
      <c r="AS7" s="69"/>
      <c r="AT7" s="70" t="str">
        <f t="shared" si="3"/>
        <v/>
      </c>
      <c r="AU7" s="70" t="str">
        <f t="shared" si="4"/>
        <v/>
      </c>
      <c r="AV7" s="70" t="str">
        <f t="shared" si="5"/>
        <v/>
      </c>
    </row>
    <row r="8" spans="1:48" x14ac:dyDescent="0.25">
      <c r="A8" s="62"/>
      <c r="B8" s="62"/>
      <c r="C8" s="62"/>
      <c r="D8" s="62"/>
      <c r="E8" s="62">
        <f>IF(ISBLANK('COUT TVX'!I5),"",'COUT TVX'!I5)</f>
        <v>3</v>
      </c>
      <c r="F8" s="62" t="str">
        <f>'COUT TVX'!R5</f>
        <v>Z3</v>
      </c>
      <c r="G8" s="62"/>
      <c r="H8" s="62">
        <f>'COUT TVX'!C5</f>
        <v>2009</v>
      </c>
      <c r="I8" s="62">
        <f>'COUT TVX'!D5</f>
        <v>2010</v>
      </c>
      <c r="J8" s="62" t="str">
        <f>'COUT TVX'!H5</f>
        <v>IND</v>
      </c>
      <c r="K8" s="62" t="str">
        <f>IFERROR((VLOOKUP(A8,'COUT GLOBAL'!A:L,9,FALSE)),"")</f>
        <v/>
      </c>
      <c r="L8" s="62"/>
      <c r="M8" s="62"/>
      <c r="N8" s="62" t="str">
        <f t="shared" si="0"/>
        <v>-</v>
      </c>
      <c r="O8" s="62"/>
      <c r="P8" s="62"/>
      <c r="Q8" s="62"/>
      <c r="R8" s="62"/>
      <c r="S8" s="62"/>
      <c r="T8" s="62"/>
      <c r="U8" s="62"/>
      <c r="V8" s="62"/>
      <c r="W8" s="62"/>
      <c r="X8" s="63" t="str">
        <f>IF('COUT TVX'!E5=0,"",'COUT TVX'!E5)</f>
        <v/>
      </c>
      <c r="Y8" s="64"/>
      <c r="Z8" s="64"/>
      <c r="AA8" s="64"/>
      <c r="AB8" s="64"/>
      <c r="AC8" s="64"/>
      <c r="AD8" s="62"/>
      <c r="AE8" s="65" t="str">
        <f t="shared" si="1"/>
        <v/>
      </c>
      <c r="AF8" s="62"/>
      <c r="AG8" s="66" t="str">
        <f>IF('COUT TVX'!F5=0,"",'COUT TVX'!F5)</f>
        <v/>
      </c>
      <c r="AH8" s="66" t="str">
        <f>IF('COUT TVX'!G5=0,"",'COUT TVX'!G5)</f>
        <v/>
      </c>
      <c r="AI8" s="66" t="str">
        <f t="shared" si="2"/>
        <v/>
      </c>
      <c r="AJ8" s="67" t="str">
        <f>'COUT TVX'!K5</f>
        <v>LOT 04 - PLATRERIE - FAUX PLAF</v>
      </c>
      <c r="AK8" s="67" t="str">
        <f>'COUT TVX'!L5</f>
        <v>SECOND ŒUVRE</v>
      </c>
      <c r="AL8" s="68">
        <f>'COUT TVX'!M5</f>
        <v>56433.49</v>
      </c>
      <c r="AM8" s="65"/>
      <c r="AN8" s="65"/>
      <c r="AO8" s="65"/>
      <c r="AP8" s="68"/>
      <c r="AQ8" s="68"/>
      <c r="AR8" s="68"/>
      <c r="AS8" s="69"/>
      <c r="AT8" s="70" t="str">
        <f t="shared" si="3"/>
        <v/>
      </c>
      <c r="AU8" s="70" t="str">
        <f t="shared" si="4"/>
        <v/>
      </c>
      <c r="AV8" s="70" t="str">
        <f t="shared" si="5"/>
        <v/>
      </c>
    </row>
    <row r="9" spans="1:48" x14ac:dyDescent="0.25">
      <c r="A9" s="62"/>
      <c r="B9" s="62"/>
      <c r="C9" s="62"/>
      <c r="D9" s="62"/>
      <c r="E9" s="62">
        <f>IF(ISBLANK('COUT TVX'!I6),"",'COUT TVX'!I6)</f>
        <v>3</v>
      </c>
      <c r="F9" s="62" t="str">
        <f>'COUT TVX'!R6</f>
        <v>Z3</v>
      </c>
      <c r="G9" s="62"/>
      <c r="H9" s="62">
        <f>'COUT TVX'!C6</f>
        <v>2009</v>
      </c>
      <c r="I9" s="62">
        <f>'COUT TVX'!D6</f>
        <v>2010</v>
      </c>
      <c r="J9" s="62" t="str">
        <f>'COUT TVX'!H6</f>
        <v>IND</v>
      </c>
      <c r="K9" s="62" t="str">
        <f>IFERROR((VLOOKUP(A9,'COUT GLOBAL'!A:L,9,FALSE)),"")</f>
        <v/>
      </c>
      <c r="L9" s="62"/>
      <c r="M9" s="62"/>
      <c r="N9" s="62" t="str">
        <f t="shared" si="0"/>
        <v>-</v>
      </c>
      <c r="O9" s="62"/>
      <c r="P9" s="62"/>
      <c r="Q9" s="62"/>
      <c r="R9" s="62"/>
      <c r="S9" s="62"/>
      <c r="T9" s="62"/>
      <c r="U9" s="62"/>
      <c r="V9" s="62"/>
      <c r="W9" s="62"/>
      <c r="X9" s="63" t="str">
        <f>IF('COUT TVX'!E6=0,"",'COUT TVX'!E6)</f>
        <v/>
      </c>
      <c r="Y9" s="64"/>
      <c r="Z9" s="64"/>
      <c r="AA9" s="64"/>
      <c r="AB9" s="64"/>
      <c r="AC9" s="64"/>
      <c r="AD9" s="62"/>
      <c r="AE9" s="65" t="str">
        <f t="shared" si="1"/>
        <v/>
      </c>
      <c r="AF9" s="62"/>
      <c r="AG9" s="66" t="str">
        <f>IF('COUT TVX'!F6=0,"",'COUT TVX'!F6)</f>
        <v/>
      </c>
      <c r="AH9" s="66" t="str">
        <f>IF('COUT TVX'!G6=0,"",'COUT TVX'!G6)</f>
        <v/>
      </c>
      <c r="AI9" s="66" t="str">
        <f t="shared" si="2"/>
        <v/>
      </c>
      <c r="AJ9" s="67" t="str">
        <f>'COUT TVX'!K6</f>
        <v>LOT 06 - CARRELAGE - FAIENCE</v>
      </c>
      <c r="AK9" s="67" t="str">
        <f>'COUT TVX'!L6</f>
        <v>SECOND ŒUVRE</v>
      </c>
      <c r="AL9" s="68">
        <f>'COUT TVX'!M6</f>
        <v>17930.689999999999</v>
      </c>
      <c r="AM9" s="65"/>
      <c r="AN9" s="65"/>
      <c r="AO9" s="65"/>
      <c r="AP9" s="68"/>
      <c r="AQ9" s="68"/>
      <c r="AR9" s="68"/>
      <c r="AS9" s="69"/>
      <c r="AT9" s="70" t="str">
        <f t="shared" si="3"/>
        <v/>
      </c>
      <c r="AU9" s="70" t="str">
        <f t="shared" si="4"/>
        <v/>
      </c>
      <c r="AV9" s="70" t="str">
        <f t="shared" si="5"/>
        <v/>
      </c>
    </row>
    <row r="10" spans="1:48" x14ac:dyDescent="0.25">
      <c r="A10" s="62"/>
      <c r="B10" s="62"/>
      <c r="C10" s="62"/>
      <c r="D10" s="62"/>
      <c r="E10" s="62">
        <f>IF(ISBLANK('COUT TVX'!I7),"",'COUT TVX'!I7)</f>
        <v>3</v>
      </c>
      <c r="F10" s="62" t="str">
        <f>'COUT TVX'!R7</f>
        <v>Z3</v>
      </c>
      <c r="G10" s="62"/>
      <c r="H10" s="62">
        <f>'COUT TVX'!C7</f>
        <v>2009</v>
      </c>
      <c r="I10" s="62">
        <f>'COUT TVX'!D7</f>
        <v>2010</v>
      </c>
      <c r="J10" s="62" t="str">
        <f>'COUT TVX'!H7</f>
        <v>IND</v>
      </c>
      <c r="K10" s="62" t="str">
        <f>IFERROR((VLOOKUP(A10,'COUT GLOBAL'!A:L,9,FALSE)),"")</f>
        <v/>
      </c>
      <c r="L10" s="62"/>
      <c r="M10" s="62"/>
      <c r="N10" s="62" t="str">
        <f t="shared" si="0"/>
        <v>-</v>
      </c>
      <c r="O10" s="62"/>
      <c r="P10" s="62"/>
      <c r="Q10" s="62"/>
      <c r="R10" s="62"/>
      <c r="S10" s="62"/>
      <c r="T10" s="62"/>
      <c r="U10" s="62"/>
      <c r="V10" s="62"/>
      <c r="W10" s="62"/>
      <c r="X10" s="63" t="str">
        <f>IF('COUT TVX'!E7=0,"",'COUT TVX'!E7)</f>
        <v/>
      </c>
      <c r="Y10" s="64"/>
      <c r="Z10" s="64"/>
      <c r="AA10" s="64"/>
      <c r="AB10" s="64"/>
      <c r="AC10" s="64"/>
      <c r="AD10" s="62"/>
      <c r="AE10" s="65" t="str">
        <f t="shared" si="1"/>
        <v/>
      </c>
      <c r="AF10" s="62"/>
      <c r="AG10" s="66" t="str">
        <f>IF('COUT TVX'!F7=0,"",'COUT TVX'!F7)</f>
        <v/>
      </c>
      <c r="AH10" s="66" t="str">
        <f>IF('COUT TVX'!G7=0,"",'COUT TVX'!G7)</f>
        <v/>
      </c>
      <c r="AI10" s="66" t="str">
        <f t="shared" si="2"/>
        <v/>
      </c>
      <c r="AJ10" s="67" t="str">
        <f>'COUT TVX'!K7</f>
        <v>LOT 07 - ELECTRICITE</v>
      </c>
      <c r="AK10" s="67" t="str">
        <f>'COUT TVX'!L7</f>
        <v>ELECTRICITE / CHAUFFAGE/PLOMBERIE/VMC</v>
      </c>
      <c r="AL10" s="68">
        <f>'COUT TVX'!M7</f>
        <v>26329.71</v>
      </c>
      <c r="AM10" s="65"/>
      <c r="AN10" s="65"/>
      <c r="AO10" s="65"/>
      <c r="AP10" s="68"/>
      <c r="AQ10" s="68"/>
      <c r="AR10" s="68"/>
      <c r="AS10" s="69"/>
      <c r="AT10" s="70" t="str">
        <f t="shared" si="3"/>
        <v/>
      </c>
      <c r="AU10" s="70" t="str">
        <f t="shared" si="4"/>
        <v/>
      </c>
      <c r="AV10" s="70" t="str">
        <f t="shared" si="5"/>
        <v/>
      </c>
    </row>
    <row r="11" spans="1:48" x14ac:dyDescent="0.25">
      <c r="A11" s="62"/>
      <c r="B11" s="62"/>
      <c r="C11" s="62"/>
      <c r="D11" s="62"/>
      <c r="E11" s="62">
        <f>IF(ISBLANK('COUT TVX'!I8),"",'COUT TVX'!I8)</f>
        <v>3</v>
      </c>
      <c r="F11" s="62" t="str">
        <f>'COUT TVX'!R8</f>
        <v>Z3</v>
      </c>
      <c r="G11" s="62"/>
      <c r="H11" s="62">
        <f>'COUT TVX'!C8</f>
        <v>2009</v>
      </c>
      <c r="I11" s="62">
        <f>'COUT TVX'!D8</f>
        <v>2010</v>
      </c>
      <c r="J11" s="62" t="str">
        <f>'COUT TVX'!H8</f>
        <v>IND</v>
      </c>
      <c r="K11" s="62" t="str">
        <f>IFERROR((VLOOKUP(A11,'COUT GLOBAL'!A:L,9,FALSE)),"")</f>
        <v/>
      </c>
      <c r="L11" s="62"/>
      <c r="M11" s="62"/>
      <c r="N11" s="62" t="str">
        <f t="shared" si="0"/>
        <v>-</v>
      </c>
      <c r="O11" s="62"/>
      <c r="P11" s="62"/>
      <c r="Q11" s="62"/>
      <c r="R11" s="62"/>
      <c r="S11" s="62"/>
      <c r="T11" s="62"/>
      <c r="U11" s="62"/>
      <c r="V11" s="62"/>
      <c r="W11" s="62"/>
      <c r="X11" s="63" t="str">
        <f>IF('COUT TVX'!E8=0,"",'COUT TVX'!E8)</f>
        <v/>
      </c>
      <c r="Y11" s="64"/>
      <c r="Z11" s="64"/>
      <c r="AA11" s="64"/>
      <c r="AB11" s="64"/>
      <c r="AC11" s="64"/>
      <c r="AD11" s="62"/>
      <c r="AE11" s="65" t="str">
        <f t="shared" si="1"/>
        <v/>
      </c>
      <c r="AF11" s="62"/>
      <c r="AG11" s="66" t="str">
        <f>IF('COUT TVX'!F8=0,"",'COUT TVX'!F8)</f>
        <v/>
      </c>
      <c r="AH11" s="66" t="str">
        <f>IF('COUT TVX'!G8=0,"",'COUT TVX'!G8)</f>
        <v/>
      </c>
      <c r="AI11" s="66" t="str">
        <f t="shared" si="2"/>
        <v/>
      </c>
      <c r="AJ11" s="67" t="str">
        <f>'COUT TVX'!K8</f>
        <v>LOT 08 - PLOMB. SAN. CHAUF. VM</v>
      </c>
      <c r="AK11" s="67" t="str">
        <f>'COUT TVX'!L8</f>
        <v>ELECTRICITE / CHAUFFAGE/PLOMBERIE/VMC</v>
      </c>
      <c r="AL11" s="68">
        <f>'COUT TVX'!M8</f>
        <v>50066.82</v>
      </c>
      <c r="AM11" s="65"/>
      <c r="AN11" s="65"/>
      <c r="AO11" s="65"/>
      <c r="AP11" s="68"/>
      <c r="AQ11" s="68"/>
      <c r="AR11" s="68"/>
      <c r="AS11" s="69"/>
      <c r="AT11" s="70" t="str">
        <f t="shared" si="3"/>
        <v/>
      </c>
      <c r="AU11" s="70" t="str">
        <f t="shared" si="4"/>
        <v/>
      </c>
      <c r="AV11" s="70" t="str">
        <f t="shared" si="5"/>
        <v/>
      </c>
    </row>
    <row r="12" spans="1:48" x14ac:dyDescent="0.25">
      <c r="A12" s="62"/>
      <c r="B12" s="62"/>
      <c r="C12" s="62"/>
      <c r="D12" s="62"/>
      <c r="E12" s="62">
        <f>IF(ISBLANK('COUT TVX'!I9),"",'COUT TVX'!I9)</f>
        <v>3</v>
      </c>
      <c r="F12" s="62" t="str">
        <f>'COUT TVX'!R9</f>
        <v>Z3</v>
      </c>
      <c r="G12" s="62"/>
      <c r="H12" s="62">
        <f>'COUT TVX'!C9</f>
        <v>2009</v>
      </c>
      <c r="I12" s="62">
        <f>'COUT TVX'!D9</f>
        <v>2010</v>
      </c>
      <c r="J12" s="62" t="str">
        <f>'COUT TVX'!H9</f>
        <v>IND</v>
      </c>
      <c r="K12" s="62" t="str">
        <f>IFERROR((VLOOKUP(A12,'COUT GLOBAL'!A:L,9,FALSE)),"")</f>
        <v/>
      </c>
      <c r="L12" s="62"/>
      <c r="M12" s="62"/>
      <c r="N12" s="62" t="str">
        <f t="shared" si="0"/>
        <v>-</v>
      </c>
      <c r="O12" s="62"/>
      <c r="P12" s="62"/>
      <c r="Q12" s="62"/>
      <c r="R12" s="62"/>
      <c r="S12" s="62"/>
      <c r="T12" s="62"/>
      <c r="U12" s="62"/>
      <c r="V12" s="62"/>
      <c r="W12" s="62"/>
      <c r="X12" s="63" t="str">
        <f>IF('COUT TVX'!E9=0,"",'COUT TVX'!E9)</f>
        <v/>
      </c>
      <c r="Y12" s="64"/>
      <c r="Z12" s="64"/>
      <c r="AA12" s="64"/>
      <c r="AB12" s="64"/>
      <c r="AC12" s="64"/>
      <c r="AD12" s="62"/>
      <c r="AE12" s="65" t="str">
        <f t="shared" si="1"/>
        <v/>
      </c>
      <c r="AF12" s="62"/>
      <c r="AG12" s="66" t="str">
        <f>IF('COUT TVX'!F9=0,"",'COUT TVX'!F9)</f>
        <v/>
      </c>
      <c r="AH12" s="66" t="str">
        <f>IF('COUT TVX'!G9=0,"",'COUT TVX'!G9)</f>
        <v/>
      </c>
      <c r="AI12" s="66" t="str">
        <f t="shared" si="2"/>
        <v/>
      </c>
      <c r="AJ12" s="67" t="str">
        <f>'COUT TVX'!K9</f>
        <v>LOT 09 - PEINTURE - REVTS MURA</v>
      </c>
      <c r="AK12" s="67" t="str">
        <f>'COUT TVX'!L9</f>
        <v>SECOND ŒUVRE</v>
      </c>
      <c r="AL12" s="68">
        <f>'COUT TVX'!M9</f>
        <v>26152.7</v>
      </c>
      <c r="AM12" s="65"/>
      <c r="AN12" s="65"/>
      <c r="AO12" s="65"/>
      <c r="AP12" s="68"/>
      <c r="AQ12" s="68"/>
      <c r="AR12" s="68"/>
      <c r="AS12" s="69"/>
      <c r="AT12" s="70" t="str">
        <f t="shared" si="3"/>
        <v/>
      </c>
      <c r="AU12" s="70" t="str">
        <f t="shared" si="4"/>
        <v/>
      </c>
      <c r="AV12" s="70" t="str">
        <f t="shared" si="5"/>
        <v/>
      </c>
    </row>
    <row r="13" spans="1:48" x14ac:dyDescent="0.25">
      <c r="A13" s="62"/>
      <c r="B13" s="62"/>
      <c r="C13" s="62"/>
      <c r="D13" s="62"/>
      <c r="E13" s="62">
        <f>IF(ISBLANK('COUT TVX'!I10),"",'COUT TVX'!I10)</f>
        <v>3</v>
      </c>
      <c r="F13" s="62" t="str">
        <f>'COUT TVX'!R10</f>
        <v>Z3</v>
      </c>
      <c r="G13" s="62"/>
      <c r="H13" s="62">
        <f>'COUT TVX'!C10</f>
        <v>2009</v>
      </c>
      <c r="I13" s="62">
        <f>'COUT TVX'!D10</f>
        <v>2010</v>
      </c>
      <c r="J13" s="62" t="str">
        <f>'COUT TVX'!H10</f>
        <v>IND</v>
      </c>
      <c r="K13" s="62" t="str">
        <f>IFERROR((VLOOKUP(A13,'COUT GLOBAL'!A:L,9,FALSE)),"")</f>
        <v/>
      </c>
      <c r="L13" s="62"/>
      <c r="M13" s="62"/>
      <c r="N13" s="62" t="str">
        <f t="shared" si="0"/>
        <v>-</v>
      </c>
      <c r="O13" s="62"/>
      <c r="P13" s="62"/>
      <c r="Q13" s="62"/>
      <c r="R13" s="62"/>
      <c r="S13" s="62"/>
      <c r="T13" s="62"/>
      <c r="U13" s="62"/>
      <c r="V13" s="62"/>
      <c r="W13" s="62"/>
      <c r="X13" s="63" t="str">
        <f>IF('COUT TVX'!E10=0,"",'COUT TVX'!E10)</f>
        <v/>
      </c>
      <c r="Y13" s="64"/>
      <c r="Z13" s="64"/>
      <c r="AA13" s="64"/>
      <c r="AB13" s="64"/>
      <c r="AC13" s="64"/>
      <c r="AD13" s="62"/>
      <c r="AE13" s="65" t="str">
        <f t="shared" si="1"/>
        <v/>
      </c>
      <c r="AF13" s="62"/>
      <c r="AG13" s="66" t="str">
        <f>IF('COUT TVX'!F10=0,"",'COUT TVX'!F10)</f>
        <v/>
      </c>
      <c r="AH13" s="66" t="str">
        <f>IF('COUT TVX'!G10=0,"",'COUT TVX'!G10)</f>
        <v/>
      </c>
      <c r="AI13" s="66" t="str">
        <f t="shared" si="2"/>
        <v/>
      </c>
      <c r="AJ13" s="67" t="str">
        <f>'COUT TVX'!K10</f>
        <v>LOT 10 - REVETS SOLS SOUPLES</v>
      </c>
      <c r="AK13" s="67" t="str">
        <f>'COUT TVX'!L10</f>
        <v>SECOND ŒUVRE</v>
      </c>
      <c r="AL13" s="68">
        <f>'COUT TVX'!M10</f>
        <v>5823.2</v>
      </c>
      <c r="AM13" s="65"/>
      <c r="AN13" s="65"/>
      <c r="AO13" s="65"/>
      <c r="AP13" s="68"/>
      <c r="AQ13" s="68"/>
      <c r="AR13" s="68"/>
      <c r="AS13" s="69"/>
      <c r="AT13" s="70" t="str">
        <f t="shared" si="3"/>
        <v/>
      </c>
      <c r="AU13" s="70" t="str">
        <f t="shared" si="4"/>
        <v/>
      </c>
      <c r="AV13" s="70" t="str">
        <f t="shared" si="5"/>
        <v/>
      </c>
    </row>
    <row r="14" spans="1:48" x14ac:dyDescent="0.25">
      <c r="A14" s="62"/>
      <c r="B14" s="62"/>
      <c r="C14" s="62"/>
      <c r="D14" s="62"/>
      <c r="E14" s="62">
        <f>IF(ISBLANK('COUT TVX'!I11),"",'COUT TVX'!I11)</f>
        <v>3</v>
      </c>
      <c r="F14" s="62" t="str">
        <f>'COUT TVX'!R11</f>
        <v>Z3</v>
      </c>
      <c r="G14" s="62"/>
      <c r="H14" s="62">
        <f>'COUT TVX'!C11</f>
        <v>2009</v>
      </c>
      <c r="I14" s="62">
        <f>'COUT TVX'!D11</f>
        <v>2010</v>
      </c>
      <c r="J14" s="62" t="str">
        <f>'COUT TVX'!H11</f>
        <v>IND</v>
      </c>
      <c r="K14" s="62" t="str">
        <f>IFERROR((VLOOKUP(A14,'COUT GLOBAL'!A:L,9,FALSE)),"")</f>
        <v/>
      </c>
      <c r="L14" s="62"/>
      <c r="M14" s="62"/>
      <c r="N14" s="62" t="str">
        <f t="shared" si="0"/>
        <v>-</v>
      </c>
      <c r="O14" s="62"/>
      <c r="P14" s="62"/>
      <c r="Q14" s="62"/>
      <c r="R14" s="62"/>
      <c r="S14" s="62"/>
      <c r="T14" s="62"/>
      <c r="U14" s="62"/>
      <c r="V14" s="62"/>
      <c r="W14" s="62"/>
      <c r="X14" s="63" t="str">
        <f>IF('COUT TVX'!E11=0,"",'COUT TVX'!E11)</f>
        <v/>
      </c>
      <c r="Y14" s="64"/>
      <c r="Z14" s="64"/>
      <c r="AA14" s="64"/>
      <c r="AB14" s="64"/>
      <c r="AC14" s="64"/>
      <c r="AD14" s="62"/>
      <c r="AE14" s="65" t="str">
        <f t="shared" si="1"/>
        <v/>
      </c>
      <c r="AF14" s="62"/>
      <c r="AG14" s="66" t="str">
        <f>IF('COUT TVX'!F11=0,"",'COUT TVX'!F11)</f>
        <v/>
      </c>
      <c r="AH14" s="66" t="str">
        <f>IF('COUT TVX'!G11=0,"",'COUT TVX'!G11)</f>
        <v/>
      </c>
      <c r="AI14" s="66" t="str">
        <f t="shared" si="2"/>
        <v/>
      </c>
      <c r="AJ14" s="67" t="str">
        <f>'COUT TVX'!K11</f>
        <v>LOT 11 - ESPACES VERTS</v>
      </c>
      <c r="AK14" s="67" t="str">
        <f>'COUT TVX'!L11</f>
        <v>ESPACES VERTS</v>
      </c>
      <c r="AL14" s="68">
        <f>'COUT TVX'!M11</f>
        <v>9607.82</v>
      </c>
      <c r="AM14" s="65"/>
      <c r="AN14" s="65"/>
      <c r="AO14" s="65"/>
      <c r="AP14" s="68"/>
      <c r="AQ14" s="68"/>
      <c r="AR14" s="68"/>
      <c r="AS14" s="69"/>
      <c r="AT14" s="70" t="str">
        <f t="shared" si="3"/>
        <v/>
      </c>
      <c r="AU14" s="70" t="str">
        <f t="shared" si="4"/>
        <v/>
      </c>
      <c r="AV14" s="70" t="str">
        <f t="shared" si="5"/>
        <v/>
      </c>
    </row>
    <row r="15" spans="1:48" x14ac:dyDescent="0.25">
      <c r="A15" s="62"/>
      <c r="B15" s="62"/>
      <c r="C15" s="62"/>
      <c r="D15" s="62"/>
      <c r="E15" s="62">
        <f>IF(ISBLANK('COUT TVX'!I12),"",'COUT TVX'!I12)</f>
        <v>3</v>
      </c>
      <c r="F15" s="62" t="str">
        <f>'COUT TVX'!R12</f>
        <v>Z3</v>
      </c>
      <c r="G15" s="62"/>
      <c r="H15" s="62">
        <f>'COUT TVX'!C12</f>
        <v>2009</v>
      </c>
      <c r="I15" s="62">
        <f>'COUT TVX'!D12</f>
        <v>2010</v>
      </c>
      <c r="J15" s="62" t="str">
        <f>'COUT TVX'!H12</f>
        <v>IND</v>
      </c>
      <c r="K15" s="62" t="str">
        <f>IFERROR((VLOOKUP(A15,'COUT GLOBAL'!A:L,9,FALSE)),"")</f>
        <v/>
      </c>
      <c r="L15" s="62"/>
      <c r="M15" s="62"/>
      <c r="N15" s="62" t="str">
        <f t="shared" si="0"/>
        <v>-</v>
      </c>
      <c r="O15" s="62"/>
      <c r="P15" s="62"/>
      <c r="Q15" s="62"/>
      <c r="R15" s="62"/>
      <c r="S15" s="62"/>
      <c r="T15" s="62"/>
      <c r="U15" s="62"/>
      <c r="V15" s="62"/>
      <c r="W15" s="62"/>
      <c r="X15" s="63" t="str">
        <f>IF('COUT TVX'!E12=0,"",'COUT TVX'!E12)</f>
        <v/>
      </c>
      <c r="Y15" s="64"/>
      <c r="Z15" s="64"/>
      <c r="AA15" s="64"/>
      <c r="AB15" s="64"/>
      <c r="AC15" s="64"/>
      <c r="AD15" s="62"/>
      <c r="AE15" s="65" t="str">
        <f t="shared" si="1"/>
        <v/>
      </c>
      <c r="AF15" s="62"/>
      <c r="AG15" s="66" t="str">
        <f>IF('COUT TVX'!F12=0,"",'COUT TVX'!F12)</f>
        <v/>
      </c>
      <c r="AH15" s="66" t="str">
        <f>IF('COUT TVX'!G12=0,"",'COUT TVX'!G12)</f>
        <v/>
      </c>
      <c r="AI15" s="66" t="str">
        <f t="shared" si="2"/>
        <v/>
      </c>
      <c r="AJ15" s="67" t="str">
        <f>'COUT TVX'!K12</f>
        <v>LOT 05 - MENUISERIES INT. BOIS</v>
      </c>
      <c r="AK15" s="67" t="str">
        <f>'COUT TVX'!L12</f>
        <v>SECOND ŒUVRE</v>
      </c>
      <c r="AL15" s="68">
        <f>'COUT TVX'!M12</f>
        <v>27118.19</v>
      </c>
      <c r="AM15" s="65"/>
      <c r="AN15" s="65"/>
      <c r="AO15" s="65"/>
      <c r="AP15" s="68"/>
      <c r="AQ15" s="68"/>
      <c r="AR15" s="68"/>
      <c r="AS15" s="69"/>
      <c r="AT15" s="70" t="str">
        <f t="shared" si="3"/>
        <v/>
      </c>
      <c r="AU15" s="70" t="str">
        <f t="shared" si="4"/>
        <v/>
      </c>
      <c r="AV15" s="70" t="str">
        <f t="shared" si="5"/>
        <v/>
      </c>
    </row>
    <row r="16" spans="1:48" x14ac:dyDescent="0.25">
      <c r="A16" s="62">
        <f>'COUT TVX'!A13</f>
        <v>803</v>
      </c>
      <c r="B16" s="62" t="str">
        <f>'COUT TVX'!B13</f>
        <v xml:space="preserve"> NOYEN SUR SARTHE LES JARDINS D</v>
      </c>
      <c r="C16" s="62"/>
      <c r="D16" s="62" t="s">
        <v>1240</v>
      </c>
      <c r="E16" s="62">
        <f>IF(ISBLANK('COUT TVX'!I13),"",'COUT TVX'!I13)</f>
        <v>6</v>
      </c>
      <c r="F16" s="62" t="str">
        <f>'COUT TVX'!R13</f>
        <v>Z3</v>
      </c>
      <c r="G16" s="62"/>
      <c r="H16" s="62">
        <f>'COUT TVX'!C13</f>
        <v>2009</v>
      </c>
      <c r="I16" s="62">
        <f>'COUT TVX'!D13</f>
        <v>2010</v>
      </c>
      <c r="J16" s="62" t="str">
        <f>IF('COUT TVX'!H13="IND","IND",IF('COUT TVX'!H13="COLL","COLL",IF('COUT TVX'!H13="INT","COL","MIXTE")))</f>
        <v>MIXTE</v>
      </c>
      <c r="K16" s="62" t="str">
        <f>IFERROR((VLOOKUP(A16,'COUT GLOBAL'!A:L,9,FALSE)),"")</f>
        <v>Locatif</v>
      </c>
      <c r="L16" s="62"/>
      <c r="M16" s="62"/>
      <c r="N16" s="62" t="str">
        <f t="shared" si="0"/>
        <v>-</v>
      </c>
      <c r="O16" s="62"/>
      <c r="P16" s="62"/>
      <c r="Q16" s="62"/>
      <c r="R16" s="62"/>
      <c r="S16" s="62"/>
      <c r="T16" s="62"/>
      <c r="U16" s="62"/>
      <c r="V16" s="62"/>
      <c r="W16" s="62"/>
      <c r="X16" s="63">
        <f>IF('COUT TVX'!E13=0,"",'COUT TVX'!E13)</f>
        <v>14</v>
      </c>
      <c r="Y16" s="64"/>
      <c r="Z16" s="64"/>
      <c r="AA16" s="64"/>
      <c r="AB16" s="64"/>
      <c r="AC16" s="64"/>
      <c r="AD16" s="62"/>
      <c r="AE16" s="65">
        <f>IFERROR((AD16/AH16),"")</f>
        <v>0</v>
      </c>
      <c r="AF16" s="62"/>
      <c r="AG16" s="66">
        <f>IF('COUT TVX'!F13=0,"",'COUT TVX'!F13)</f>
        <v>921.39</v>
      </c>
      <c r="AH16" s="66">
        <f>IF('COUT TVX'!G13=0,"",'COUT TVX'!G13)</f>
        <v>964.27</v>
      </c>
      <c r="AI16" s="66">
        <f t="shared" si="2"/>
        <v>0.9555311271739243</v>
      </c>
      <c r="AJ16" s="67" t="str">
        <f>'COUT TVX'!K13</f>
        <v>LOT 02 - G.O - FONDAT° DALLAGE</v>
      </c>
      <c r="AK16" s="67" t="str">
        <f>'COUT TVX'!L13</f>
        <v>GROS ŒUVRE</v>
      </c>
      <c r="AL16" s="68">
        <f>'COUT TVX'!M13</f>
        <v>128122.06</v>
      </c>
      <c r="AM16" s="65"/>
      <c r="AN16" s="65"/>
      <c r="AO16" s="65"/>
      <c r="AP16" s="68"/>
      <c r="AQ16" s="68"/>
      <c r="AR16" s="68"/>
      <c r="AS16" s="69">
        <f>IF(ISBLANK('COUT TVX'!Q13),"",'COUT TVX'!Q13)</f>
        <v>5.5E-2</v>
      </c>
      <c r="AT16" s="70">
        <f t="shared" si="3"/>
        <v>0</v>
      </c>
      <c r="AU16" s="70">
        <f t="shared" si="4"/>
        <v>0</v>
      </c>
      <c r="AV16" s="70">
        <f t="shared" si="5"/>
        <v>0</v>
      </c>
    </row>
    <row r="17" spans="1:48" x14ac:dyDescent="0.25">
      <c r="A17" s="62">
        <f>'COUT TVX'!A14</f>
        <v>803</v>
      </c>
      <c r="B17" s="62" t="str">
        <f>'COUT TVX'!B14</f>
        <v xml:space="preserve"> NOYEN SUR SARTHE LES JARDINS D</v>
      </c>
      <c r="C17" s="62"/>
      <c r="D17" s="62"/>
      <c r="E17" s="62">
        <f>IF(ISBLANK('COUT TVX'!I14),"",'COUT TVX'!I14)</f>
        <v>6</v>
      </c>
      <c r="F17" s="62" t="str">
        <f>'COUT TVX'!R14</f>
        <v>Z3</v>
      </c>
      <c r="G17" s="62"/>
      <c r="H17" s="62">
        <f>'COUT TVX'!C14</f>
        <v>2009</v>
      </c>
      <c r="I17" s="62">
        <f>'COUT TVX'!D14</f>
        <v>2010</v>
      </c>
      <c r="J17" s="62" t="str">
        <f>'COUT TVX'!H14</f>
        <v>I/INT</v>
      </c>
      <c r="K17" s="62" t="str">
        <f>IFERROR((VLOOKUP(A17,'COUT GLOBAL'!A:L,9,FALSE)),"")</f>
        <v>Locatif</v>
      </c>
      <c r="L17" s="62"/>
      <c r="M17" s="62"/>
      <c r="N17" s="62" t="str">
        <f t="shared" si="0"/>
        <v>-</v>
      </c>
      <c r="O17" s="62"/>
      <c r="P17" s="62"/>
      <c r="Q17" s="62"/>
      <c r="R17" s="62"/>
      <c r="S17" s="62"/>
      <c r="T17" s="62"/>
      <c r="U17" s="62"/>
      <c r="V17" s="62"/>
      <c r="W17" s="62"/>
      <c r="X17" s="63" t="str">
        <f>IF('COUT TVX'!E14=0,"",'COUT TVX'!E14)</f>
        <v/>
      </c>
      <c r="Y17" s="64"/>
      <c r="Z17" s="64"/>
      <c r="AA17" s="64"/>
      <c r="AB17" s="64"/>
      <c r="AC17" s="64"/>
      <c r="AD17" s="62"/>
      <c r="AE17" s="65" t="str">
        <f t="shared" si="1"/>
        <v/>
      </c>
      <c r="AF17" s="62"/>
      <c r="AG17" s="66" t="str">
        <f>IF('COUT TVX'!F14=0,"",'COUT TVX'!F14)</f>
        <v/>
      </c>
      <c r="AH17" s="66" t="str">
        <f>IF('COUT TVX'!G14=0,"",'COUT TVX'!G14)</f>
        <v/>
      </c>
      <c r="AI17" s="66" t="str">
        <f t="shared" si="2"/>
        <v/>
      </c>
      <c r="AJ17" s="67" t="str">
        <f>'COUT TVX'!K14</f>
        <v>LOT 01 - ESPACES VERTS - CLOT.</v>
      </c>
      <c r="AK17" s="67" t="str">
        <f>'COUT TVX'!L14</f>
        <v>ESPACES VERTS</v>
      </c>
      <c r="AL17" s="68">
        <f>'COUT TVX'!M14</f>
        <v>9544.48</v>
      </c>
      <c r="AM17" s="65"/>
      <c r="AN17" s="65"/>
      <c r="AO17" s="65"/>
      <c r="AP17" s="68"/>
      <c r="AQ17" s="68"/>
      <c r="AR17" s="68"/>
      <c r="AS17" s="69" t="str">
        <f>IF(ISBLANK('COUT TVX'!Q14),"",'COUT TVX'!Q14)</f>
        <v/>
      </c>
      <c r="AT17" s="70" t="str">
        <f t="shared" si="3"/>
        <v/>
      </c>
      <c r="AU17" s="70" t="str">
        <f t="shared" si="4"/>
        <v/>
      </c>
      <c r="AV17" s="70" t="str">
        <f t="shared" si="5"/>
        <v/>
      </c>
    </row>
    <row r="18" spans="1:48" x14ac:dyDescent="0.25">
      <c r="A18" s="62">
        <f>'COUT TVX'!A15</f>
        <v>803</v>
      </c>
      <c r="B18" s="62" t="str">
        <f>'COUT TVX'!B15</f>
        <v xml:space="preserve"> NOYEN SUR SARTHE LES JARDINS D</v>
      </c>
      <c r="C18" s="62"/>
      <c r="D18" s="62"/>
      <c r="E18" s="62">
        <f>IF(ISBLANK('COUT TVX'!I15),"",'COUT TVX'!I15)</f>
        <v>6</v>
      </c>
      <c r="F18" s="62" t="str">
        <f>'COUT TVX'!R15</f>
        <v>Z3</v>
      </c>
      <c r="G18" s="62"/>
      <c r="H18" s="62">
        <f>'COUT TVX'!C15</f>
        <v>2009</v>
      </c>
      <c r="I18" s="62">
        <f>'COUT TVX'!D15</f>
        <v>2010</v>
      </c>
      <c r="J18" s="62" t="str">
        <f>'COUT TVX'!H15</f>
        <v>I/INT</v>
      </c>
      <c r="K18" s="62" t="str">
        <f>IFERROR((VLOOKUP(A18,'COUT GLOBAL'!A:L,9,FALSE)),"")</f>
        <v>Locatif</v>
      </c>
      <c r="L18" s="62"/>
      <c r="M18" s="62"/>
      <c r="N18" s="62" t="str">
        <f t="shared" si="0"/>
        <v>-</v>
      </c>
      <c r="O18" s="62"/>
      <c r="P18" s="62"/>
      <c r="Q18" s="62"/>
      <c r="R18" s="62"/>
      <c r="S18" s="62"/>
      <c r="T18" s="62"/>
      <c r="U18" s="62"/>
      <c r="V18" s="62"/>
      <c r="W18" s="62"/>
      <c r="X18" s="63" t="str">
        <f>IF('COUT TVX'!E15=0,"",'COUT TVX'!E15)</f>
        <v/>
      </c>
      <c r="Y18" s="64"/>
      <c r="Z18" s="64"/>
      <c r="AA18" s="64"/>
      <c r="AB18" s="64"/>
      <c r="AC18" s="64"/>
      <c r="AD18" s="62"/>
      <c r="AE18" s="65" t="str">
        <f t="shared" si="1"/>
        <v/>
      </c>
      <c r="AF18" s="62"/>
      <c r="AG18" s="66" t="str">
        <f>IF('COUT TVX'!F15=0,"",'COUT TVX'!F15)</f>
        <v/>
      </c>
      <c r="AH18" s="66" t="str">
        <f>IF('COUT TVX'!G15=0,"",'COUT TVX'!G15)</f>
        <v/>
      </c>
      <c r="AI18" s="66" t="str">
        <f t="shared" si="2"/>
        <v/>
      </c>
      <c r="AJ18" s="67" t="str">
        <f>'COUT TVX'!K15</f>
        <v>LOT 03 - CHARP. OSSAT. BARDAGE</v>
      </c>
      <c r="AK18" s="67" t="str">
        <f>'COUT TVX'!L15</f>
        <v>CHARPENTE / COUVERTURE</v>
      </c>
      <c r="AL18" s="68">
        <f>'COUT TVX'!M15</f>
        <v>352660.43</v>
      </c>
      <c r="AM18" s="65"/>
      <c r="AN18" s="65"/>
      <c r="AO18" s="65"/>
      <c r="AP18" s="68"/>
      <c r="AQ18" s="68"/>
      <c r="AR18" s="68"/>
      <c r="AS18" s="69" t="str">
        <f>IF(ISBLANK('COUT TVX'!Q15),"",'COUT TVX'!Q15)</f>
        <v/>
      </c>
      <c r="AT18" s="70" t="str">
        <f t="shared" si="3"/>
        <v/>
      </c>
      <c r="AU18" s="70" t="str">
        <f t="shared" si="4"/>
        <v/>
      </c>
      <c r="AV18" s="70" t="str">
        <f t="shared" si="5"/>
        <v/>
      </c>
    </row>
    <row r="19" spans="1:48" x14ac:dyDescent="0.25">
      <c r="A19" s="62">
        <f>'COUT TVX'!A16</f>
        <v>803</v>
      </c>
      <c r="B19" s="62" t="str">
        <f>'COUT TVX'!B16</f>
        <v xml:space="preserve"> NOYEN SUR SARTHE LES JARDINS D</v>
      </c>
      <c r="C19" s="62"/>
      <c r="D19" s="62"/>
      <c r="E19" s="62">
        <f>IF(ISBLANK('COUT TVX'!I16),"",'COUT TVX'!I16)</f>
        <v>6</v>
      </c>
      <c r="F19" s="62" t="str">
        <f>'COUT TVX'!R16</f>
        <v>Z3</v>
      </c>
      <c r="G19" s="62"/>
      <c r="H19" s="62">
        <f>'COUT TVX'!C16</f>
        <v>2009</v>
      </c>
      <c r="I19" s="62">
        <f>'COUT TVX'!D16</f>
        <v>2010</v>
      </c>
      <c r="J19" s="62" t="str">
        <f>'COUT TVX'!H16</f>
        <v>I/INT</v>
      </c>
      <c r="K19" s="62" t="str">
        <f>IFERROR((VLOOKUP(A19,'COUT GLOBAL'!A:L,9,FALSE)),"")</f>
        <v>Locatif</v>
      </c>
      <c r="L19" s="62"/>
      <c r="M19" s="62"/>
      <c r="N19" s="62" t="str">
        <f t="shared" si="0"/>
        <v>-</v>
      </c>
      <c r="O19" s="62"/>
      <c r="P19" s="62"/>
      <c r="Q19" s="62"/>
      <c r="R19" s="62"/>
      <c r="S19" s="62"/>
      <c r="T19" s="62"/>
      <c r="U19" s="62"/>
      <c r="V19" s="62"/>
      <c r="W19" s="62"/>
      <c r="X19" s="63" t="str">
        <f>IF('COUT TVX'!E16=0,"",'COUT TVX'!E16)</f>
        <v/>
      </c>
      <c r="Y19" s="64"/>
      <c r="Z19" s="64"/>
      <c r="AA19" s="64"/>
      <c r="AB19" s="64"/>
      <c r="AC19" s="64"/>
      <c r="AD19" s="62"/>
      <c r="AE19" s="65" t="str">
        <f t="shared" si="1"/>
        <v/>
      </c>
      <c r="AF19" s="62"/>
      <c r="AG19" s="66" t="str">
        <f>IF('COUT TVX'!F16=0,"",'COUT TVX'!F16)</f>
        <v/>
      </c>
      <c r="AH19" s="66" t="str">
        <f>IF('COUT TVX'!G16=0,"",'COUT TVX'!G16)</f>
        <v/>
      </c>
      <c r="AI19" s="66" t="str">
        <f t="shared" si="2"/>
        <v/>
      </c>
      <c r="AJ19" s="67" t="str">
        <f>'COUT TVX'!K16</f>
        <v>LOT 04 - COUV. TUILES BACS ACI</v>
      </c>
      <c r="AK19" s="67" t="str">
        <f>'COUT TVX'!L16</f>
        <v>CHARPENTE / COUVERTURE</v>
      </c>
      <c r="AL19" s="68">
        <f>'COUT TVX'!M16</f>
        <v>116902.32</v>
      </c>
      <c r="AM19" s="65"/>
      <c r="AN19" s="65"/>
      <c r="AO19" s="65"/>
      <c r="AP19" s="68"/>
      <c r="AQ19" s="68"/>
      <c r="AR19" s="68"/>
      <c r="AS19" s="69" t="str">
        <f>IF(ISBLANK('COUT TVX'!Q16),"",'COUT TVX'!Q16)</f>
        <v/>
      </c>
      <c r="AT19" s="70" t="str">
        <f t="shared" si="3"/>
        <v/>
      </c>
      <c r="AU19" s="70" t="str">
        <f t="shared" si="4"/>
        <v/>
      </c>
      <c r="AV19" s="70" t="str">
        <f t="shared" si="5"/>
        <v/>
      </c>
    </row>
    <row r="20" spans="1:48" x14ac:dyDescent="0.25">
      <c r="A20" s="62">
        <f>'COUT TVX'!A17</f>
        <v>803</v>
      </c>
      <c r="B20" s="62" t="str">
        <f>'COUT TVX'!B17</f>
        <v xml:space="preserve"> NOYEN SUR SARTHE LES JARDINS D</v>
      </c>
      <c r="C20" s="62"/>
      <c r="D20" s="62"/>
      <c r="E20" s="62">
        <f>IF(ISBLANK('COUT TVX'!I17),"",'COUT TVX'!I17)</f>
        <v>6</v>
      </c>
      <c r="F20" s="62" t="str">
        <f>'COUT TVX'!R17</f>
        <v>Z3</v>
      </c>
      <c r="G20" s="62"/>
      <c r="H20" s="62">
        <f>'COUT TVX'!C17</f>
        <v>2009</v>
      </c>
      <c r="I20" s="62">
        <f>'COUT TVX'!D17</f>
        <v>2010</v>
      </c>
      <c r="J20" s="62" t="str">
        <f>'COUT TVX'!H17</f>
        <v>I/INT</v>
      </c>
      <c r="K20" s="62" t="str">
        <f>IFERROR((VLOOKUP(A20,'COUT GLOBAL'!A:L,9,FALSE)),"")</f>
        <v>Locatif</v>
      </c>
      <c r="L20" s="62"/>
      <c r="M20" s="62"/>
      <c r="N20" s="62" t="str">
        <f t="shared" si="0"/>
        <v>-</v>
      </c>
      <c r="O20" s="62"/>
      <c r="P20" s="62"/>
      <c r="Q20" s="62"/>
      <c r="R20" s="62"/>
      <c r="S20" s="62"/>
      <c r="T20" s="62"/>
      <c r="U20" s="62"/>
      <c r="V20" s="62"/>
      <c r="W20" s="62"/>
      <c r="X20" s="63" t="str">
        <f>IF('COUT TVX'!E17=0,"",'COUT TVX'!E17)</f>
        <v/>
      </c>
      <c r="Y20" s="64"/>
      <c r="Z20" s="64"/>
      <c r="AA20" s="64"/>
      <c r="AB20" s="64"/>
      <c r="AC20" s="64"/>
      <c r="AD20" s="62"/>
      <c r="AE20" s="65" t="str">
        <f t="shared" si="1"/>
        <v/>
      </c>
      <c r="AF20" s="62"/>
      <c r="AG20" s="66" t="str">
        <f>IF('COUT TVX'!F17=0,"",'COUT TVX'!F17)</f>
        <v/>
      </c>
      <c r="AH20" s="66" t="str">
        <f>IF('COUT TVX'!G17=0,"",'COUT TVX'!G17)</f>
        <v/>
      </c>
      <c r="AI20" s="66" t="str">
        <f t="shared" si="2"/>
        <v/>
      </c>
      <c r="AJ20" s="67" t="str">
        <f>'COUT TVX'!K17</f>
        <v>LOT 05 - MEN. EXT PVC &amp; METAL</v>
      </c>
      <c r="AK20" s="67" t="str">
        <f>'COUT TVX'!L17</f>
        <v>SECOND ŒUVRE</v>
      </c>
      <c r="AL20" s="68">
        <f>'COUT TVX'!M17</f>
        <v>49116.959999999999</v>
      </c>
      <c r="AM20" s="65"/>
      <c r="AN20" s="65"/>
      <c r="AO20" s="65"/>
      <c r="AP20" s="68"/>
      <c r="AQ20" s="68"/>
      <c r="AR20" s="68"/>
      <c r="AS20" s="69" t="str">
        <f>IF(ISBLANK('COUT TVX'!Q17),"",'COUT TVX'!Q17)</f>
        <v/>
      </c>
      <c r="AT20" s="70" t="str">
        <f t="shared" si="3"/>
        <v/>
      </c>
      <c r="AU20" s="70" t="str">
        <f t="shared" si="4"/>
        <v/>
      </c>
      <c r="AV20" s="70" t="str">
        <f t="shared" si="5"/>
        <v/>
      </c>
    </row>
    <row r="21" spans="1:48" x14ac:dyDescent="0.25">
      <c r="A21" s="62">
        <f>'COUT TVX'!A18</f>
        <v>803</v>
      </c>
      <c r="B21" s="62" t="str">
        <f>'COUT TVX'!B18</f>
        <v xml:space="preserve"> NOYEN SUR SARTHE LES JARDINS D</v>
      </c>
      <c r="C21" s="62"/>
      <c r="D21" s="62"/>
      <c r="E21" s="62">
        <f>IF(ISBLANK('COUT TVX'!I18),"",'COUT TVX'!I18)</f>
        <v>6</v>
      </c>
      <c r="F21" s="62" t="str">
        <f>'COUT TVX'!R18</f>
        <v>Z3</v>
      </c>
      <c r="G21" s="62"/>
      <c r="H21" s="62">
        <f>'COUT TVX'!C18</f>
        <v>2009</v>
      </c>
      <c r="I21" s="62">
        <f>'COUT TVX'!D18</f>
        <v>2010</v>
      </c>
      <c r="J21" s="62" t="str">
        <f>'COUT TVX'!H18</f>
        <v>I/INT</v>
      </c>
      <c r="K21" s="62" t="str">
        <f>IFERROR((VLOOKUP(A21,'COUT GLOBAL'!A:L,9,FALSE)),"")</f>
        <v>Locatif</v>
      </c>
      <c r="L21" s="62"/>
      <c r="M21" s="62"/>
      <c r="N21" s="62" t="str">
        <f t="shared" si="0"/>
        <v>-</v>
      </c>
      <c r="O21" s="62"/>
      <c r="P21" s="62"/>
      <c r="Q21" s="62"/>
      <c r="R21" s="62"/>
      <c r="S21" s="62"/>
      <c r="T21" s="62"/>
      <c r="U21" s="62"/>
      <c r="V21" s="62"/>
      <c r="W21" s="62"/>
      <c r="X21" s="63" t="str">
        <f>IF('COUT TVX'!E18=0,"",'COUT TVX'!E18)</f>
        <v/>
      </c>
      <c r="Y21" s="64"/>
      <c r="Z21" s="64"/>
      <c r="AA21" s="64"/>
      <c r="AB21" s="64"/>
      <c r="AC21" s="64"/>
      <c r="AD21" s="62"/>
      <c r="AE21" s="65" t="str">
        <f t="shared" si="1"/>
        <v/>
      </c>
      <c r="AF21" s="62"/>
      <c r="AG21" s="66" t="str">
        <f>IF('COUT TVX'!F18=0,"",'COUT TVX'!F18)</f>
        <v/>
      </c>
      <c r="AH21" s="66" t="str">
        <f>IF('COUT TVX'!G18=0,"",'COUT TVX'!G18)</f>
        <v/>
      </c>
      <c r="AI21" s="66" t="str">
        <f t="shared" si="2"/>
        <v/>
      </c>
      <c r="AJ21" s="67" t="str">
        <f>'COUT TVX'!K18</f>
        <v>LOT 06 - SERRURERIE - MEN. BOI</v>
      </c>
      <c r="AK21" s="67" t="str">
        <f>'COUT TVX'!L18</f>
        <v>SECOND ŒUVRE</v>
      </c>
      <c r="AL21" s="68">
        <f>'COUT TVX'!M18</f>
        <v>45983.85</v>
      </c>
      <c r="AM21" s="65"/>
      <c r="AN21" s="65"/>
      <c r="AO21" s="65"/>
      <c r="AP21" s="68"/>
      <c r="AQ21" s="68"/>
      <c r="AR21" s="68"/>
      <c r="AS21" s="69" t="str">
        <f>IF(ISBLANK('COUT TVX'!Q18),"",'COUT TVX'!Q18)</f>
        <v/>
      </c>
      <c r="AT21" s="70" t="str">
        <f t="shared" si="3"/>
        <v/>
      </c>
      <c r="AU21" s="70" t="str">
        <f t="shared" si="4"/>
        <v/>
      </c>
      <c r="AV21" s="70" t="str">
        <f t="shared" si="5"/>
        <v/>
      </c>
    </row>
    <row r="22" spans="1:48" x14ac:dyDescent="0.25">
      <c r="A22" s="62">
        <f>'COUT TVX'!A19</f>
        <v>803</v>
      </c>
      <c r="B22" s="62" t="str">
        <f>'COUT TVX'!B19</f>
        <v xml:space="preserve"> NOYEN SUR SARTHE LES JARDINS D</v>
      </c>
      <c r="C22" s="62"/>
      <c r="D22" s="62"/>
      <c r="E22" s="62">
        <f>IF(ISBLANK('COUT TVX'!I19),"",'COUT TVX'!I19)</f>
        <v>6</v>
      </c>
      <c r="F22" s="62" t="str">
        <f>'COUT TVX'!R19</f>
        <v>Z3</v>
      </c>
      <c r="G22" s="62"/>
      <c r="H22" s="62">
        <f>'COUT TVX'!C19</f>
        <v>2009</v>
      </c>
      <c r="I22" s="62">
        <f>'COUT TVX'!D19</f>
        <v>2010</v>
      </c>
      <c r="J22" s="62" t="str">
        <f>'COUT TVX'!H19</f>
        <v>I/INT</v>
      </c>
      <c r="K22" s="62" t="str">
        <f>IFERROR((VLOOKUP(A22,'COUT GLOBAL'!A:L,9,FALSE)),"")</f>
        <v>Locatif</v>
      </c>
      <c r="L22" s="62"/>
      <c r="M22" s="62"/>
      <c r="N22" s="62" t="str">
        <f t="shared" si="0"/>
        <v>-</v>
      </c>
      <c r="O22" s="62"/>
      <c r="P22" s="62"/>
      <c r="Q22" s="62"/>
      <c r="R22" s="62"/>
      <c r="S22" s="62"/>
      <c r="T22" s="62"/>
      <c r="U22" s="62"/>
      <c r="V22" s="62"/>
      <c r="W22" s="62"/>
      <c r="X22" s="63" t="str">
        <f>IF('COUT TVX'!E19=0,"",'COUT TVX'!E19)</f>
        <v/>
      </c>
      <c r="Y22" s="64"/>
      <c r="Z22" s="64"/>
      <c r="AA22" s="64"/>
      <c r="AB22" s="64"/>
      <c r="AC22" s="64"/>
      <c r="AD22" s="62"/>
      <c r="AE22" s="65" t="str">
        <f t="shared" si="1"/>
        <v/>
      </c>
      <c r="AF22" s="62"/>
      <c r="AG22" s="66" t="str">
        <f>IF('COUT TVX'!F19=0,"",'COUT TVX'!F19)</f>
        <v/>
      </c>
      <c r="AH22" s="66" t="str">
        <f>IF('COUT TVX'!G19=0,"",'COUT TVX'!G19)</f>
        <v/>
      </c>
      <c r="AI22" s="66" t="str">
        <f t="shared" si="2"/>
        <v/>
      </c>
      <c r="AJ22" s="67" t="str">
        <f>'COUT TVX'!K19</f>
        <v>LOT 07 - PLATRERIE SECHE</v>
      </c>
      <c r="AK22" s="67" t="str">
        <f>'COUT TVX'!L19</f>
        <v>SECOND ŒUVRE</v>
      </c>
      <c r="AL22" s="68">
        <f>'COUT TVX'!M19</f>
        <v>102769.42</v>
      </c>
      <c r="AM22" s="65"/>
      <c r="AN22" s="65"/>
      <c r="AO22" s="65"/>
      <c r="AP22" s="68"/>
      <c r="AQ22" s="68"/>
      <c r="AR22" s="68"/>
      <c r="AS22" s="69" t="str">
        <f>IF(ISBLANK('COUT TVX'!Q19),"",'COUT TVX'!Q19)</f>
        <v/>
      </c>
      <c r="AT22" s="70" t="str">
        <f t="shared" si="3"/>
        <v/>
      </c>
      <c r="AU22" s="70" t="str">
        <f t="shared" si="4"/>
        <v/>
      </c>
      <c r="AV22" s="70" t="str">
        <f t="shared" si="5"/>
        <v/>
      </c>
    </row>
    <row r="23" spans="1:48" x14ac:dyDescent="0.25">
      <c r="A23" s="62">
        <f>'COUT TVX'!A20</f>
        <v>803</v>
      </c>
      <c r="B23" s="62" t="str">
        <f>'COUT TVX'!B20</f>
        <v xml:space="preserve"> NOYEN SUR SARTHE LES JARDINS D</v>
      </c>
      <c r="C23" s="62"/>
      <c r="D23" s="62"/>
      <c r="E23" s="62">
        <f>IF(ISBLANK('COUT TVX'!I20),"",'COUT TVX'!I20)</f>
        <v>6</v>
      </c>
      <c r="F23" s="62" t="str">
        <f>'COUT TVX'!R20</f>
        <v>Z3</v>
      </c>
      <c r="G23" s="62"/>
      <c r="H23" s="62">
        <f>'COUT TVX'!C20</f>
        <v>2009</v>
      </c>
      <c r="I23" s="62">
        <f>'COUT TVX'!D20</f>
        <v>2010</v>
      </c>
      <c r="J23" s="62" t="str">
        <f>'COUT TVX'!H20</f>
        <v>I/INT</v>
      </c>
      <c r="K23" s="62" t="str">
        <f>IFERROR((VLOOKUP(A23,'COUT GLOBAL'!A:L,9,FALSE)),"")</f>
        <v>Locatif</v>
      </c>
      <c r="L23" s="62"/>
      <c r="M23" s="62"/>
      <c r="N23" s="62" t="str">
        <f t="shared" si="0"/>
        <v>-</v>
      </c>
      <c r="O23" s="62"/>
      <c r="P23" s="62"/>
      <c r="Q23" s="62"/>
      <c r="R23" s="62"/>
      <c r="S23" s="62"/>
      <c r="T23" s="62"/>
      <c r="U23" s="62"/>
      <c r="V23" s="62"/>
      <c r="W23" s="62"/>
      <c r="X23" s="63" t="str">
        <f>IF('COUT TVX'!E20=0,"",'COUT TVX'!E20)</f>
        <v/>
      </c>
      <c r="Y23" s="64"/>
      <c r="Z23" s="64"/>
      <c r="AA23" s="64"/>
      <c r="AB23" s="64"/>
      <c r="AC23" s="64"/>
      <c r="AD23" s="62"/>
      <c r="AE23" s="65" t="str">
        <f t="shared" si="1"/>
        <v/>
      </c>
      <c r="AF23" s="62"/>
      <c r="AG23" s="66" t="str">
        <f>IF('COUT TVX'!F20=0,"",'COUT TVX'!F20)</f>
        <v/>
      </c>
      <c r="AH23" s="66" t="str">
        <f>IF('COUT TVX'!G20=0,"",'COUT TVX'!G20)</f>
        <v/>
      </c>
      <c r="AI23" s="66" t="str">
        <f t="shared" si="2"/>
        <v/>
      </c>
      <c r="AJ23" s="67" t="str">
        <f>'COUT TVX'!K20</f>
        <v>LOT 08 - CARRELAGE - FAIENCE</v>
      </c>
      <c r="AK23" s="67" t="str">
        <f>'COUT TVX'!L20</f>
        <v>SECOND ŒUVRE</v>
      </c>
      <c r="AL23" s="68">
        <f>'COUT TVX'!M20</f>
        <v>33630.28</v>
      </c>
      <c r="AM23" s="65"/>
      <c r="AN23" s="65"/>
      <c r="AO23" s="65"/>
      <c r="AP23" s="68"/>
      <c r="AQ23" s="68"/>
      <c r="AR23" s="68"/>
      <c r="AS23" s="69" t="str">
        <f>IF(ISBLANK('COUT TVX'!Q20),"",'COUT TVX'!Q20)</f>
        <v/>
      </c>
      <c r="AT23" s="70" t="str">
        <f t="shared" si="3"/>
        <v/>
      </c>
      <c r="AU23" s="70" t="str">
        <f t="shared" si="4"/>
        <v/>
      </c>
      <c r="AV23" s="70" t="str">
        <f t="shared" si="5"/>
        <v/>
      </c>
    </row>
    <row r="24" spans="1:48" x14ac:dyDescent="0.25">
      <c r="A24" s="62">
        <f>'COUT TVX'!A21</f>
        <v>803</v>
      </c>
      <c r="B24" s="62" t="str">
        <f>'COUT TVX'!B21</f>
        <v xml:space="preserve"> NOYEN SUR SARTHE LES JARDINS D</v>
      </c>
      <c r="C24" s="62"/>
      <c r="D24" s="62"/>
      <c r="E24" s="62">
        <f>IF(ISBLANK('COUT TVX'!I21),"",'COUT TVX'!I21)</f>
        <v>6</v>
      </c>
      <c r="F24" s="62" t="str">
        <f>'COUT TVX'!R21</f>
        <v>Z3</v>
      </c>
      <c r="G24" s="62"/>
      <c r="H24" s="62">
        <f>'COUT TVX'!C21</f>
        <v>2009</v>
      </c>
      <c r="I24" s="62">
        <f>'COUT TVX'!D21</f>
        <v>2010</v>
      </c>
      <c r="J24" s="62" t="str">
        <f>'COUT TVX'!H21</f>
        <v>I/INT</v>
      </c>
      <c r="K24" s="62" t="str">
        <f>IFERROR((VLOOKUP(A24,'COUT GLOBAL'!A:L,9,FALSE)),"")</f>
        <v>Locatif</v>
      </c>
      <c r="L24" s="62"/>
      <c r="M24" s="62"/>
      <c r="N24" s="62" t="str">
        <f t="shared" si="0"/>
        <v>-</v>
      </c>
      <c r="O24" s="62"/>
      <c r="P24" s="62"/>
      <c r="Q24" s="62"/>
      <c r="R24" s="62"/>
      <c r="S24" s="62"/>
      <c r="T24" s="62"/>
      <c r="U24" s="62"/>
      <c r="V24" s="62"/>
      <c r="W24" s="62"/>
      <c r="X24" s="63" t="str">
        <f>IF('COUT TVX'!E21=0,"",'COUT TVX'!E21)</f>
        <v/>
      </c>
      <c r="Y24" s="64"/>
      <c r="Z24" s="64"/>
      <c r="AA24" s="64"/>
      <c r="AB24" s="64"/>
      <c r="AC24" s="64"/>
      <c r="AD24" s="62"/>
      <c r="AE24" s="65" t="str">
        <f t="shared" si="1"/>
        <v/>
      </c>
      <c r="AF24" s="62"/>
      <c r="AG24" s="66" t="str">
        <f>IF('COUT TVX'!F21=0,"",'COUT TVX'!F21)</f>
        <v/>
      </c>
      <c r="AH24" s="66" t="str">
        <f>IF('COUT TVX'!G21=0,"",'COUT TVX'!G21)</f>
        <v/>
      </c>
      <c r="AI24" s="66" t="str">
        <f t="shared" si="2"/>
        <v/>
      </c>
      <c r="AJ24" s="67" t="str">
        <f>'COUT TVX'!K21</f>
        <v>LOT 9 - SOLS SOUPLES / PEINT.</v>
      </c>
      <c r="AK24" s="67" t="str">
        <f>'COUT TVX'!L21</f>
        <v>SECOND ŒUVRE</v>
      </c>
      <c r="AL24" s="68">
        <f>'COUT TVX'!M21</f>
        <v>57158.15</v>
      </c>
      <c r="AM24" s="65"/>
      <c r="AN24" s="65"/>
      <c r="AO24" s="65"/>
      <c r="AP24" s="68"/>
      <c r="AQ24" s="68"/>
      <c r="AR24" s="68"/>
      <c r="AS24" s="69" t="str">
        <f>IF(ISBLANK('COUT TVX'!Q21),"",'COUT TVX'!Q21)</f>
        <v/>
      </c>
      <c r="AT24" s="70" t="str">
        <f t="shared" si="3"/>
        <v/>
      </c>
      <c r="AU24" s="70" t="str">
        <f t="shared" si="4"/>
        <v/>
      </c>
      <c r="AV24" s="70" t="str">
        <f t="shared" si="5"/>
        <v/>
      </c>
    </row>
    <row r="25" spans="1:48" x14ac:dyDescent="0.25">
      <c r="A25" s="62">
        <f>'COUT TVX'!A22</f>
        <v>803</v>
      </c>
      <c r="B25" s="62" t="str">
        <f>'COUT TVX'!B22</f>
        <v xml:space="preserve"> NOYEN SUR SARTHE LES JARDINS D</v>
      </c>
      <c r="C25" s="62"/>
      <c r="D25" s="62"/>
      <c r="E25" s="62">
        <f>IF(ISBLANK('COUT TVX'!I22),"",'COUT TVX'!I22)</f>
        <v>6</v>
      </c>
      <c r="F25" s="62" t="str">
        <f>'COUT TVX'!R22</f>
        <v>Z3</v>
      </c>
      <c r="G25" s="62"/>
      <c r="H25" s="62">
        <f>'COUT TVX'!C22</f>
        <v>2009</v>
      </c>
      <c r="I25" s="62">
        <f>'COUT TVX'!D22</f>
        <v>2010</v>
      </c>
      <c r="J25" s="62" t="str">
        <f>'COUT TVX'!H22</f>
        <v>I/INT</v>
      </c>
      <c r="K25" s="62" t="str">
        <f>IFERROR((VLOOKUP(A25,'COUT GLOBAL'!A:L,9,FALSE)),"")</f>
        <v>Locatif</v>
      </c>
      <c r="L25" s="62"/>
      <c r="M25" s="62"/>
      <c r="N25" s="62" t="str">
        <f t="shared" si="0"/>
        <v>-</v>
      </c>
      <c r="O25" s="62"/>
      <c r="P25" s="62"/>
      <c r="Q25" s="62"/>
      <c r="R25" s="62"/>
      <c r="S25" s="62"/>
      <c r="T25" s="62"/>
      <c r="U25" s="62"/>
      <c r="V25" s="62"/>
      <c r="W25" s="62"/>
      <c r="X25" s="63" t="str">
        <f>IF('COUT TVX'!E22=0,"",'COUT TVX'!E22)</f>
        <v/>
      </c>
      <c r="Y25" s="64"/>
      <c r="Z25" s="64"/>
      <c r="AA25" s="64"/>
      <c r="AB25" s="64"/>
      <c r="AC25" s="64"/>
      <c r="AD25" s="62"/>
      <c r="AE25" s="65" t="str">
        <f t="shared" si="1"/>
        <v/>
      </c>
      <c r="AF25" s="62"/>
      <c r="AG25" s="66" t="str">
        <f>IF('COUT TVX'!F22=0,"",'COUT TVX'!F22)</f>
        <v/>
      </c>
      <c r="AH25" s="66" t="str">
        <f>IF('COUT TVX'!G22=0,"",'COUT TVX'!G22)</f>
        <v/>
      </c>
      <c r="AI25" s="66" t="str">
        <f t="shared" si="2"/>
        <v/>
      </c>
      <c r="AJ25" s="67" t="str">
        <f>'COUT TVX'!K22</f>
        <v>LOT 10 - PLOMBERIE SANITAIRES</v>
      </c>
      <c r="AK25" s="67" t="str">
        <f>'COUT TVX'!L22</f>
        <v>ELECTRICITE / CHAUFFAGE/PLOMBERIE/VMC</v>
      </c>
      <c r="AL25" s="68">
        <f>'COUT TVX'!M22</f>
        <v>48768</v>
      </c>
      <c r="AM25" s="65"/>
      <c r="AN25" s="65"/>
      <c r="AO25" s="65"/>
      <c r="AP25" s="68"/>
      <c r="AQ25" s="68"/>
      <c r="AR25" s="68"/>
      <c r="AS25" s="69" t="str">
        <f>IF(ISBLANK('COUT TVX'!Q22),"",'COUT TVX'!Q22)</f>
        <v/>
      </c>
      <c r="AT25" s="70" t="str">
        <f t="shared" si="3"/>
        <v/>
      </c>
      <c r="AU25" s="70" t="str">
        <f t="shared" si="4"/>
        <v/>
      </c>
      <c r="AV25" s="70" t="str">
        <f t="shared" si="5"/>
        <v/>
      </c>
    </row>
    <row r="26" spans="1:48" x14ac:dyDescent="0.25">
      <c r="A26" s="62">
        <f>'COUT TVX'!A23</f>
        <v>803</v>
      </c>
      <c r="B26" s="62" t="str">
        <f>'COUT TVX'!B23</f>
        <v xml:space="preserve"> NOYEN SUR SARTHE LES JARDINS D</v>
      </c>
      <c r="C26" s="62"/>
      <c r="D26" s="62"/>
      <c r="E26" s="62">
        <f>IF(ISBLANK('COUT TVX'!I23),"",'COUT TVX'!I23)</f>
        <v>6</v>
      </c>
      <c r="F26" s="62" t="str">
        <f>'COUT TVX'!R23</f>
        <v>Z3</v>
      </c>
      <c r="G26" s="62"/>
      <c r="H26" s="62">
        <f>'COUT TVX'!C23</f>
        <v>2009</v>
      </c>
      <c r="I26" s="62">
        <f>'COUT TVX'!D23</f>
        <v>2010</v>
      </c>
      <c r="J26" s="62" t="str">
        <f>'COUT TVX'!H23</f>
        <v>I/INT</v>
      </c>
      <c r="K26" s="62" t="str">
        <f>IFERROR((VLOOKUP(A26,'COUT GLOBAL'!A:L,9,FALSE)),"")</f>
        <v>Locatif</v>
      </c>
      <c r="L26" s="62"/>
      <c r="M26" s="62"/>
      <c r="N26" s="62" t="str">
        <f t="shared" si="0"/>
        <v>-</v>
      </c>
      <c r="O26" s="62"/>
      <c r="P26" s="62"/>
      <c r="Q26" s="62"/>
      <c r="R26" s="62"/>
      <c r="S26" s="62"/>
      <c r="T26" s="62"/>
      <c r="U26" s="62"/>
      <c r="V26" s="62"/>
      <c r="W26" s="62"/>
      <c r="X26" s="63" t="str">
        <f>IF('COUT TVX'!E23=0,"",'COUT TVX'!E23)</f>
        <v/>
      </c>
      <c r="Y26" s="64"/>
      <c r="Z26" s="64"/>
      <c r="AA26" s="64"/>
      <c r="AB26" s="64"/>
      <c r="AC26" s="64"/>
      <c r="AD26" s="62"/>
      <c r="AE26" s="65" t="str">
        <f t="shared" si="1"/>
        <v/>
      </c>
      <c r="AF26" s="62"/>
      <c r="AG26" s="66" t="str">
        <f>IF('COUT TVX'!F23=0,"",'COUT TVX'!F23)</f>
        <v/>
      </c>
      <c r="AH26" s="66" t="str">
        <f>IF('COUT TVX'!G23=0,"",'COUT TVX'!G23)</f>
        <v/>
      </c>
      <c r="AI26" s="66" t="str">
        <f t="shared" si="2"/>
        <v/>
      </c>
      <c r="AJ26" s="67" t="str">
        <f>'COUT TVX'!K23</f>
        <v>LOT 11 - ELEC- CHAUFFAGE - VMC</v>
      </c>
      <c r="AK26" s="67" t="str">
        <f>'COUT TVX'!L23</f>
        <v>ELECTRICITE / CHAUFFAGE/PLOMBERIE/VMC</v>
      </c>
      <c r="AL26" s="68">
        <f>'COUT TVX'!M23</f>
        <v>71779.28</v>
      </c>
      <c r="AM26" s="65"/>
      <c r="AN26" s="65"/>
      <c r="AO26" s="65"/>
      <c r="AP26" s="68"/>
      <c r="AQ26" s="68"/>
      <c r="AR26" s="68"/>
      <c r="AS26" s="69" t="str">
        <f>IF(ISBLANK('COUT TVX'!Q23),"",'COUT TVX'!Q23)</f>
        <v/>
      </c>
      <c r="AT26" s="70" t="str">
        <f t="shared" si="3"/>
        <v/>
      </c>
      <c r="AU26" s="70" t="str">
        <f t="shared" si="4"/>
        <v/>
      </c>
      <c r="AV26" s="70" t="str">
        <f t="shared" si="5"/>
        <v/>
      </c>
    </row>
    <row r="27" spans="1:48" x14ac:dyDescent="0.25">
      <c r="A27" s="67">
        <f>'COUT TVX'!A24</f>
        <v>804</v>
      </c>
      <c r="B27" s="67" t="str">
        <f>'COUT TVX'!B24</f>
        <v xml:space="preserve"> LHOMME LOT.L'AIGUILLE</v>
      </c>
      <c r="C27" s="67"/>
      <c r="D27" s="67" t="s">
        <v>1241</v>
      </c>
      <c r="E27" s="67">
        <f>IF(ISBLANK('COUT TVX'!I24),"",'COUT TVX'!I24)</f>
        <v>3</v>
      </c>
      <c r="F27" s="72" t="str">
        <f>'COUT TVX'!R24</f>
        <v>Z3</v>
      </c>
      <c r="G27" s="67"/>
      <c r="H27" s="67">
        <f>'COUT TVX'!C24</f>
        <v>2009</v>
      </c>
      <c r="I27" s="67">
        <f>'COUT TVX'!D24</f>
        <v>2010</v>
      </c>
      <c r="J27" s="67" t="str">
        <f>IF('COUT TVX'!H24="IND","IND",IF('COUT TVX'!H24="COLL","COLL",IF('COUT TVX'!H24="INT","COL","MIXTE")))</f>
        <v>IND</v>
      </c>
      <c r="K27" s="67" t="str">
        <f>IFERROR((VLOOKUP(A27,'COUT GLOBAL'!A:L,9,FALSE)),"")</f>
        <v>Locatif</v>
      </c>
      <c r="L27" s="67"/>
      <c r="M27" s="67"/>
      <c r="N27" s="67" t="str">
        <f t="shared" si="0"/>
        <v>-</v>
      </c>
      <c r="O27" s="67"/>
      <c r="P27" s="67"/>
      <c r="Q27" s="67"/>
      <c r="R27" s="67"/>
      <c r="S27" s="67"/>
      <c r="T27" s="67"/>
      <c r="U27" s="67"/>
      <c r="V27" s="67"/>
      <c r="W27" s="67"/>
      <c r="X27" s="73">
        <f>IF('COUT TVX'!E24=0,"",'COUT TVX'!E24)</f>
        <v>7</v>
      </c>
      <c r="Y27" s="74"/>
      <c r="Z27" s="74"/>
      <c r="AA27" s="74"/>
      <c r="AB27" s="74"/>
      <c r="AC27" s="74"/>
      <c r="AD27" s="68"/>
      <c r="AE27" s="68">
        <f t="shared" si="1"/>
        <v>0</v>
      </c>
      <c r="AF27" s="68"/>
      <c r="AG27" s="75">
        <f>IF('COUT TVX'!F24=0,"",'COUT TVX'!F24)</f>
        <v>525.02</v>
      </c>
      <c r="AH27" s="75">
        <f>IF('COUT TVX'!G24=0,"",'COUT TVX'!G24)</f>
        <v>550.6</v>
      </c>
      <c r="AI27" s="76">
        <f t="shared" si="2"/>
        <v>0.95354159099164537</v>
      </c>
      <c r="AJ27" s="67" t="str">
        <f>'COUT TVX'!K24</f>
        <v>LOT 01 - GROS-OEUVRE</v>
      </c>
      <c r="AK27" s="67" t="str">
        <f>'COUT TVX'!L24</f>
        <v>GROS ŒUVRE</v>
      </c>
      <c r="AL27" s="68">
        <f>'COUT TVX'!M24</f>
        <v>223377.5</v>
      </c>
      <c r="AM27" s="68"/>
      <c r="AN27" s="68"/>
      <c r="AO27" s="68"/>
      <c r="AP27" s="68"/>
      <c r="AQ27" s="68"/>
      <c r="AR27" s="68"/>
      <c r="AS27" s="77">
        <f>IF(ISBLANK('COUT TVX'!Q24),"",'COUT TVX'!Q24)</f>
        <v>5.5E-2</v>
      </c>
      <c r="AT27" s="68">
        <f t="shared" si="3"/>
        <v>0</v>
      </c>
      <c r="AU27" s="68">
        <f t="shared" si="4"/>
        <v>0</v>
      </c>
      <c r="AV27" s="68">
        <f t="shared" si="5"/>
        <v>0</v>
      </c>
    </row>
    <row r="28" spans="1:48" x14ac:dyDescent="0.25">
      <c r="A28" s="67">
        <f>'COUT TVX'!A25</f>
        <v>804</v>
      </c>
      <c r="B28" s="67" t="str">
        <f>'COUT TVX'!B25</f>
        <v xml:space="preserve"> LHOMME LOT.L'AIGUILLE</v>
      </c>
      <c r="C28" s="67"/>
      <c r="D28" s="67"/>
      <c r="E28" s="67">
        <f>IF(ISBLANK('COUT TVX'!I25),"",'COUT TVX'!I25)</f>
        <v>3</v>
      </c>
      <c r="F28" s="72" t="str">
        <f>'COUT TVX'!R25</f>
        <v>Z3</v>
      </c>
      <c r="G28" s="67"/>
      <c r="H28" s="67">
        <f>'COUT TVX'!C25</f>
        <v>2009</v>
      </c>
      <c r="I28" s="67">
        <f>'COUT TVX'!D25</f>
        <v>2010</v>
      </c>
      <c r="J28" s="67" t="str">
        <f>IF('COUT TVX'!H25="IND","IND",IF('COUT TVX'!H25="COLL","COLL",IF('COUT TVX'!H25="INT","COL","MIXTE")))</f>
        <v>IND</v>
      </c>
      <c r="K28" s="67" t="str">
        <f>IFERROR((VLOOKUP(A28,'COUT GLOBAL'!A:L,9,FALSE)),"")</f>
        <v>Locatif</v>
      </c>
      <c r="L28" s="67"/>
      <c r="M28" s="67"/>
      <c r="N28" s="67" t="str">
        <f t="shared" si="0"/>
        <v>-</v>
      </c>
      <c r="O28" s="67"/>
      <c r="P28" s="67"/>
      <c r="Q28" s="67"/>
      <c r="R28" s="67"/>
      <c r="S28" s="67"/>
      <c r="T28" s="67"/>
      <c r="U28" s="67"/>
      <c r="V28" s="67"/>
      <c r="W28" s="67"/>
      <c r="X28" s="73" t="str">
        <f>IF('COUT TVX'!E25=0,"",'COUT TVX'!E25)</f>
        <v/>
      </c>
      <c r="Y28" s="74"/>
      <c r="Z28" s="74"/>
      <c r="AA28" s="74"/>
      <c r="AB28" s="74"/>
      <c r="AC28" s="74"/>
      <c r="AD28" s="68"/>
      <c r="AE28" s="68" t="str">
        <f t="shared" si="1"/>
        <v/>
      </c>
      <c r="AF28" s="68"/>
      <c r="AG28" s="75" t="str">
        <f>IF('COUT TVX'!F25=0,"",'COUT TVX'!F25)</f>
        <v/>
      </c>
      <c r="AH28" s="75" t="str">
        <f>IF('COUT TVX'!G25=0,"",'COUT TVX'!G25)</f>
        <v/>
      </c>
      <c r="AI28" s="76" t="str">
        <f t="shared" si="2"/>
        <v/>
      </c>
      <c r="AJ28" s="67" t="str">
        <f>'COUT TVX'!K25</f>
        <v>LOT 02 - CHARPENTE COUVERTURE</v>
      </c>
      <c r="AK28" s="67" t="str">
        <f>'COUT TVX'!L25</f>
        <v>CHARPENTE / COUVERTURE</v>
      </c>
      <c r="AL28" s="68">
        <f>'COUT TVX'!M25</f>
        <v>103584.28</v>
      </c>
      <c r="AM28" s="68"/>
      <c r="AN28" s="68"/>
      <c r="AO28" s="68"/>
      <c r="AP28" s="68"/>
      <c r="AQ28" s="68"/>
      <c r="AR28" s="68"/>
      <c r="AS28" s="77" t="str">
        <f>IF(ISBLANK('COUT TVX'!Q25),"",'COUT TVX'!Q25)</f>
        <v/>
      </c>
      <c r="AT28" s="68" t="str">
        <f t="shared" si="3"/>
        <v/>
      </c>
      <c r="AU28" s="68" t="str">
        <f t="shared" si="4"/>
        <v/>
      </c>
      <c r="AV28" s="68" t="str">
        <f t="shared" si="5"/>
        <v/>
      </c>
    </row>
    <row r="29" spans="1:48" x14ac:dyDescent="0.25">
      <c r="A29" s="67">
        <f>'COUT TVX'!A26</f>
        <v>804</v>
      </c>
      <c r="B29" s="67" t="str">
        <f>'COUT TVX'!B26</f>
        <v xml:space="preserve"> LHOMME LOT.L'AIGUILLE</v>
      </c>
      <c r="C29" s="67"/>
      <c r="D29" s="67"/>
      <c r="E29" s="67">
        <f>IF(ISBLANK('COUT TVX'!I26),"",'COUT TVX'!I26)</f>
        <v>3</v>
      </c>
      <c r="F29" s="72" t="str">
        <f>'COUT TVX'!R26</f>
        <v>Z3</v>
      </c>
      <c r="G29" s="67"/>
      <c r="H29" s="67">
        <f>'COUT TVX'!C26</f>
        <v>2009</v>
      </c>
      <c r="I29" s="67">
        <f>'COUT TVX'!D26</f>
        <v>2010</v>
      </c>
      <c r="J29" s="67" t="str">
        <f>IF('COUT TVX'!H26="IND","IND",IF('COUT TVX'!H26="COLL","COLL",IF('COUT TVX'!H26="INT","COL","MIXTE")))</f>
        <v>IND</v>
      </c>
      <c r="K29" s="67" t="str">
        <f>IFERROR((VLOOKUP(A29,'COUT GLOBAL'!A:L,9,FALSE)),"")</f>
        <v>Locatif</v>
      </c>
      <c r="L29" s="67"/>
      <c r="M29" s="67"/>
      <c r="N29" s="67" t="str">
        <f t="shared" si="0"/>
        <v>-</v>
      </c>
      <c r="O29" s="67"/>
      <c r="P29" s="67"/>
      <c r="Q29" s="67"/>
      <c r="R29" s="67"/>
      <c r="S29" s="67"/>
      <c r="T29" s="67"/>
      <c r="U29" s="67"/>
      <c r="V29" s="67"/>
      <c r="W29" s="67"/>
      <c r="X29" s="73" t="str">
        <f>IF('COUT TVX'!E26=0,"",'COUT TVX'!E26)</f>
        <v/>
      </c>
      <c r="Y29" s="74"/>
      <c r="Z29" s="74"/>
      <c r="AA29" s="74"/>
      <c r="AB29" s="74"/>
      <c r="AC29" s="74"/>
      <c r="AD29" s="68"/>
      <c r="AE29" s="68" t="str">
        <f t="shared" si="1"/>
        <v/>
      </c>
      <c r="AF29" s="68"/>
      <c r="AG29" s="75" t="str">
        <f>IF('COUT TVX'!F26=0,"",'COUT TVX'!F26)</f>
        <v/>
      </c>
      <c r="AH29" s="75" t="str">
        <f>IF('COUT TVX'!G26=0,"",'COUT TVX'!G26)</f>
        <v/>
      </c>
      <c r="AI29" s="76" t="str">
        <f t="shared" si="2"/>
        <v/>
      </c>
      <c r="AJ29" s="67" t="str">
        <f>'COUT TVX'!K26</f>
        <v>LOT 03 - ETANCHEITE</v>
      </c>
      <c r="AK29" s="67" t="str">
        <f>'COUT TVX'!L26</f>
        <v>CHARPENTE / COUVERTURE</v>
      </c>
      <c r="AL29" s="68">
        <f>'COUT TVX'!M26</f>
        <v>8878.0499999999993</v>
      </c>
      <c r="AM29" s="68"/>
      <c r="AN29" s="68"/>
      <c r="AO29" s="68"/>
      <c r="AP29" s="68"/>
      <c r="AQ29" s="68"/>
      <c r="AR29" s="68"/>
      <c r="AS29" s="77" t="str">
        <f>IF(ISBLANK('COUT TVX'!Q26),"",'COUT TVX'!Q26)</f>
        <v/>
      </c>
      <c r="AT29" s="68" t="str">
        <f t="shared" si="3"/>
        <v/>
      </c>
      <c r="AU29" s="68" t="str">
        <f t="shared" si="4"/>
        <v/>
      </c>
      <c r="AV29" s="68" t="str">
        <f t="shared" si="5"/>
        <v/>
      </c>
    </row>
    <row r="30" spans="1:48" x14ac:dyDescent="0.25">
      <c r="A30" s="67">
        <f>'COUT TVX'!A27</f>
        <v>804</v>
      </c>
      <c r="B30" s="67" t="str">
        <f>'COUT TVX'!B27</f>
        <v xml:space="preserve"> LHOMME LOT.L'AIGUILLE</v>
      </c>
      <c r="C30" s="67"/>
      <c r="D30" s="67"/>
      <c r="E30" s="67">
        <f>IF(ISBLANK('COUT TVX'!I27),"",'COUT TVX'!I27)</f>
        <v>3</v>
      </c>
      <c r="F30" s="72" t="str">
        <f>'COUT TVX'!R27</f>
        <v>Z3</v>
      </c>
      <c r="G30" s="67"/>
      <c r="H30" s="67">
        <f>'COUT TVX'!C27</f>
        <v>2009</v>
      </c>
      <c r="I30" s="67">
        <f>'COUT TVX'!D27</f>
        <v>2010</v>
      </c>
      <c r="J30" s="67" t="str">
        <f>IF('COUT TVX'!H27="IND","IND",IF('COUT TVX'!H27="COLL","COLL",IF('COUT TVX'!H27="INT","COL","MIXTE")))</f>
        <v>IND</v>
      </c>
      <c r="K30" s="67" t="str">
        <f>IFERROR((VLOOKUP(A30,'COUT GLOBAL'!A:L,9,FALSE)),"")</f>
        <v>Locatif</v>
      </c>
      <c r="L30" s="67"/>
      <c r="M30" s="67"/>
      <c r="N30" s="67" t="str">
        <f t="shared" si="0"/>
        <v>-</v>
      </c>
      <c r="O30" s="67"/>
      <c r="P30" s="67"/>
      <c r="Q30" s="67"/>
      <c r="R30" s="67"/>
      <c r="S30" s="67"/>
      <c r="T30" s="67"/>
      <c r="U30" s="67"/>
      <c r="V30" s="67"/>
      <c r="W30" s="67"/>
      <c r="X30" s="73" t="str">
        <f>IF('COUT TVX'!E27=0,"",'COUT TVX'!E27)</f>
        <v/>
      </c>
      <c r="Y30" s="74"/>
      <c r="Z30" s="74"/>
      <c r="AA30" s="74"/>
      <c r="AB30" s="74"/>
      <c r="AC30" s="74"/>
      <c r="AD30" s="68"/>
      <c r="AE30" s="68" t="str">
        <f t="shared" si="1"/>
        <v/>
      </c>
      <c r="AF30" s="68"/>
      <c r="AG30" s="75" t="str">
        <f>IF('COUT TVX'!F27=0,"",'COUT TVX'!F27)</f>
        <v/>
      </c>
      <c r="AH30" s="75" t="str">
        <f>IF('COUT TVX'!G27=0,"",'COUT TVX'!G27)</f>
        <v/>
      </c>
      <c r="AI30" s="76" t="str">
        <f t="shared" si="2"/>
        <v/>
      </c>
      <c r="AJ30" s="67" t="str">
        <f>'COUT TVX'!K27</f>
        <v>LOT 04 - MENUISERIES PVC - ALU</v>
      </c>
      <c r="AK30" s="67" t="str">
        <f>'COUT TVX'!L27</f>
        <v>SECOND ŒUVRE</v>
      </c>
      <c r="AL30" s="68">
        <f>'COUT TVX'!M27</f>
        <v>29403.78</v>
      </c>
      <c r="AM30" s="68"/>
      <c r="AN30" s="68"/>
      <c r="AO30" s="68"/>
      <c r="AP30" s="68"/>
      <c r="AQ30" s="68"/>
      <c r="AR30" s="68"/>
      <c r="AS30" s="77" t="str">
        <f>IF(ISBLANK('COUT TVX'!Q27),"",'COUT TVX'!Q27)</f>
        <v/>
      </c>
      <c r="AT30" s="68" t="str">
        <f t="shared" si="3"/>
        <v/>
      </c>
      <c r="AU30" s="68" t="str">
        <f t="shared" si="4"/>
        <v/>
      </c>
      <c r="AV30" s="68" t="str">
        <f t="shared" si="5"/>
        <v/>
      </c>
    </row>
    <row r="31" spans="1:48" x14ac:dyDescent="0.25">
      <c r="A31" s="67">
        <f>'COUT TVX'!A28</f>
        <v>804</v>
      </c>
      <c r="B31" s="67" t="str">
        <f>'COUT TVX'!B28</f>
        <v xml:space="preserve"> LHOMME LOT.L'AIGUILLE</v>
      </c>
      <c r="C31" s="67"/>
      <c r="D31" s="67"/>
      <c r="E31" s="67">
        <f>IF(ISBLANK('COUT TVX'!I28),"",'COUT TVX'!I28)</f>
        <v>3</v>
      </c>
      <c r="F31" s="72" t="str">
        <f>'COUT TVX'!R28</f>
        <v>Z3</v>
      </c>
      <c r="G31" s="67"/>
      <c r="H31" s="67">
        <f>'COUT TVX'!C28</f>
        <v>2009</v>
      </c>
      <c r="I31" s="67">
        <f>'COUT TVX'!D28</f>
        <v>2010</v>
      </c>
      <c r="J31" s="67" t="str">
        <f>IF('COUT TVX'!H28="IND","IND",IF('COUT TVX'!H28="COLL","COLL",IF('COUT TVX'!H28="INT","COL","MIXTE")))</f>
        <v>IND</v>
      </c>
      <c r="K31" s="67" t="str">
        <f>IFERROR((VLOOKUP(A31,'COUT GLOBAL'!A:L,9,FALSE)),"")</f>
        <v>Locatif</v>
      </c>
      <c r="L31" s="67"/>
      <c r="M31" s="67"/>
      <c r="N31" s="67" t="str">
        <f t="shared" si="0"/>
        <v>-</v>
      </c>
      <c r="O31" s="67"/>
      <c r="P31" s="67"/>
      <c r="Q31" s="67"/>
      <c r="R31" s="67"/>
      <c r="S31" s="67"/>
      <c r="T31" s="67"/>
      <c r="U31" s="67"/>
      <c r="V31" s="67"/>
      <c r="W31" s="67"/>
      <c r="X31" s="73" t="str">
        <f>IF('COUT TVX'!E28=0,"",'COUT TVX'!E28)</f>
        <v/>
      </c>
      <c r="Y31" s="74"/>
      <c r="Z31" s="74"/>
      <c r="AA31" s="74"/>
      <c r="AB31" s="74"/>
      <c r="AC31" s="74"/>
      <c r="AD31" s="68"/>
      <c r="AE31" s="68" t="str">
        <f t="shared" si="1"/>
        <v/>
      </c>
      <c r="AF31" s="68"/>
      <c r="AG31" s="75" t="str">
        <f>IF('COUT TVX'!F28=0,"",'COUT TVX'!F28)</f>
        <v/>
      </c>
      <c r="AH31" s="75" t="str">
        <f>IF('COUT TVX'!G28=0,"",'COUT TVX'!G28)</f>
        <v/>
      </c>
      <c r="AI31" s="76" t="str">
        <f t="shared" si="2"/>
        <v/>
      </c>
      <c r="AJ31" s="67" t="str">
        <f>'COUT TVX'!K28</f>
        <v>LOT 05 - MENUISERIES BOIS</v>
      </c>
      <c r="AK31" s="67" t="str">
        <f>'COUT TVX'!L28</f>
        <v>SECOND ŒUVRE</v>
      </c>
      <c r="AL31" s="68">
        <f>'COUT TVX'!M28</f>
        <v>20237.23</v>
      </c>
      <c r="AM31" s="68"/>
      <c r="AN31" s="68"/>
      <c r="AO31" s="68"/>
      <c r="AP31" s="68"/>
      <c r="AQ31" s="68"/>
      <c r="AR31" s="68"/>
      <c r="AS31" s="77" t="str">
        <f>IF(ISBLANK('COUT TVX'!Q28),"",'COUT TVX'!Q28)</f>
        <v/>
      </c>
      <c r="AT31" s="68" t="str">
        <f t="shared" si="3"/>
        <v/>
      </c>
      <c r="AU31" s="68" t="str">
        <f t="shared" si="4"/>
        <v/>
      </c>
      <c r="AV31" s="68" t="str">
        <f t="shared" si="5"/>
        <v/>
      </c>
    </row>
    <row r="32" spans="1:48" x14ac:dyDescent="0.25">
      <c r="A32" s="67">
        <f>'COUT TVX'!A29</f>
        <v>804</v>
      </c>
      <c r="B32" s="67" t="str">
        <f>'COUT TVX'!B29</f>
        <v xml:space="preserve"> LHOMME LOT.L'AIGUILLE</v>
      </c>
      <c r="C32" s="67"/>
      <c r="D32" s="67"/>
      <c r="E32" s="67">
        <f>IF(ISBLANK('COUT TVX'!I29),"",'COUT TVX'!I29)</f>
        <v>3</v>
      </c>
      <c r="F32" s="72" t="str">
        <f>'COUT TVX'!R29</f>
        <v>Z3</v>
      </c>
      <c r="G32" s="67"/>
      <c r="H32" s="67">
        <f>'COUT TVX'!C29</f>
        <v>2009</v>
      </c>
      <c r="I32" s="67">
        <f>'COUT TVX'!D29</f>
        <v>2010</v>
      </c>
      <c r="J32" s="67" t="str">
        <f>IF('COUT TVX'!H29="IND","IND",IF('COUT TVX'!H29="COLL","COLL",IF('COUT TVX'!H29="INT","COL","MIXTE")))</f>
        <v>IND</v>
      </c>
      <c r="K32" s="67" t="str">
        <f>IFERROR((VLOOKUP(A32,'COUT GLOBAL'!A:L,9,FALSE)),"")</f>
        <v>Locatif</v>
      </c>
      <c r="L32" s="67"/>
      <c r="M32" s="67"/>
      <c r="N32" s="67" t="str">
        <f t="shared" si="0"/>
        <v>-</v>
      </c>
      <c r="O32" s="67"/>
      <c r="P32" s="67"/>
      <c r="Q32" s="67"/>
      <c r="R32" s="67"/>
      <c r="S32" s="67"/>
      <c r="T32" s="67"/>
      <c r="U32" s="67"/>
      <c r="V32" s="67"/>
      <c r="W32" s="67"/>
      <c r="X32" s="73" t="str">
        <f>IF('COUT TVX'!E29=0,"",'COUT TVX'!E29)</f>
        <v/>
      </c>
      <c r="Y32" s="74"/>
      <c r="Z32" s="74"/>
      <c r="AA32" s="74"/>
      <c r="AB32" s="74"/>
      <c r="AC32" s="74"/>
      <c r="AD32" s="68"/>
      <c r="AE32" s="68" t="str">
        <f t="shared" si="1"/>
        <v/>
      </c>
      <c r="AF32" s="68"/>
      <c r="AG32" s="75" t="str">
        <f>IF('COUT TVX'!F29=0,"",'COUT TVX'!F29)</f>
        <v/>
      </c>
      <c r="AH32" s="75" t="str">
        <f>IF('COUT TVX'!G29=0,"",'COUT TVX'!G29)</f>
        <v/>
      </c>
      <c r="AI32" s="76" t="str">
        <f t="shared" si="2"/>
        <v/>
      </c>
      <c r="AJ32" s="67" t="str">
        <f>'COUT TVX'!K29</f>
        <v>LOT 06 - PLATRERIE SECHE - ISO</v>
      </c>
      <c r="AK32" s="67" t="str">
        <f>'COUT TVX'!L29</f>
        <v>SECOND ŒUVRE</v>
      </c>
      <c r="AL32" s="68">
        <f>'COUT TVX'!M29</f>
        <v>66629.679999999993</v>
      </c>
      <c r="AM32" s="68"/>
      <c r="AN32" s="68"/>
      <c r="AO32" s="68"/>
      <c r="AP32" s="68"/>
      <c r="AQ32" s="68"/>
      <c r="AR32" s="68"/>
      <c r="AS32" s="77" t="str">
        <f>IF(ISBLANK('COUT TVX'!Q29),"",'COUT TVX'!Q29)</f>
        <v/>
      </c>
      <c r="AT32" s="68" t="str">
        <f t="shared" si="3"/>
        <v/>
      </c>
      <c r="AU32" s="68" t="str">
        <f t="shared" si="4"/>
        <v/>
      </c>
      <c r="AV32" s="68" t="str">
        <f t="shared" si="5"/>
        <v/>
      </c>
    </row>
    <row r="33" spans="1:48" x14ac:dyDescent="0.25">
      <c r="A33" s="67">
        <f>'COUT TVX'!A30</f>
        <v>804</v>
      </c>
      <c r="B33" s="67" t="str">
        <f>'COUT TVX'!B30</f>
        <v xml:space="preserve"> LHOMME LOT.L'AIGUILLE</v>
      </c>
      <c r="C33" s="67"/>
      <c r="D33" s="67"/>
      <c r="E33" s="67">
        <f>IF(ISBLANK('COUT TVX'!I30),"",'COUT TVX'!I30)</f>
        <v>3</v>
      </c>
      <c r="F33" s="72" t="str">
        <f>'COUT TVX'!R30</f>
        <v>Z3</v>
      </c>
      <c r="G33" s="67"/>
      <c r="H33" s="67">
        <f>'COUT TVX'!C30</f>
        <v>2009</v>
      </c>
      <c r="I33" s="67">
        <f>'COUT TVX'!D30</f>
        <v>2010</v>
      </c>
      <c r="J33" s="67" t="str">
        <f>IF('COUT TVX'!H30="IND","IND",IF('COUT TVX'!H30="COLL","COLL",IF('COUT TVX'!H30="INT","COL","MIXTE")))</f>
        <v>IND</v>
      </c>
      <c r="K33" s="67" t="str">
        <f>IFERROR((VLOOKUP(A33,'COUT GLOBAL'!A:L,9,FALSE)),"")</f>
        <v>Locatif</v>
      </c>
      <c r="L33" s="67"/>
      <c r="M33" s="67"/>
      <c r="N33" s="67" t="str">
        <f t="shared" si="0"/>
        <v>-</v>
      </c>
      <c r="O33" s="67"/>
      <c r="P33" s="67"/>
      <c r="Q33" s="67"/>
      <c r="R33" s="67"/>
      <c r="S33" s="67"/>
      <c r="T33" s="67"/>
      <c r="U33" s="67"/>
      <c r="V33" s="67"/>
      <c r="W33" s="67"/>
      <c r="X33" s="73" t="str">
        <f>IF('COUT TVX'!E30=0,"",'COUT TVX'!E30)</f>
        <v/>
      </c>
      <c r="Y33" s="74"/>
      <c r="Z33" s="74"/>
      <c r="AA33" s="74"/>
      <c r="AB33" s="74"/>
      <c r="AC33" s="74"/>
      <c r="AD33" s="68"/>
      <c r="AE33" s="68" t="str">
        <f t="shared" si="1"/>
        <v/>
      </c>
      <c r="AF33" s="68"/>
      <c r="AG33" s="75" t="str">
        <f>IF('COUT TVX'!F30=0,"",'COUT TVX'!F30)</f>
        <v/>
      </c>
      <c r="AH33" s="75" t="str">
        <f>IF('COUT TVX'!G30=0,"",'COUT TVX'!G30)</f>
        <v/>
      </c>
      <c r="AI33" s="76" t="str">
        <f t="shared" si="2"/>
        <v/>
      </c>
      <c r="AJ33" s="67" t="str">
        <f>'COUT TVX'!K30</f>
        <v>LOT 07 - ELEC. -CHAUF. ELEC -</v>
      </c>
      <c r="AK33" s="67" t="str">
        <f>'COUT TVX'!L30</f>
        <v>ELECTRICITE / CHAUFFAGE/PLOMBERIE/VMC</v>
      </c>
      <c r="AL33" s="68">
        <f>'COUT TVX'!M30</f>
        <v>41434.06</v>
      </c>
      <c r="AM33" s="68"/>
      <c r="AN33" s="68"/>
      <c r="AO33" s="68"/>
      <c r="AP33" s="68"/>
      <c r="AQ33" s="68"/>
      <c r="AR33" s="68"/>
      <c r="AS33" s="77" t="str">
        <f>IF(ISBLANK('COUT TVX'!Q30),"",'COUT TVX'!Q30)</f>
        <v/>
      </c>
      <c r="AT33" s="68" t="str">
        <f t="shared" si="3"/>
        <v/>
      </c>
      <c r="AU33" s="68" t="str">
        <f t="shared" si="4"/>
        <v/>
      </c>
      <c r="AV33" s="68" t="str">
        <f t="shared" si="5"/>
        <v/>
      </c>
    </row>
    <row r="34" spans="1:48" x14ac:dyDescent="0.25">
      <c r="A34" s="67">
        <f>'COUT TVX'!A31</f>
        <v>804</v>
      </c>
      <c r="B34" s="67" t="str">
        <f>'COUT TVX'!B31</f>
        <v xml:space="preserve"> LHOMME LOT.L'AIGUILLE</v>
      </c>
      <c r="C34" s="67"/>
      <c r="D34" s="67"/>
      <c r="E34" s="67">
        <f>IF(ISBLANK('COUT TVX'!I31),"",'COUT TVX'!I31)</f>
        <v>3</v>
      </c>
      <c r="F34" s="72" t="str">
        <f>'COUT TVX'!R31</f>
        <v>Z3</v>
      </c>
      <c r="G34" s="67"/>
      <c r="H34" s="67">
        <f>'COUT TVX'!C31</f>
        <v>2009</v>
      </c>
      <c r="I34" s="67">
        <f>'COUT TVX'!D31</f>
        <v>2010</v>
      </c>
      <c r="J34" s="67" t="str">
        <f>IF('COUT TVX'!H31="IND","IND",IF('COUT TVX'!H31="COLL","COLL",IF('COUT TVX'!H31="INT","COL","MIXTE")))</f>
        <v>IND</v>
      </c>
      <c r="K34" s="67" t="str">
        <f>IFERROR((VLOOKUP(A34,'COUT GLOBAL'!A:L,9,FALSE)),"")</f>
        <v>Locatif</v>
      </c>
      <c r="L34" s="67"/>
      <c r="M34" s="67"/>
      <c r="N34" s="67" t="str">
        <f t="shared" si="0"/>
        <v>-</v>
      </c>
      <c r="O34" s="67"/>
      <c r="P34" s="67"/>
      <c r="Q34" s="67"/>
      <c r="R34" s="67"/>
      <c r="S34" s="67"/>
      <c r="T34" s="67"/>
      <c r="U34" s="67"/>
      <c r="V34" s="67"/>
      <c r="W34" s="67"/>
      <c r="X34" s="73" t="str">
        <f>IF('COUT TVX'!E31=0,"",'COUT TVX'!E31)</f>
        <v/>
      </c>
      <c r="Y34" s="74"/>
      <c r="Z34" s="74"/>
      <c r="AA34" s="74"/>
      <c r="AB34" s="74"/>
      <c r="AC34" s="74"/>
      <c r="AD34" s="68"/>
      <c r="AE34" s="68" t="str">
        <f t="shared" si="1"/>
        <v/>
      </c>
      <c r="AF34" s="68"/>
      <c r="AG34" s="75" t="str">
        <f>IF('COUT TVX'!F31=0,"",'COUT TVX'!F31)</f>
        <v/>
      </c>
      <c r="AH34" s="75" t="str">
        <f>IF('COUT TVX'!G31=0,"",'COUT TVX'!G31)</f>
        <v/>
      </c>
      <c r="AI34" s="76" t="str">
        <f t="shared" si="2"/>
        <v/>
      </c>
      <c r="AJ34" s="67" t="str">
        <f>'COUT TVX'!K31</f>
        <v>LOT 08 - PLOMBERIE SANITAIRES</v>
      </c>
      <c r="AK34" s="67" t="str">
        <f>'COUT TVX'!L31</f>
        <v>ELECTRICITE / CHAUFFAGE/PLOMBERIE/VMC</v>
      </c>
      <c r="AL34" s="68">
        <f>'COUT TVX'!M31</f>
        <v>32227.47</v>
      </c>
      <c r="AM34" s="68"/>
      <c r="AN34" s="68"/>
      <c r="AO34" s="68"/>
      <c r="AP34" s="68"/>
      <c r="AQ34" s="68"/>
      <c r="AR34" s="68"/>
      <c r="AS34" s="77" t="str">
        <f>IF(ISBLANK('COUT TVX'!Q31),"",'COUT TVX'!Q31)</f>
        <v/>
      </c>
      <c r="AT34" s="68" t="str">
        <f t="shared" si="3"/>
        <v/>
      </c>
      <c r="AU34" s="68" t="str">
        <f t="shared" si="4"/>
        <v/>
      </c>
      <c r="AV34" s="68" t="str">
        <f t="shared" si="5"/>
        <v/>
      </c>
    </row>
    <row r="35" spans="1:48" x14ac:dyDescent="0.25">
      <c r="A35" s="67">
        <f>'COUT TVX'!A32</f>
        <v>804</v>
      </c>
      <c r="B35" s="67" t="str">
        <f>'COUT TVX'!B32</f>
        <v xml:space="preserve"> LHOMME LOT.L'AIGUILLE</v>
      </c>
      <c r="C35" s="67"/>
      <c r="D35" s="67"/>
      <c r="E35" s="67">
        <f>IF(ISBLANK('COUT TVX'!I32),"",'COUT TVX'!I32)</f>
        <v>3</v>
      </c>
      <c r="F35" s="72" t="str">
        <f>'COUT TVX'!R32</f>
        <v>Z3</v>
      </c>
      <c r="G35" s="67"/>
      <c r="H35" s="67">
        <f>'COUT TVX'!C32</f>
        <v>2009</v>
      </c>
      <c r="I35" s="67">
        <f>'COUT TVX'!D32</f>
        <v>2010</v>
      </c>
      <c r="J35" s="67" t="str">
        <f>IF('COUT TVX'!H32="IND","IND",IF('COUT TVX'!H32="COLL","COLL",IF('COUT TVX'!H32="INT","COL","MIXTE")))</f>
        <v>IND</v>
      </c>
      <c r="K35" s="67" t="str">
        <f>IFERROR((VLOOKUP(A35,'COUT GLOBAL'!A:L,9,FALSE)),"")</f>
        <v>Locatif</v>
      </c>
      <c r="L35" s="67"/>
      <c r="M35" s="67"/>
      <c r="N35" s="67" t="str">
        <f t="shared" si="0"/>
        <v>-</v>
      </c>
      <c r="O35" s="67"/>
      <c r="P35" s="67"/>
      <c r="Q35" s="67"/>
      <c r="R35" s="67"/>
      <c r="S35" s="67"/>
      <c r="T35" s="67"/>
      <c r="U35" s="67"/>
      <c r="V35" s="67"/>
      <c r="W35" s="67"/>
      <c r="X35" s="73" t="str">
        <f>IF('COUT TVX'!E32=0,"",'COUT TVX'!E32)</f>
        <v/>
      </c>
      <c r="Y35" s="74"/>
      <c r="Z35" s="74"/>
      <c r="AA35" s="74"/>
      <c r="AB35" s="74"/>
      <c r="AC35" s="74"/>
      <c r="AD35" s="68"/>
      <c r="AE35" s="68" t="str">
        <f t="shared" si="1"/>
        <v/>
      </c>
      <c r="AF35" s="68"/>
      <c r="AG35" s="75" t="str">
        <f>IF('COUT TVX'!F32=0,"",'COUT TVX'!F32)</f>
        <v/>
      </c>
      <c r="AH35" s="75" t="str">
        <f>IF('COUT TVX'!G32=0,"",'COUT TVX'!G32)</f>
        <v/>
      </c>
      <c r="AI35" s="76" t="str">
        <f t="shared" si="2"/>
        <v/>
      </c>
      <c r="AJ35" s="67" t="str">
        <f>'COUT TVX'!K32</f>
        <v>LOT 09 - CARRELAGE FAIENCE</v>
      </c>
      <c r="AK35" s="67" t="str">
        <f>'COUT TVX'!L32</f>
        <v>SECOND ŒUVRE</v>
      </c>
      <c r="AL35" s="68">
        <f>'COUT TVX'!M32</f>
        <v>27350.19</v>
      </c>
      <c r="AM35" s="68"/>
      <c r="AN35" s="68"/>
      <c r="AO35" s="68"/>
      <c r="AP35" s="68"/>
      <c r="AQ35" s="68"/>
      <c r="AR35" s="68"/>
      <c r="AS35" s="77" t="str">
        <f>IF(ISBLANK('COUT TVX'!Q32),"",'COUT TVX'!Q32)</f>
        <v/>
      </c>
      <c r="AT35" s="68" t="str">
        <f t="shared" si="3"/>
        <v/>
      </c>
      <c r="AU35" s="68" t="str">
        <f t="shared" si="4"/>
        <v/>
      </c>
      <c r="AV35" s="68" t="str">
        <f t="shared" si="5"/>
        <v/>
      </c>
    </row>
    <row r="36" spans="1:48" x14ac:dyDescent="0.25">
      <c r="A36" s="67">
        <f>'COUT TVX'!A33</f>
        <v>804</v>
      </c>
      <c r="B36" s="67" t="str">
        <f>'COUT TVX'!B33</f>
        <v xml:space="preserve"> LHOMME LOT.L'AIGUILLE</v>
      </c>
      <c r="C36" s="67"/>
      <c r="D36" s="67"/>
      <c r="E36" s="67">
        <f>IF(ISBLANK('COUT TVX'!I33),"",'COUT TVX'!I33)</f>
        <v>3</v>
      </c>
      <c r="F36" s="72" t="str">
        <f>'COUT TVX'!R33</f>
        <v>Z3</v>
      </c>
      <c r="G36" s="67"/>
      <c r="H36" s="67">
        <f>'COUT TVX'!C33</f>
        <v>2009</v>
      </c>
      <c r="I36" s="67">
        <f>'COUT TVX'!D33</f>
        <v>2010</v>
      </c>
      <c r="J36" s="67" t="str">
        <f>IF('COUT TVX'!H33="IND","IND",IF('COUT TVX'!H33="COLL","COLL",IF('COUT TVX'!H33="INT","COL","MIXTE")))</f>
        <v>IND</v>
      </c>
      <c r="K36" s="67" t="str">
        <f>IFERROR((VLOOKUP(A36,'COUT GLOBAL'!A:L,9,FALSE)),"")</f>
        <v>Locatif</v>
      </c>
      <c r="L36" s="67"/>
      <c r="M36" s="67"/>
      <c r="N36" s="67" t="str">
        <f t="shared" si="0"/>
        <v>-</v>
      </c>
      <c r="O36" s="67"/>
      <c r="P36" s="67"/>
      <c r="Q36" s="67"/>
      <c r="R36" s="67"/>
      <c r="S36" s="67"/>
      <c r="T36" s="67"/>
      <c r="U36" s="67"/>
      <c r="V36" s="67"/>
      <c r="W36" s="67"/>
      <c r="X36" s="73" t="str">
        <f>IF('COUT TVX'!E33=0,"",'COUT TVX'!E33)</f>
        <v/>
      </c>
      <c r="Y36" s="74"/>
      <c r="Z36" s="74"/>
      <c r="AA36" s="74"/>
      <c r="AB36" s="74"/>
      <c r="AC36" s="74"/>
      <c r="AD36" s="68"/>
      <c r="AE36" s="68" t="str">
        <f t="shared" si="1"/>
        <v/>
      </c>
      <c r="AF36" s="68"/>
      <c r="AG36" s="75" t="str">
        <f>IF('COUT TVX'!F33=0,"",'COUT TVX'!F33)</f>
        <v/>
      </c>
      <c r="AH36" s="75" t="str">
        <f>IF('COUT TVX'!G33=0,"",'COUT TVX'!G33)</f>
        <v/>
      </c>
      <c r="AI36" s="76" t="str">
        <f t="shared" si="2"/>
        <v/>
      </c>
      <c r="AJ36" s="67" t="str">
        <f>'COUT TVX'!K33</f>
        <v>LOT 10 - SOLS MINCES - PEINTUR</v>
      </c>
      <c r="AK36" s="67" t="str">
        <f>'COUT TVX'!L33</f>
        <v>SECOND ŒUVRE</v>
      </c>
      <c r="AL36" s="68">
        <f>'COUT TVX'!M33</f>
        <v>29397.45</v>
      </c>
      <c r="AM36" s="68"/>
      <c r="AN36" s="68"/>
      <c r="AO36" s="68"/>
      <c r="AP36" s="68"/>
      <c r="AQ36" s="68"/>
      <c r="AR36" s="68"/>
      <c r="AS36" s="77" t="str">
        <f>IF(ISBLANK('COUT TVX'!Q33),"",'COUT TVX'!Q33)</f>
        <v/>
      </c>
      <c r="AT36" s="68" t="str">
        <f t="shared" si="3"/>
        <v/>
      </c>
      <c r="AU36" s="68" t="str">
        <f t="shared" si="4"/>
        <v/>
      </c>
      <c r="AV36" s="68" t="str">
        <f t="shared" si="5"/>
        <v/>
      </c>
    </row>
    <row r="37" spans="1:48" x14ac:dyDescent="0.25">
      <c r="A37" s="67">
        <f>'COUT TVX'!A34</f>
        <v>2502</v>
      </c>
      <c r="B37" s="67" t="str">
        <f>'COUT TVX'!B34</f>
        <v xml:space="preserve"> MONTFORT LE GESNOIS RES DE LA</v>
      </c>
      <c r="C37" s="67"/>
      <c r="D37" s="67" t="s">
        <v>1242</v>
      </c>
      <c r="E37" s="67">
        <f>IF(ISBLANK('COUT TVX'!I34),"",'COUT TVX'!I34)</f>
        <v>1</v>
      </c>
      <c r="F37" s="72" t="str">
        <f>'COUT TVX'!R34</f>
        <v>Z3</v>
      </c>
      <c r="G37" s="67"/>
      <c r="H37" s="67">
        <f>'COUT TVX'!C34</f>
        <v>2009</v>
      </c>
      <c r="I37" s="67">
        <f>'COUT TVX'!D34</f>
        <v>2010</v>
      </c>
      <c r="J37" s="67" t="str">
        <f>IF('COUT TVX'!H34="IND","IND",IF('COUT TVX'!H34="COLL","COLL",IF('COUT TVX'!H34="INT","COL","MIXTE")))</f>
        <v>MIXTE</v>
      </c>
      <c r="K37" s="67" t="str">
        <f>IFERROR((VLOOKUP(A37,'COUT GLOBAL'!A:L,9,FALSE)),"")</f>
        <v>Locatif</v>
      </c>
      <c r="L37" s="67"/>
      <c r="M37" s="67"/>
      <c r="N37" s="67" t="str">
        <f t="shared" si="0"/>
        <v>-</v>
      </c>
      <c r="O37" s="67"/>
      <c r="P37" s="67"/>
      <c r="Q37" s="67"/>
      <c r="R37" s="67"/>
      <c r="S37" s="67"/>
      <c r="T37" s="67"/>
      <c r="U37" s="67"/>
      <c r="V37" s="67"/>
      <c r="W37" s="67"/>
      <c r="X37" s="73">
        <f>IF('COUT TVX'!E34=0,"",'COUT TVX'!E34)</f>
        <v>20</v>
      </c>
      <c r="Y37" s="74"/>
      <c r="Z37" s="74"/>
      <c r="AA37" s="74"/>
      <c r="AB37" s="74"/>
      <c r="AC37" s="74"/>
      <c r="AD37" s="68"/>
      <c r="AE37" s="68">
        <f t="shared" si="1"/>
        <v>0</v>
      </c>
      <c r="AF37" s="68"/>
      <c r="AG37" s="75">
        <f>IF('COUT TVX'!F34=0,"",'COUT TVX'!F34)</f>
        <v>1342.13</v>
      </c>
      <c r="AH37" s="75">
        <f>IF('COUT TVX'!G34=0,"",'COUT TVX'!G34)</f>
        <v>1426.67</v>
      </c>
      <c r="AI37" s="76">
        <f t="shared" si="2"/>
        <v>0.94074312910483859</v>
      </c>
      <c r="AJ37" s="67" t="str">
        <f>'COUT TVX'!K34</f>
        <v>LOT 01 - TERRAS. - G.O. - RAVA</v>
      </c>
      <c r="AK37" s="67" t="str">
        <f>'COUT TVX'!L34</f>
        <v>GROS ŒUVRE</v>
      </c>
      <c r="AL37" s="68">
        <f>'COUT TVX'!M34</f>
        <v>713312.16</v>
      </c>
      <c r="AM37" s="68"/>
      <c r="AN37" s="68"/>
      <c r="AO37" s="68"/>
      <c r="AP37" s="68"/>
      <c r="AQ37" s="68"/>
      <c r="AR37" s="68"/>
      <c r="AS37" s="77">
        <f>IF(ISBLANK('COUT TVX'!Q34),"",'COUT TVX'!Q34)</f>
        <v>5.5E-2</v>
      </c>
      <c r="AT37" s="68">
        <f t="shared" si="3"/>
        <v>0</v>
      </c>
      <c r="AU37" s="68">
        <f t="shared" si="4"/>
        <v>0</v>
      </c>
      <c r="AV37" s="68">
        <f t="shared" si="5"/>
        <v>0</v>
      </c>
    </row>
    <row r="38" spans="1:48" x14ac:dyDescent="0.25">
      <c r="A38" s="67">
        <f>'COUT TVX'!A35</f>
        <v>2502</v>
      </c>
      <c r="B38" s="67" t="str">
        <f>'COUT TVX'!B35</f>
        <v xml:space="preserve"> MONTFORT LE GESNOIS RES DE LA</v>
      </c>
      <c r="C38" s="67"/>
      <c r="D38" s="67"/>
      <c r="E38" s="67">
        <f>IF(ISBLANK('COUT TVX'!I35),"",'COUT TVX'!I35)</f>
        <v>1</v>
      </c>
      <c r="F38" s="72" t="str">
        <f>'COUT TVX'!R35</f>
        <v>Z3</v>
      </c>
      <c r="G38" s="67"/>
      <c r="H38" s="67">
        <f>'COUT TVX'!C35</f>
        <v>2009</v>
      </c>
      <c r="I38" s="67">
        <f>'COUT TVX'!D35</f>
        <v>2010</v>
      </c>
      <c r="J38" s="67" t="str">
        <f>IF('COUT TVX'!H35="IND","IND",IF('COUT TVX'!H35="COLL","COLL",IF('COUT TVX'!H35="INT","COL","MIXTE")))</f>
        <v>MIXTE</v>
      </c>
      <c r="K38" s="67" t="str">
        <f>IFERROR((VLOOKUP(A38,'COUT GLOBAL'!A:L,9,FALSE)),"")</f>
        <v>Locatif</v>
      </c>
      <c r="L38" s="67"/>
      <c r="M38" s="67"/>
      <c r="N38" s="67" t="str">
        <f t="shared" si="0"/>
        <v>-</v>
      </c>
      <c r="O38" s="67"/>
      <c r="P38" s="67"/>
      <c r="Q38" s="67"/>
      <c r="R38" s="67"/>
      <c r="S38" s="67"/>
      <c r="T38" s="67"/>
      <c r="U38" s="67"/>
      <c r="V38" s="67"/>
      <c r="W38" s="67"/>
      <c r="X38" s="73" t="str">
        <f>IF('COUT TVX'!E35=0,"",'COUT TVX'!E35)</f>
        <v/>
      </c>
      <c r="Y38" s="74"/>
      <c r="Z38" s="74"/>
      <c r="AA38" s="74"/>
      <c r="AB38" s="74"/>
      <c r="AC38" s="74"/>
      <c r="AD38" s="68"/>
      <c r="AE38" s="68" t="str">
        <f t="shared" si="1"/>
        <v/>
      </c>
      <c r="AF38" s="68"/>
      <c r="AG38" s="75" t="str">
        <f>IF('COUT TVX'!F35=0,"",'COUT TVX'!F35)</f>
        <v/>
      </c>
      <c r="AH38" s="75" t="str">
        <f>IF('COUT TVX'!G35=0,"",'COUT TVX'!G35)</f>
        <v/>
      </c>
      <c r="AI38" s="76" t="str">
        <f t="shared" si="2"/>
        <v/>
      </c>
      <c r="AJ38" s="67" t="str">
        <f>'COUT TVX'!K35</f>
        <v>LOT 02 - CHARPENTE BOIS</v>
      </c>
      <c r="AK38" s="67" t="str">
        <f>'COUT TVX'!L35</f>
        <v>CHARPENTE / COUVERTURE</v>
      </c>
      <c r="AL38" s="68">
        <f>'COUT TVX'!M35</f>
        <v>48779.88</v>
      </c>
      <c r="AM38" s="68"/>
      <c r="AN38" s="68"/>
      <c r="AO38" s="68"/>
      <c r="AP38" s="68"/>
      <c r="AQ38" s="68"/>
      <c r="AR38" s="68"/>
      <c r="AS38" s="77" t="str">
        <f>IF(ISBLANK('COUT TVX'!Q35),"",'COUT TVX'!Q35)</f>
        <v/>
      </c>
      <c r="AT38" s="68" t="str">
        <f t="shared" si="3"/>
        <v/>
      </c>
      <c r="AU38" s="68" t="str">
        <f t="shared" si="4"/>
        <v/>
      </c>
      <c r="AV38" s="68" t="str">
        <f t="shared" si="5"/>
        <v/>
      </c>
    </row>
    <row r="39" spans="1:48" x14ac:dyDescent="0.25">
      <c r="A39" s="67">
        <f>'COUT TVX'!A36</f>
        <v>2502</v>
      </c>
      <c r="B39" s="67" t="str">
        <f>'COUT TVX'!B36</f>
        <v xml:space="preserve"> MONTFORT LE GESNOIS RES DE LA</v>
      </c>
      <c r="C39" s="67"/>
      <c r="D39" s="67"/>
      <c r="E39" s="67">
        <f>IF(ISBLANK('COUT TVX'!I36),"",'COUT TVX'!I36)</f>
        <v>1</v>
      </c>
      <c r="F39" s="72" t="str">
        <f>'COUT TVX'!R36</f>
        <v>Z3</v>
      </c>
      <c r="G39" s="67"/>
      <c r="H39" s="67">
        <f>'COUT TVX'!C36</f>
        <v>2009</v>
      </c>
      <c r="I39" s="67">
        <f>'COUT TVX'!D36</f>
        <v>2010</v>
      </c>
      <c r="J39" s="67" t="str">
        <f>IF('COUT TVX'!H36="IND","IND",IF('COUT TVX'!H36="COLL","COLL",IF('COUT TVX'!H36="INT","COL","MIXTE")))</f>
        <v>MIXTE</v>
      </c>
      <c r="K39" s="67" t="str">
        <f>IFERROR((VLOOKUP(A39,'COUT GLOBAL'!A:L,9,FALSE)),"")</f>
        <v>Locatif</v>
      </c>
      <c r="L39" s="67"/>
      <c r="M39" s="67"/>
      <c r="N39" s="67" t="str">
        <f t="shared" si="0"/>
        <v>-</v>
      </c>
      <c r="O39" s="67"/>
      <c r="P39" s="67"/>
      <c r="Q39" s="67"/>
      <c r="R39" s="67"/>
      <c r="S39" s="67"/>
      <c r="T39" s="67"/>
      <c r="U39" s="67"/>
      <c r="V39" s="67"/>
      <c r="W39" s="67"/>
      <c r="X39" s="73" t="str">
        <f>IF('COUT TVX'!E36=0,"",'COUT TVX'!E36)</f>
        <v/>
      </c>
      <c r="Y39" s="74"/>
      <c r="Z39" s="74"/>
      <c r="AA39" s="74"/>
      <c r="AB39" s="74"/>
      <c r="AC39" s="74"/>
      <c r="AD39" s="68"/>
      <c r="AE39" s="68" t="str">
        <f t="shared" si="1"/>
        <v/>
      </c>
      <c r="AF39" s="68"/>
      <c r="AG39" s="75" t="str">
        <f>IF('COUT TVX'!F36=0,"",'COUT TVX'!F36)</f>
        <v/>
      </c>
      <c r="AH39" s="75" t="str">
        <f>IF('COUT TVX'!G36=0,"",'COUT TVX'!G36)</f>
        <v/>
      </c>
      <c r="AI39" s="76" t="str">
        <f t="shared" si="2"/>
        <v/>
      </c>
      <c r="AJ39" s="67" t="str">
        <f>'COUT TVX'!K36</f>
        <v>LOT 03 - COUVERTURE TUILES</v>
      </c>
      <c r="AK39" s="67" t="str">
        <f>'COUT TVX'!L36</f>
        <v>CHARPENTE / COUVERTURE</v>
      </c>
      <c r="AL39" s="68">
        <f>'COUT TVX'!M36</f>
        <v>119238.6</v>
      </c>
      <c r="AM39" s="68"/>
      <c r="AN39" s="68"/>
      <c r="AO39" s="68"/>
      <c r="AP39" s="68"/>
      <c r="AQ39" s="68"/>
      <c r="AR39" s="68"/>
      <c r="AS39" s="77" t="str">
        <f>IF(ISBLANK('COUT TVX'!Q36),"",'COUT TVX'!Q36)</f>
        <v/>
      </c>
      <c r="AT39" s="68" t="str">
        <f t="shared" si="3"/>
        <v/>
      </c>
      <c r="AU39" s="68" t="str">
        <f t="shared" si="4"/>
        <v/>
      </c>
      <c r="AV39" s="68" t="str">
        <f t="shared" si="5"/>
        <v/>
      </c>
    </row>
    <row r="40" spans="1:48" x14ac:dyDescent="0.25">
      <c r="A40" s="67">
        <f>'COUT TVX'!A37</f>
        <v>2502</v>
      </c>
      <c r="B40" s="67" t="str">
        <f>'COUT TVX'!B37</f>
        <v xml:space="preserve"> MONTFORT LE GESNOIS RES DE LA</v>
      </c>
      <c r="C40" s="67"/>
      <c r="D40" s="67"/>
      <c r="E40" s="67">
        <f>IF(ISBLANK('COUT TVX'!I37),"",'COUT TVX'!I37)</f>
        <v>1</v>
      </c>
      <c r="F40" s="72" t="str">
        <f>'COUT TVX'!R37</f>
        <v>Z3</v>
      </c>
      <c r="G40" s="67"/>
      <c r="H40" s="67">
        <f>'COUT TVX'!C37</f>
        <v>2009</v>
      </c>
      <c r="I40" s="67">
        <f>'COUT TVX'!D37</f>
        <v>2010</v>
      </c>
      <c r="J40" s="67" t="str">
        <f>IF('COUT TVX'!H37="IND","IND",IF('COUT TVX'!H37="COLL","COLL",IF('COUT TVX'!H37="INT","COL","MIXTE")))</f>
        <v>MIXTE</v>
      </c>
      <c r="K40" s="67" t="str">
        <f>IFERROR((VLOOKUP(A40,'COUT GLOBAL'!A:L,9,FALSE)),"")</f>
        <v>Locatif</v>
      </c>
      <c r="L40" s="67"/>
      <c r="M40" s="67"/>
      <c r="N40" s="67" t="str">
        <f t="shared" si="0"/>
        <v>-</v>
      </c>
      <c r="O40" s="67"/>
      <c r="P40" s="67"/>
      <c r="Q40" s="67"/>
      <c r="R40" s="67"/>
      <c r="S40" s="67"/>
      <c r="T40" s="67"/>
      <c r="U40" s="67"/>
      <c r="V40" s="67"/>
      <c r="W40" s="67"/>
      <c r="X40" s="73" t="str">
        <f>IF('COUT TVX'!E37=0,"",'COUT TVX'!E37)</f>
        <v/>
      </c>
      <c r="Y40" s="74"/>
      <c r="Z40" s="74"/>
      <c r="AA40" s="74"/>
      <c r="AB40" s="74"/>
      <c r="AC40" s="74"/>
      <c r="AD40" s="68"/>
      <c r="AE40" s="68" t="str">
        <f t="shared" si="1"/>
        <v/>
      </c>
      <c r="AF40" s="68"/>
      <c r="AG40" s="75" t="str">
        <f>IF('COUT TVX'!F37=0,"",'COUT TVX'!F37)</f>
        <v/>
      </c>
      <c r="AH40" s="75" t="str">
        <f>IF('COUT TVX'!G37=0,"",'COUT TVX'!G37)</f>
        <v/>
      </c>
      <c r="AI40" s="76" t="str">
        <f t="shared" si="2"/>
        <v/>
      </c>
      <c r="AJ40" s="67" t="str">
        <f>'COUT TVX'!K37</f>
        <v>LOT 04 - MENUISERIES EXT. PVC</v>
      </c>
      <c r="AK40" s="67" t="str">
        <f>'COUT TVX'!L37</f>
        <v>SECOND ŒUVRE</v>
      </c>
      <c r="AL40" s="68">
        <f>'COUT TVX'!M37</f>
        <v>89192.639999999999</v>
      </c>
      <c r="AM40" s="68"/>
      <c r="AN40" s="68"/>
      <c r="AO40" s="68"/>
      <c r="AP40" s="68"/>
      <c r="AQ40" s="68"/>
      <c r="AR40" s="68"/>
      <c r="AS40" s="77" t="str">
        <f>IF(ISBLANK('COUT TVX'!Q37),"",'COUT TVX'!Q37)</f>
        <v/>
      </c>
      <c r="AT40" s="68" t="str">
        <f t="shared" si="3"/>
        <v/>
      </c>
      <c r="AU40" s="68" t="str">
        <f t="shared" si="4"/>
        <v/>
      </c>
      <c r="AV40" s="68" t="str">
        <f t="shared" si="5"/>
        <v/>
      </c>
    </row>
    <row r="41" spans="1:48" x14ac:dyDescent="0.25">
      <c r="A41" s="67">
        <f>'COUT TVX'!A38</f>
        <v>2502</v>
      </c>
      <c r="B41" s="67" t="str">
        <f>'COUT TVX'!B38</f>
        <v xml:space="preserve"> MONTFORT LE GESNOIS RES DE LA</v>
      </c>
      <c r="C41" s="67"/>
      <c r="D41" s="67"/>
      <c r="E41" s="67">
        <f>IF(ISBLANK('COUT TVX'!I38),"",'COUT TVX'!I38)</f>
        <v>1</v>
      </c>
      <c r="F41" s="72" t="str">
        <f>'COUT TVX'!R38</f>
        <v>Z3</v>
      </c>
      <c r="G41" s="67"/>
      <c r="H41" s="67">
        <f>'COUT TVX'!C38</f>
        <v>2009</v>
      </c>
      <c r="I41" s="67">
        <f>'COUT TVX'!D38</f>
        <v>2010</v>
      </c>
      <c r="J41" s="67" t="str">
        <f>IF('COUT TVX'!H38="IND","IND",IF('COUT TVX'!H38="COLL","COLL",IF('COUT TVX'!H38="INT","COL","MIXTE")))</f>
        <v>MIXTE</v>
      </c>
      <c r="K41" s="67" t="str">
        <f>IFERROR((VLOOKUP(A41,'COUT GLOBAL'!A:L,9,FALSE)),"")</f>
        <v>Locatif</v>
      </c>
      <c r="L41" s="67"/>
      <c r="M41" s="67"/>
      <c r="N41" s="67" t="str">
        <f t="shared" si="0"/>
        <v>-</v>
      </c>
      <c r="O41" s="67"/>
      <c r="P41" s="67"/>
      <c r="Q41" s="67"/>
      <c r="R41" s="67"/>
      <c r="S41" s="67"/>
      <c r="T41" s="67"/>
      <c r="U41" s="67"/>
      <c r="V41" s="67"/>
      <c r="W41" s="67"/>
      <c r="X41" s="73" t="str">
        <f>IF('COUT TVX'!E38=0,"",'COUT TVX'!E38)</f>
        <v/>
      </c>
      <c r="Y41" s="74"/>
      <c r="Z41" s="74"/>
      <c r="AA41" s="74"/>
      <c r="AB41" s="74"/>
      <c r="AC41" s="74"/>
      <c r="AD41" s="68"/>
      <c r="AE41" s="68" t="str">
        <f t="shared" si="1"/>
        <v/>
      </c>
      <c r="AF41" s="68"/>
      <c r="AG41" s="75" t="str">
        <f>IF('COUT TVX'!F38=0,"",'COUT TVX'!F38)</f>
        <v/>
      </c>
      <c r="AH41" s="75" t="str">
        <f>IF('COUT TVX'!G38=0,"",'COUT TVX'!G38)</f>
        <v/>
      </c>
      <c r="AI41" s="76" t="str">
        <f t="shared" si="2"/>
        <v/>
      </c>
      <c r="AJ41" s="67" t="str">
        <f>'COUT TVX'!K38</f>
        <v>LOT 05 - SERRURERIE</v>
      </c>
      <c r="AK41" s="67" t="str">
        <f>'COUT TVX'!L38</f>
        <v>SECOND ŒUVRE</v>
      </c>
      <c r="AL41" s="68">
        <f>'COUT TVX'!M38</f>
        <v>50699.360000000001</v>
      </c>
      <c r="AM41" s="68"/>
      <c r="AN41" s="68"/>
      <c r="AO41" s="68"/>
      <c r="AP41" s="68"/>
      <c r="AQ41" s="68"/>
      <c r="AR41" s="68"/>
      <c r="AS41" s="77" t="str">
        <f>IF(ISBLANK('COUT TVX'!Q38),"",'COUT TVX'!Q38)</f>
        <v/>
      </c>
      <c r="AT41" s="68" t="str">
        <f t="shared" si="3"/>
        <v/>
      </c>
      <c r="AU41" s="68" t="str">
        <f t="shared" si="4"/>
        <v/>
      </c>
      <c r="AV41" s="68" t="str">
        <f t="shared" si="5"/>
        <v/>
      </c>
    </row>
    <row r="42" spans="1:48" x14ac:dyDescent="0.25">
      <c r="A42" s="67">
        <f>'COUT TVX'!A39</f>
        <v>2502</v>
      </c>
      <c r="B42" s="67" t="str">
        <f>'COUT TVX'!B39</f>
        <v xml:space="preserve"> MONTFORT LE GESNOIS RES DE LA</v>
      </c>
      <c r="C42" s="67"/>
      <c r="D42" s="67"/>
      <c r="E42" s="67">
        <f>IF(ISBLANK('COUT TVX'!I39),"",'COUT TVX'!I39)</f>
        <v>1</v>
      </c>
      <c r="F42" s="72" t="str">
        <f>'COUT TVX'!R39</f>
        <v>Z3</v>
      </c>
      <c r="G42" s="67"/>
      <c r="H42" s="67">
        <f>'COUT TVX'!C39</f>
        <v>2009</v>
      </c>
      <c r="I42" s="67">
        <f>'COUT TVX'!D39</f>
        <v>2010</v>
      </c>
      <c r="J42" s="67" t="str">
        <f>IF('COUT TVX'!H39="IND","IND",IF('COUT TVX'!H39="COLL","COLL",IF('COUT TVX'!H39="INT","COL","MIXTE")))</f>
        <v>MIXTE</v>
      </c>
      <c r="K42" s="67" t="str">
        <f>IFERROR((VLOOKUP(A42,'COUT GLOBAL'!A:L,9,FALSE)),"")</f>
        <v>Locatif</v>
      </c>
      <c r="L42" s="67"/>
      <c r="M42" s="67"/>
      <c r="N42" s="67" t="str">
        <f t="shared" si="0"/>
        <v>-</v>
      </c>
      <c r="O42" s="67"/>
      <c r="P42" s="67"/>
      <c r="Q42" s="67"/>
      <c r="R42" s="67"/>
      <c r="S42" s="67"/>
      <c r="T42" s="67"/>
      <c r="U42" s="67"/>
      <c r="V42" s="67"/>
      <c r="W42" s="67"/>
      <c r="X42" s="73" t="str">
        <f>IF('COUT TVX'!E39=0,"",'COUT TVX'!E39)</f>
        <v/>
      </c>
      <c r="Y42" s="74"/>
      <c r="Z42" s="74"/>
      <c r="AA42" s="74"/>
      <c r="AB42" s="74"/>
      <c r="AC42" s="74"/>
      <c r="AD42" s="68"/>
      <c r="AE42" s="68" t="str">
        <f t="shared" si="1"/>
        <v/>
      </c>
      <c r="AF42" s="68"/>
      <c r="AG42" s="75" t="str">
        <f>IF('COUT TVX'!F39=0,"",'COUT TVX'!F39)</f>
        <v/>
      </c>
      <c r="AH42" s="75" t="str">
        <f>IF('COUT TVX'!G39=0,"",'COUT TVX'!G39)</f>
        <v/>
      </c>
      <c r="AI42" s="76" t="str">
        <f t="shared" si="2"/>
        <v/>
      </c>
      <c r="AJ42" s="67" t="str">
        <f>'COUT TVX'!K39</f>
        <v>LOT 06 - PLATRERIE - DOUBLAGES</v>
      </c>
      <c r="AK42" s="67" t="str">
        <f>'COUT TVX'!L39</f>
        <v>SECOND ŒUVRE</v>
      </c>
      <c r="AL42" s="68">
        <f>'COUT TVX'!M39</f>
        <v>190535.36</v>
      </c>
      <c r="AM42" s="68"/>
      <c r="AN42" s="68"/>
      <c r="AO42" s="68"/>
      <c r="AP42" s="68"/>
      <c r="AQ42" s="68"/>
      <c r="AR42" s="68"/>
      <c r="AS42" s="77" t="str">
        <f>IF(ISBLANK('COUT TVX'!Q39),"",'COUT TVX'!Q39)</f>
        <v/>
      </c>
      <c r="AT42" s="68" t="str">
        <f t="shared" si="3"/>
        <v/>
      </c>
      <c r="AU42" s="68" t="str">
        <f t="shared" si="4"/>
        <v/>
      </c>
      <c r="AV42" s="68" t="str">
        <f t="shared" si="5"/>
        <v/>
      </c>
    </row>
    <row r="43" spans="1:48" x14ac:dyDescent="0.25">
      <c r="A43" s="67">
        <f>'COUT TVX'!A40</f>
        <v>2502</v>
      </c>
      <c r="B43" s="67" t="str">
        <f>'COUT TVX'!B40</f>
        <v xml:space="preserve"> MONTFORT LE GESNOIS RES DE LA</v>
      </c>
      <c r="C43" s="67"/>
      <c r="D43" s="67"/>
      <c r="E43" s="67">
        <f>IF(ISBLANK('COUT TVX'!I40),"",'COUT TVX'!I40)</f>
        <v>1</v>
      </c>
      <c r="F43" s="72" t="str">
        <f>'COUT TVX'!R40</f>
        <v>Z3</v>
      </c>
      <c r="G43" s="67"/>
      <c r="H43" s="67">
        <f>'COUT TVX'!C40</f>
        <v>2009</v>
      </c>
      <c r="I43" s="67">
        <f>'COUT TVX'!D40</f>
        <v>2010</v>
      </c>
      <c r="J43" s="67" t="str">
        <f>IF('COUT TVX'!H40="IND","IND",IF('COUT TVX'!H40="COLL","COLL",IF('COUT TVX'!H40="INT","COL","MIXTE")))</f>
        <v>MIXTE</v>
      </c>
      <c r="K43" s="67" t="str">
        <f>IFERROR((VLOOKUP(A43,'COUT GLOBAL'!A:L,9,FALSE)),"")</f>
        <v>Locatif</v>
      </c>
      <c r="L43" s="67"/>
      <c r="M43" s="67"/>
      <c r="N43" s="67" t="str">
        <f t="shared" si="0"/>
        <v>-</v>
      </c>
      <c r="O43" s="67"/>
      <c r="P43" s="67"/>
      <c r="Q43" s="67"/>
      <c r="R43" s="67"/>
      <c r="S43" s="67"/>
      <c r="T43" s="67"/>
      <c r="U43" s="67"/>
      <c r="V43" s="67"/>
      <c r="W43" s="67"/>
      <c r="X43" s="73" t="str">
        <f>IF('COUT TVX'!E40=0,"",'COUT TVX'!E40)</f>
        <v/>
      </c>
      <c r="Y43" s="74"/>
      <c r="Z43" s="74"/>
      <c r="AA43" s="74"/>
      <c r="AB43" s="74"/>
      <c r="AC43" s="74"/>
      <c r="AD43" s="68"/>
      <c r="AE43" s="68" t="str">
        <f t="shared" si="1"/>
        <v/>
      </c>
      <c r="AF43" s="68"/>
      <c r="AG43" s="75" t="str">
        <f>IF('COUT TVX'!F40=0,"",'COUT TVX'!F40)</f>
        <v/>
      </c>
      <c r="AH43" s="75" t="str">
        <f>IF('COUT TVX'!G40=0,"",'COUT TVX'!G40)</f>
        <v/>
      </c>
      <c r="AI43" s="76" t="str">
        <f t="shared" si="2"/>
        <v/>
      </c>
      <c r="AJ43" s="67" t="str">
        <f>'COUT TVX'!K40</f>
        <v>LOT 07 - CARRELAGES FAIENCE</v>
      </c>
      <c r="AK43" s="67" t="str">
        <f>'COUT TVX'!L40</f>
        <v>SECOND ŒUVRE</v>
      </c>
      <c r="AL43" s="68">
        <f>'COUT TVX'!M40</f>
        <v>41907.279999999999</v>
      </c>
      <c r="AM43" s="68"/>
      <c r="AN43" s="68"/>
      <c r="AO43" s="68"/>
      <c r="AP43" s="68"/>
      <c r="AQ43" s="68"/>
      <c r="AR43" s="68"/>
      <c r="AS43" s="77" t="str">
        <f>IF(ISBLANK('COUT TVX'!Q40),"",'COUT TVX'!Q40)</f>
        <v/>
      </c>
      <c r="AT43" s="68" t="str">
        <f t="shared" si="3"/>
        <v/>
      </c>
      <c r="AU43" s="68" t="str">
        <f t="shared" si="4"/>
        <v/>
      </c>
      <c r="AV43" s="68" t="str">
        <f t="shared" si="5"/>
        <v/>
      </c>
    </row>
    <row r="44" spans="1:48" x14ac:dyDescent="0.25">
      <c r="A44" s="67">
        <f>'COUT TVX'!A41</f>
        <v>2502</v>
      </c>
      <c r="B44" s="67" t="str">
        <f>'COUT TVX'!B41</f>
        <v xml:space="preserve"> MONTFORT LE GESNOIS RES DE LA</v>
      </c>
      <c r="C44" s="67"/>
      <c r="D44" s="67"/>
      <c r="E44" s="67">
        <f>IF(ISBLANK('COUT TVX'!I41),"",'COUT TVX'!I41)</f>
        <v>1</v>
      </c>
      <c r="F44" s="72" t="str">
        <f>'COUT TVX'!R41</f>
        <v>Z3</v>
      </c>
      <c r="G44" s="67"/>
      <c r="H44" s="67">
        <f>'COUT TVX'!C41</f>
        <v>2009</v>
      </c>
      <c r="I44" s="67">
        <f>'COUT TVX'!D41</f>
        <v>2010</v>
      </c>
      <c r="J44" s="67" t="str">
        <f>IF('COUT TVX'!H41="IND","IND",IF('COUT TVX'!H41="COLL","COLL",IF('COUT TVX'!H41="INT","COL","MIXTE")))</f>
        <v>MIXTE</v>
      </c>
      <c r="K44" s="67" t="str">
        <f>IFERROR((VLOOKUP(A44,'COUT GLOBAL'!A:L,9,FALSE)),"")</f>
        <v>Locatif</v>
      </c>
      <c r="L44" s="67"/>
      <c r="M44" s="67"/>
      <c r="N44" s="67" t="str">
        <f t="shared" si="0"/>
        <v>-</v>
      </c>
      <c r="O44" s="67"/>
      <c r="P44" s="67"/>
      <c r="Q44" s="67"/>
      <c r="R44" s="67"/>
      <c r="S44" s="67"/>
      <c r="T44" s="67"/>
      <c r="U44" s="67"/>
      <c r="V44" s="67"/>
      <c r="W44" s="67"/>
      <c r="X44" s="73" t="str">
        <f>IF('COUT TVX'!E41=0,"",'COUT TVX'!E41)</f>
        <v/>
      </c>
      <c r="Y44" s="74"/>
      <c r="Z44" s="74"/>
      <c r="AA44" s="74"/>
      <c r="AB44" s="74"/>
      <c r="AC44" s="74"/>
      <c r="AD44" s="68"/>
      <c r="AE44" s="68" t="str">
        <f t="shared" si="1"/>
        <v/>
      </c>
      <c r="AF44" s="68"/>
      <c r="AG44" s="75" t="str">
        <f>IF('COUT TVX'!F41=0,"",'COUT TVX'!F41)</f>
        <v/>
      </c>
      <c r="AH44" s="75" t="str">
        <f>IF('COUT TVX'!G41=0,"",'COUT TVX'!G41)</f>
        <v/>
      </c>
      <c r="AI44" s="76" t="str">
        <f t="shared" si="2"/>
        <v/>
      </c>
      <c r="AJ44" s="67" t="str">
        <f>'COUT TVX'!K41</f>
        <v>LOT 08 - PEINTURE SOLS SOUPLES</v>
      </c>
      <c r="AK44" s="67" t="str">
        <f>'COUT TVX'!L41</f>
        <v>SECOND ŒUVRE</v>
      </c>
      <c r="AL44" s="68">
        <f>'COUT TVX'!M41</f>
        <v>82588.61</v>
      </c>
      <c r="AM44" s="68"/>
      <c r="AN44" s="68"/>
      <c r="AO44" s="68"/>
      <c r="AP44" s="68"/>
      <c r="AQ44" s="68"/>
      <c r="AR44" s="68"/>
      <c r="AS44" s="77" t="str">
        <f>IF(ISBLANK('COUT TVX'!Q41),"",'COUT TVX'!Q41)</f>
        <v/>
      </c>
      <c r="AT44" s="68" t="str">
        <f t="shared" si="3"/>
        <v/>
      </c>
      <c r="AU44" s="68" t="str">
        <f t="shared" si="4"/>
        <v/>
      </c>
      <c r="AV44" s="68" t="str">
        <f t="shared" si="5"/>
        <v/>
      </c>
    </row>
    <row r="45" spans="1:48" x14ac:dyDescent="0.25">
      <c r="A45" s="67">
        <f>'COUT TVX'!A42</f>
        <v>2502</v>
      </c>
      <c r="B45" s="67" t="str">
        <f>'COUT TVX'!B42</f>
        <v xml:space="preserve"> MONTFORT LE GESNOIS RES DE LA</v>
      </c>
      <c r="C45" s="67"/>
      <c r="D45" s="67"/>
      <c r="E45" s="67">
        <f>IF(ISBLANK('COUT TVX'!I42),"",'COUT TVX'!I42)</f>
        <v>1</v>
      </c>
      <c r="F45" s="72" t="str">
        <f>'COUT TVX'!R42</f>
        <v>Z3</v>
      </c>
      <c r="G45" s="67"/>
      <c r="H45" s="67">
        <f>'COUT TVX'!C42</f>
        <v>2009</v>
      </c>
      <c r="I45" s="67">
        <f>'COUT TVX'!D42</f>
        <v>2010</v>
      </c>
      <c r="J45" s="67" t="str">
        <f>IF('COUT TVX'!H42="IND","IND",IF('COUT TVX'!H42="COLL","COLL",IF('COUT TVX'!H42="INT","COL","MIXTE")))</f>
        <v>MIXTE</v>
      </c>
      <c r="K45" s="67" t="str">
        <f>IFERROR((VLOOKUP(A45,'COUT GLOBAL'!A:L,9,FALSE)),"")</f>
        <v>Locatif</v>
      </c>
      <c r="L45" s="67"/>
      <c r="M45" s="67"/>
      <c r="N45" s="67" t="str">
        <f t="shared" si="0"/>
        <v>-</v>
      </c>
      <c r="O45" s="67"/>
      <c r="P45" s="67"/>
      <c r="Q45" s="67"/>
      <c r="R45" s="67"/>
      <c r="S45" s="67"/>
      <c r="T45" s="67"/>
      <c r="U45" s="67"/>
      <c r="V45" s="67"/>
      <c r="W45" s="67"/>
      <c r="X45" s="73" t="str">
        <f>IF('COUT TVX'!E42=0,"",'COUT TVX'!E42)</f>
        <v/>
      </c>
      <c r="Y45" s="74"/>
      <c r="Z45" s="74"/>
      <c r="AA45" s="74"/>
      <c r="AB45" s="74"/>
      <c r="AC45" s="74"/>
      <c r="AD45" s="68"/>
      <c r="AE45" s="68" t="str">
        <f t="shared" si="1"/>
        <v/>
      </c>
      <c r="AF45" s="68"/>
      <c r="AG45" s="75" t="str">
        <f>IF('COUT TVX'!F42=0,"",'COUT TVX'!F42)</f>
        <v/>
      </c>
      <c r="AH45" s="75" t="str">
        <f>IF('COUT TVX'!G42=0,"",'COUT TVX'!G42)</f>
        <v/>
      </c>
      <c r="AI45" s="76" t="str">
        <f t="shared" si="2"/>
        <v/>
      </c>
      <c r="AJ45" s="67" t="str">
        <f>'COUT TVX'!K42</f>
        <v>LOT 09 - PLOMBERIE SANITAIRES</v>
      </c>
      <c r="AK45" s="67" t="str">
        <f>'COUT TVX'!L42</f>
        <v>ELECTRICITE / CHAUFFAGE/PLOMBERIE/VMC</v>
      </c>
      <c r="AL45" s="68">
        <f>'COUT TVX'!M42</f>
        <v>154166.57999999999</v>
      </c>
      <c r="AM45" s="68"/>
      <c r="AN45" s="68"/>
      <c r="AO45" s="68"/>
      <c r="AP45" s="68"/>
      <c r="AQ45" s="68"/>
      <c r="AR45" s="68"/>
      <c r="AS45" s="77" t="str">
        <f>IF(ISBLANK('COUT TVX'!Q42),"",'COUT TVX'!Q42)</f>
        <v/>
      </c>
      <c r="AT45" s="68" t="str">
        <f t="shared" si="3"/>
        <v/>
      </c>
      <c r="AU45" s="68" t="str">
        <f t="shared" si="4"/>
        <v/>
      </c>
      <c r="AV45" s="68" t="str">
        <f t="shared" si="5"/>
        <v/>
      </c>
    </row>
    <row r="46" spans="1:48" x14ac:dyDescent="0.25">
      <c r="A46" s="67">
        <f>'COUT TVX'!A43</f>
        <v>2502</v>
      </c>
      <c r="B46" s="67" t="str">
        <f>'COUT TVX'!B43</f>
        <v xml:space="preserve"> MONTFORT LE GESNOIS RES DE LA</v>
      </c>
      <c r="C46" s="67"/>
      <c r="D46" s="67"/>
      <c r="E46" s="67">
        <f>IF(ISBLANK('COUT TVX'!I43),"",'COUT TVX'!I43)</f>
        <v>1</v>
      </c>
      <c r="F46" s="72" t="str">
        <f>'COUT TVX'!R43</f>
        <v>Z3</v>
      </c>
      <c r="G46" s="67"/>
      <c r="H46" s="67">
        <f>'COUT TVX'!C43</f>
        <v>2009</v>
      </c>
      <c r="I46" s="67">
        <f>'COUT TVX'!D43</f>
        <v>2010</v>
      </c>
      <c r="J46" s="67" t="str">
        <f>IF('COUT TVX'!H43="IND","IND",IF('COUT TVX'!H43="COLL","COLL",IF('COUT TVX'!H43="INT","COL","MIXTE")))</f>
        <v>MIXTE</v>
      </c>
      <c r="K46" s="67" t="str">
        <f>IFERROR((VLOOKUP(A46,'COUT GLOBAL'!A:L,9,FALSE)),"")</f>
        <v>Locatif</v>
      </c>
      <c r="L46" s="67"/>
      <c r="M46" s="67"/>
      <c r="N46" s="67" t="str">
        <f t="shared" si="0"/>
        <v>-</v>
      </c>
      <c r="O46" s="67"/>
      <c r="P46" s="67"/>
      <c r="Q46" s="67"/>
      <c r="R46" s="67"/>
      <c r="S46" s="67"/>
      <c r="T46" s="67"/>
      <c r="U46" s="67"/>
      <c r="V46" s="67"/>
      <c r="W46" s="67"/>
      <c r="X46" s="73" t="str">
        <f>IF('COUT TVX'!E43=0,"",'COUT TVX'!E43)</f>
        <v/>
      </c>
      <c r="Y46" s="74"/>
      <c r="Z46" s="74"/>
      <c r="AA46" s="74"/>
      <c r="AB46" s="74"/>
      <c r="AC46" s="74"/>
      <c r="AD46" s="68"/>
      <c r="AE46" s="68" t="str">
        <f t="shared" si="1"/>
        <v/>
      </c>
      <c r="AF46" s="68"/>
      <c r="AG46" s="75" t="str">
        <f>IF('COUT TVX'!F43=0,"",'COUT TVX'!F43)</f>
        <v/>
      </c>
      <c r="AH46" s="75" t="str">
        <f>IF('COUT TVX'!G43=0,"",'COUT TVX'!G43)</f>
        <v/>
      </c>
      <c r="AI46" s="76" t="str">
        <f t="shared" si="2"/>
        <v/>
      </c>
      <c r="AJ46" s="67" t="str">
        <f>'COUT TVX'!K43</f>
        <v>LOT 10 - ELECTRICITE COURANTS</v>
      </c>
      <c r="AK46" s="67" t="str">
        <f>'COUT TVX'!L43</f>
        <v>ELECTRICITE / CHAUFFAGE/PLOMBERIE/VMC</v>
      </c>
      <c r="AL46" s="68">
        <f>'COUT TVX'!M43</f>
        <v>87384.76</v>
      </c>
      <c r="AM46" s="68"/>
      <c r="AN46" s="68"/>
      <c r="AO46" s="68"/>
      <c r="AP46" s="68"/>
      <c r="AQ46" s="68"/>
      <c r="AR46" s="68"/>
      <c r="AS46" s="77" t="str">
        <f>IF(ISBLANK('COUT TVX'!Q43),"",'COUT TVX'!Q43)</f>
        <v/>
      </c>
      <c r="AT46" s="68" t="str">
        <f t="shared" si="3"/>
        <v/>
      </c>
      <c r="AU46" s="68" t="str">
        <f t="shared" si="4"/>
        <v/>
      </c>
      <c r="AV46" s="68" t="str">
        <f t="shared" si="5"/>
        <v/>
      </c>
    </row>
    <row r="47" spans="1:48" x14ac:dyDescent="0.25">
      <c r="A47" s="67">
        <f>'COUT TVX'!A44</f>
        <v>4112</v>
      </c>
      <c r="B47" s="67" t="str">
        <f>'COUT TVX'!B44</f>
        <v xml:space="preserve"> BRULON RUES MORSE, GRAHAM BELL</v>
      </c>
      <c r="C47" s="67"/>
      <c r="D47" s="67" t="s">
        <v>1243</v>
      </c>
      <c r="E47" s="67">
        <f>IF(ISBLANK('COUT TVX'!I44),"",'COUT TVX'!I44)</f>
        <v>5</v>
      </c>
      <c r="F47" s="72" t="str">
        <f>'COUT TVX'!R44</f>
        <v>Z3</v>
      </c>
      <c r="G47" s="67"/>
      <c r="H47" s="67">
        <f>'COUT TVX'!C44</f>
        <v>2009</v>
      </c>
      <c r="I47" s="67">
        <f>'COUT TVX'!D44</f>
        <v>2010</v>
      </c>
      <c r="J47" s="67" t="str">
        <f>IF('COUT TVX'!H44="IND","IND",IF('COUT TVX'!H44="COLL","COLL",IF('COUT TVX'!H44="INT","COL","MIXTE")))</f>
        <v>IND</v>
      </c>
      <c r="K47" s="67" t="str">
        <f>IFERROR((VLOOKUP(A47,'COUT GLOBAL'!A:L,9,FALSE)),"")</f>
        <v>Locatif</v>
      </c>
      <c r="L47" s="67"/>
      <c r="M47" s="67"/>
      <c r="N47" s="67" t="str">
        <f t="shared" si="0"/>
        <v>-</v>
      </c>
      <c r="O47" s="67"/>
      <c r="P47" s="67"/>
      <c r="Q47" s="67"/>
      <c r="R47" s="67"/>
      <c r="S47" s="67"/>
      <c r="T47" s="67"/>
      <c r="U47" s="67"/>
      <c r="V47" s="67"/>
      <c r="W47" s="67"/>
      <c r="X47" s="73">
        <f>IF('COUT TVX'!E44=0,"",'COUT TVX'!E44)</f>
        <v>5</v>
      </c>
      <c r="Y47" s="74"/>
      <c r="Z47" s="74"/>
      <c r="AA47" s="74"/>
      <c r="AB47" s="74"/>
      <c r="AC47" s="74"/>
      <c r="AD47" s="68"/>
      <c r="AE47" s="68">
        <f t="shared" si="1"/>
        <v>0</v>
      </c>
      <c r="AF47" s="68"/>
      <c r="AG47" s="75">
        <f>IF('COUT TVX'!F44=0,"",'COUT TVX'!F44)</f>
        <v>418.63</v>
      </c>
      <c r="AH47" s="75">
        <f>IF('COUT TVX'!G44=0,"",'COUT TVX'!G44)</f>
        <v>433.96</v>
      </c>
      <c r="AI47" s="76">
        <f t="shared" si="2"/>
        <v>0.96467416351737489</v>
      </c>
      <c r="AJ47" s="67" t="str">
        <f>'COUT TVX'!K44</f>
        <v>LOT 1 - GROS OEUVRE - RAVALT</v>
      </c>
      <c r="AK47" s="67" t="str">
        <f>'COUT TVX'!L44</f>
        <v>GROS ŒUVRE</v>
      </c>
      <c r="AL47" s="68">
        <f>'COUT TVX'!M44</f>
        <v>239655.64</v>
      </c>
      <c r="AM47" s="68"/>
      <c r="AN47" s="68"/>
      <c r="AO47" s="68"/>
      <c r="AP47" s="68"/>
      <c r="AQ47" s="68"/>
      <c r="AR47" s="68"/>
      <c r="AS47" s="77">
        <f>IF(ISBLANK('COUT TVX'!Q44),"",'COUT TVX'!Q44)</f>
        <v>5.5E-2</v>
      </c>
      <c r="AT47" s="68">
        <f t="shared" si="3"/>
        <v>0</v>
      </c>
      <c r="AU47" s="68">
        <f t="shared" si="4"/>
        <v>0</v>
      </c>
      <c r="AV47" s="68">
        <f t="shared" si="5"/>
        <v>0</v>
      </c>
    </row>
    <row r="48" spans="1:48" x14ac:dyDescent="0.25">
      <c r="A48" s="67">
        <f>'COUT TVX'!A45</f>
        <v>4112</v>
      </c>
      <c r="B48" s="67" t="str">
        <f>'COUT TVX'!B45</f>
        <v xml:space="preserve"> BRULON RUES MORSE, GRAHAM BELL</v>
      </c>
      <c r="C48" s="67"/>
      <c r="D48" s="67"/>
      <c r="E48" s="67">
        <f>IF(ISBLANK('COUT TVX'!I45),"",'COUT TVX'!I45)</f>
        <v>5</v>
      </c>
      <c r="F48" s="72" t="str">
        <f>'COUT TVX'!R45</f>
        <v>Z3</v>
      </c>
      <c r="G48" s="67"/>
      <c r="H48" s="67">
        <f>'COUT TVX'!C45</f>
        <v>2009</v>
      </c>
      <c r="I48" s="67">
        <f>'COUT TVX'!D45</f>
        <v>2010</v>
      </c>
      <c r="J48" s="67" t="str">
        <f>IF('COUT TVX'!H45="IND","IND",IF('COUT TVX'!H45="COLL","COLL",IF('COUT TVX'!H45="INT","COL","MIXTE")))</f>
        <v>IND</v>
      </c>
      <c r="K48" s="67" t="str">
        <f>IFERROR((VLOOKUP(A48,'COUT GLOBAL'!A:L,9,FALSE)),"")</f>
        <v>Locatif</v>
      </c>
      <c r="L48" s="67"/>
      <c r="M48" s="67"/>
      <c r="N48" s="67" t="str">
        <f t="shared" si="0"/>
        <v>-</v>
      </c>
      <c r="O48" s="67"/>
      <c r="P48" s="67"/>
      <c r="Q48" s="67"/>
      <c r="R48" s="67"/>
      <c r="S48" s="67"/>
      <c r="T48" s="67"/>
      <c r="U48" s="67"/>
      <c r="V48" s="67"/>
      <c r="W48" s="67"/>
      <c r="X48" s="73" t="str">
        <f>IF('COUT TVX'!E45=0,"",'COUT TVX'!E45)</f>
        <v/>
      </c>
      <c r="Y48" s="74"/>
      <c r="Z48" s="74"/>
      <c r="AA48" s="74"/>
      <c r="AB48" s="74"/>
      <c r="AC48" s="74"/>
      <c r="AD48" s="68"/>
      <c r="AE48" s="68" t="str">
        <f t="shared" si="1"/>
        <v/>
      </c>
      <c r="AF48" s="68"/>
      <c r="AG48" s="75" t="str">
        <f>IF('COUT TVX'!F45=0,"",'COUT TVX'!F45)</f>
        <v/>
      </c>
      <c r="AH48" s="75" t="str">
        <f>IF('COUT TVX'!G45=0,"",'COUT TVX'!G45)</f>
        <v/>
      </c>
      <c r="AI48" s="76" t="str">
        <f t="shared" si="2"/>
        <v/>
      </c>
      <c r="AJ48" s="67" t="str">
        <f>'COUT TVX'!K45</f>
        <v>LOT 2 - CHARPENTE - COUVERTURE</v>
      </c>
      <c r="AK48" s="67" t="str">
        <f>'COUT TVX'!L45</f>
        <v>CHARPENTE / COUVERTURE</v>
      </c>
      <c r="AL48" s="68">
        <f>'COUT TVX'!M45</f>
        <v>88020.54</v>
      </c>
      <c r="AM48" s="68"/>
      <c r="AN48" s="68"/>
      <c r="AO48" s="68"/>
      <c r="AP48" s="68"/>
      <c r="AQ48" s="68"/>
      <c r="AR48" s="68"/>
      <c r="AS48" s="77" t="str">
        <f>IF(ISBLANK('COUT TVX'!Q45),"",'COUT TVX'!Q45)</f>
        <v/>
      </c>
      <c r="AT48" s="68" t="str">
        <f t="shared" si="3"/>
        <v/>
      </c>
      <c r="AU48" s="68" t="str">
        <f t="shared" si="4"/>
        <v/>
      </c>
      <c r="AV48" s="68" t="str">
        <f t="shared" si="5"/>
        <v/>
      </c>
    </row>
    <row r="49" spans="1:48" x14ac:dyDescent="0.25">
      <c r="A49" s="67">
        <f>'COUT TVX'!A46</f>
        <v>4112</v>
      </c>
      <c r="B49" s="67" t="str">
        <f>'COUT TVX'!B46</f>
        <v xml:space="preserve"> BRULON RUES MORSE, GRAHAM BELL</v>
      </c>
      <c r="C49" s="67"/>
      <c r="D49" s="67"/>
      <c r="E49" s="67">
        <f>IF(ISBLANK('COUT TVX'!I46),"",'COUT TVX'!I46)</f>
        <v>5</v>
      </c>
      <c r="F49" s="72" t="str">
        <f>'COUT TVX'!R46</f>
        <v>Z3</v>
      </c>
      <c r="G49" s="67"/>
      <c r="H49" s="67">
        <f>'COUT TVX'!C46</f>
        <v>2009</v>
      </c>
      <c r="I49" s="67">
        <f>'COUT TVX'!D46</f>
        <v>2010</v>
      </c>
      <c r="J49" s="67" t="str">
        <f>IF('COUT TVX'!H46="IND","IND",IF('COUT TVX'!H46="COLL","COLL",IF('COUT TVX'!H46="INT","COL","MIXTE")))</f>
        <v>IND</v>
      </c>
      <c r="K49" s="67" t="str">
        <f>IFERROR((VLOOKUP(A49,'COUT GLOBAL'!A:L,9,FALSE)),"")</f>
        <v>Locatif</v>
      </c>
      <c r="L49" s="67"/>
      <c r="M49" s="67"/>
      <c r="N49" s="67" t="str">
        <f t="shared" si="0"/>
        <v>-</v>
      </c>
      <c r="O49" s="67"/>
      <c r="P49" s="67"/>
      <c r="Q49" s="67"/>
      <c r="R49" s="67"/>
      <c r="S49" s="67"/>
      <c r="T49" s="67"/>
      <c r="U49" s="67"/>
      <c r="V49" s="67"/>
      <c r="W49" s="67"/>
      <c r="X49" s="73" t="str">
        <f>IF('COUT TVX'!E46=0,"",'COUT TVX'!E46)</f>
        <v/>
      </c>
      <c r="Y49" s="74"/>
      <c r="Z49" s="74"/>
      <c r="AA49" s="74"/>
      <c r="AB49" s="74"/>
      <c r="AC49" s="74"/>
      <c r="AD49" s="68"/>
      <c r="AE49" s="68" t="str">
        <f t="shared" si="1"/>
        <v/>
      </c>
      <c r="AF49" s="68"/>
      <c r="AG49" s="75" t="str">
        <f>IF('COUT TVX'!F46=0,"",'COUT TVX'!F46)</f>
        <v/>
      </c>
      <c r="AH49" s="75" t="str">
        <f>IF('COUT TVX'!G46=0,"",'COUT TVX'!G46)</f>
        <v/>
      </c>
      <c r="AI49" s="76" t="str">
        <f t="shared" si="2"/>
        <v/>
      </c>
      <c r="AJ49" s="67" t="str">
        <f>'COUT TVX'!K46</f>
        <v>LOT 3 - MENUISERIES EXT. PVC</v>
      </c>
      <c r="AK49" s="67" t="str">
        <f>'COUT TVX'!L46</f>
        <v>SECOND ŒUVRE</v>
      </c>
      <c r="AL49" s="68">
        <f>'COUT TVX'!M46</f>
        <v>31685.27</v>
      </c>
      <c r="AM49" s="68"/>
      <c r="AN49" s="68"/>
      <c r="AO49" s="68"/>
      <c r="AP49" s="68"/>
      <c r="AQ49" s="68"/>
      <c r="AR49" s="68"/>
      <c r="AS49" s="77" t="str">
        <f>IF(ISBLANK('COUT TVX'!Q46),"",'COUT TVX'!Q46)</f>
        <v/>
      </c>
      <c r="AT49" s="68" t="str">
        <f t="shared" si="3"/>
        <v/>
      </c>
      <c r="AU49" s="68" t="str">
        <f t="shared" si="4"/>
        <v/>
      </c>
      <c r="AV49" s="68" t="str">
        <f t="shared" si="5"/>
        <v/>
      </c>
    </row>
    <row r="50" spans="1:48" x14ac:dyDescent="0.25">
      <c r="A50" s="67">
        <f>'COUT TVX'!A47</f>
        <v>4112</v>
      </c>
      <c r="B50" s="67" t="str">
        <f>'COUT TVX'!B47</f>
        <v xml:space="preserve"> BRULON RUES MORSE, GRAHAM BELL</v>
      </c>
      <c r="C50" s="67"/>
      <c r="D50" s="67"/>
      <c r="E50" s="67">
        <f>IF(ISBLANK('COUT TVX'!I47),"",'COUT TVX'!I47)</f>
        <v>5</v>
      </c>
      <c r="F50" s="72" t="str">
        <f>'COUT TVX'!R47</f>
        <v>Z3</v>
      </c>
      <c r="G50" s="67"/>
      <c r="H50" s="67">
        <f>'COUT TVX'!C47</f>
        <v>2009</v>
      </c>
      <c r="I50" s="67">
        <f>'COUT TVX'!D47</f>
        <v>2010</v>
      </c>
      <c r="J50" s="67" t="str">
        <f>IF('COUT TVX'!H47="IND","IND",IF('COUT TVX'!H47="COLL","COLL",IF('COUT TVX'!H47="INT","COL","MIXTE")))</f>
        <v>IND</v>
      </c>
      <c r="K50" s="67" t="str">
        <f>IFERROR((VLOOKUP(A50,'COUT GLOBAL'!A:L,9,FALSE)),"")</f>
        <v>Locatif</v>
      </c>
      <c r="L50" s="67"/>
      <c r="M50" s="67"/>
      <c r="N50" s="67" t="str">
        <f t="shared" si="0"/>
        <v>-</v>
      </c>
      <c r="O50" s="67"/>
      <c r="P50" s="67"/>
      <c r="Q50" s="67"/>
      <c r="R50" s="67"/>
      <c r="S50" s="67"/>
      <c r="T50" s="67"/>
      <c r="U50" s="67"/>
      <c r="V50" s="67"/>
      <c r="W50" s="67"/>
      <c r="X50" s="73" t="str">
        <f>IF('COUT TVX'!E47=0,"",'COUT TVX'!E47)</f>
        <v/>
      </c>
      <c r="Y50" s="74"/>
      <c r="Z50" s="74"/>
      <c r="AA50" s="74"/>
      <c r="AB50" s="74"/>
      <c r="AC50" s="74"/>
      <c r="AD50" s="68"/>
      <c r="AE50" s="68" t="str">
        <f t="shared" si="1"/>
        <v/>
      </c>
      <c r="AF50" s="68"/>
      <c r="AG50" s="75" t="str">
        <f>IF('COUT TVX'!F47=0,"",'COUT TVX'!F47)</f>
        <v/>
      </c>
      <c r="AH50" s="75" t="str">
        <f>IF('COUT TVX'!G47=0,"",'COUT TVX'!G47)</f>
        <v/>
      </c>
      <c r="AI50" s="76" t="str">
        <f t="shared" si="2"/>
        <v/>
      </c>
      <c r="AJ50" s="67" t="str">
        <f>'COUT TVX'!K47</f>
        <v>LOT 4 - PLATRERIE</v>
      </c>
      <c r="AK50" s="67" t="str">
        <f>'COUT TVX'!L47</f>
        <v>SECOND ŒUVRE</v>
      </c>
      <c r="AL50" s="68">
        <f>'COUT TVX'!M47</f>
        <v>53688.25</v>
      </c>
      <c r="AM50" s="68"/>
      <c r="AN50" s="68"/>
      <c r="AO50" s="68"/>
      <c r="AP50" s="68"/>
      <c r="AQ50" s="68"/>
      <c r="AR50" s="68"/>
      <c r="AS50" s="77" t="str">
        <f>IF(ISBLANK('COUT TVX'!Q47),"",'COUT TVX'!Q47)</f>
        <v/>
      </c>
      <c r="AT50" s="68" t="str">
        <f t="shared" si="3"/>
        <v/>
      </c>
      <c r="AU50" s="68" t="str">
        <f t="shared" si="4"/>
        <v/>
      </c>
      <c r="AV50" s="68" t="str">
        <f t="shared" si="5"/>
        <v/>
      </c>
    </row>
    <row r="51" spans="1:48" x14ac:dyDescent="0.25">
      <c r="A51" s="67">
        <f>'COUT TVX'!A48</f>
        <v>4112</v>
      </c>
      <c r="B51" s="67" t="str">
        <f>'COUT TVX'!B48</f>
        <v xml:space="preserve"> BRULON RUES MORSE, GRAHAM BELL</v>
      </c>
      <c r="C51" s="67"/>
      <c r="D51" s="67"/>
      <c r="E51" s="67">
        <f>IF(ISBLANK('COUT TVX'!I48),"",'COUT TVX'!I48)</f>
        <v>5</v>
      </c>
      <c r="F51" s="72" t="str">
        <f>'COUT TVX'!R48</f>
        <v>Z3</v>
      </c>
      <c r="G51" s="67"/>
      <c r="H51" s="67">
        <f>'COUT TVX'!C48</f>
        <v>2009</v>
      </c>
      <c r="I51" s="67">
        <f>'COUT TVX'!D48</f>
        <v>2010</v>
      </c>
      <c r="J51" s="67" t="str">
        <f>IF('COUT TVX'!H48="IND","IND",IF('COUT TVX'!H48="COLL","COLL",IF('COUT TVX'!H48="INT","COL","MIXTE")))</f>
        <v>IND</v>
      </c>
      <c r="K51" s="67" t="str">
        <f>IFERROR((VLOOKUP(A51,'COUT GLOBAL'!A:L,9,FALSE)),"")</f>
        <v>Locatif</v>
      </c>
      <c r="L51" s="67"/>
      <c r="M51" s="67"/>
      <c r="N51" s="67" t="str">
        <f t="shared" si="0"/>
        <v>-</v>
      </c>
      <c r="O51" s="67"/>
      <c r="P51" s="67"/>
      <c r="Q51" s="67"/>
      <c r="R51" s="67"/>
      <c r="S51" s="67"/>
      <c r="T51" s="67"/>
      <c r="U51" s="67"/>
      <c r="V51" s="67"/>
      <c r="W51" s="67"/>
      <c r="X51" s="73" t="str">
        <f>IF('COUT TVX'!E48=0,"",'COUT TVX'!E48)</f>
        <v/>
      </c>
      <c r="Y51" s="74"/>
      <c r="Z51" s="74"/>
      <c r="AA51" s="74"/>
      <c r="AB51" s="74"/>
      <c r="AC51" s="74"/>
      <c r="AD51" s="68"/>
      <c r="AE51" s="68" t="str">
        <f t="shared" si="1"/>
        <v/>
      </c>
      <c r="AF51" s="68"/>
      <c r="AG51" s="75" t="str">
        <f>IF('COUT TVX'!F48=0,"",'COUT TVX'!F48)</f>
        <v/>
      </c>
      <c r="AH51" s="75" t="str">
        <f>IF('COUT TVX'!G48=0,"",'COUT TVX'!G48)</f>
        <v/>
      </c>
      <c r="AI51" s="76" t="str">
        <f t="shared" si="2"/>
        <v/>
      </c>
      <c r="AJ51" s="67" t="str">
        <f>'COUT TVX'!K48</f>
        <v>LOT 5 - MENUISERIES INT. BOIS</v>
      </c>
      <c r="AK51" s="67" t="str">
        <f>'COUT TVX'!L48</f>
        <v>SECOND ŒUVRE</v>
      </c>
      <c r="AL51" s="68">
        <f>'COUT TVX'!M48</f>
        <v>18619.830000000002</v>
      </c>
      <c r="AM51" s="68"/>
      <c r="AN51" s="68"/>
      <c r="AO51" s="68"/>
      <c r="AP51" s="68"/>
      <c r="AQ51" s="68"/>
      <c r="AR51" s="68"/>
      <c r="AS51" s="77" t="str">
        <f>IF(ISBLANK('COUT TVX'!Q48),"",'COUT TVX'!Q48)</f>
        <v/>
      </c>
      <c r="AT51" s="68" t="str">
        <f t="shared" si="3"/>
        <v/>
      </c>
      <c r="AU51" s="68" t="str">
        <f t="shared" si="4"/>
        <v/>
      </c>
      <c r="AV51" s="68" t="str">
        <f t="shared" si="5"/>
        <v/>
      </c>
    </row>
    <row r="52" spans="1:48" x14ac:dyDescent="0.25">
      <c r="A52" s="67">
        <f>'COUT TVX'!A49</f>
        <v>4112</v>
      </c>
      <c r="B52" s="67" t="str">
        <f>'COUT TVX'!B49</f>
        <v xml:space="preserve"> BRULON RUES MORSE, GRAHAM BELL</v>
      </c>
      <c r="C52" s="67"/>
      <c r="D52" s="67"/>
      <c r="E52" s="67">
        <f>IF(ISBLANK('COUT TVX'!I49),"",'COUT TVX'!I49)</f>
        <v>5</v>
      </c>
      <c r="F52" s="72" t="str">
        <f>'COUT TVX'!R49</f>
        <v>Z3</v>
      </c>
      <c r="G52" s="67"/>
      <c r="H52" s="67">
        <f>'COUT TVX'!C49</f>
        <v>2009</v>
      </c>
      <c r="I52" s="67">
        <f>'COUT TVX'!D49</f>
        <v>2010</v>
      </c>
      <c r="J52" s="67" t="str">
        <f>IF('COUT TVX'!H49="IND","IND",IF('COUT TVX'!H49="COLL","COLL",IF('COUT TVX'!H49="INT","COL","MIXTE")))</f>
        <v>IND</v>
      </c>
      <c r="K52" s="67" t="str">
        <f>IFERROR((VLOOKUP(A52,'COUT GLOBAL'!A:L,9,FALSE)),"")</f>
        <v>Locatif</v>
      </c>
      <c r="L52" s="67"/>
      <c r="M52" s="67"/>
      <c r="N52" s="67" t="str">
        <f t="shared" si="0"/>
        <v>-</v>
      </c>
      <c r="O52" s="67"/>
      <c r="P52" s="67"/>
      <c r="Q52" s="67"/>
      <c r="R52" s="67"/>
      <c r="S52" s="67"/>
      <c r="T52" s="67"/>
      <c r="U52" s="67"/>
      <c r="V52" s="67"/>
      <c r="W52" s="67"/>
      <c r="X52" s="73" t="str">
        <f>IF('COUT TVX'!E49=0,"",'COUT TVX'!E49)</f>
        <v/>
      </c>
      <c r="Y52" s="74"/>
      <c r="Z52" s="74"/>
      <c r="AA52" s="74"/>
      <c r="AB52" s="74"/>
      <c r="AC52" s="74"/>
      <c r="AD52" s="68"/>
      <c r="AE52" s="68" t="str">
        <f t="shared" si="1"/>
        <v/>
      </c>
      <c r="AF52" s="68"/>
      <c r="AG52" s="75" t="str">
        <f>IF('COUT TVX'!F49=0,"",'COUT TVX'!F49)</f>
        <v/>
      </c>
      <c r="AH52" s="75" t="str">
        <f>IF('COUT TVX'!G49=0,"",'COUT TVX'!G49)</f>
        <v/>
      </c>
      <c r="AI52" s="76" t="str">
        <f t="shared" si="2"/>
        <v/>
      </c>
      <c r="AJ52" s="67" t="str">
        <f>'COUT TVX'!K49</f>
        <v>LOT 7  ELECTRICITE</v>
      </c>
      <c r="AK52" s="67" t="str">
        <f>'COUT TVX'!L49</f>
        <v>ELECTRICITE / CHAUFFAGE/PLOMBERIE/VMC</v>
      </c>
      <c r="AL52" s="68">
        <f>'COUT TVX'!M49</f>
        <v>27928.2</v>
      </c>
      <c r="AM52" s="68"/>
      <c r="AN52" s="68"/>
      <c r="AO52" s="68"/>
      <c r="AP52" s="68"/>
      <c r="AQ52" s="68"/>
      <c r="AR52" s="68"/>
      <c r="AS52" s="77" t="str">
        <f>IF(ISBLANK('COUT TVX'!Q49),"",'COUT TVX'!Q49)</f>
        <v/>
      </c>
      <c r="AT52" s="68" t="str">
        <f t="shared" si="3"/>
        <v/>
      </c>
      <c r="AU52" s="68" t="str">
        <f t="shared" si="4"/>
        <v/>
      </c>
      <c r="AV52" s="68" t="str">
        <f t="shared" si="5"/>
        <v/>
      </c>
    </row>
    <row r="53" spans="1:48" x14ac:dyDescent="0.25">
      <c r="A53" s="67">
        <f>'COUT TVX'!A50</f>
        <v>4112</v>
      </c>
      <c r="B53" s="67" t="str">
        <f>'COUT TVX'!B50</f>
        <v xml:space="preserve"> BRULON RUES MORSE, GRAHAM BELL</v>
      </c>
      <c r="C53" s="67"/>
      <c r="D53" s="67"/>
      <c r="E53" s="67">
        <f>IF(ISBLANK('COUT TVX'!I50),"",'COUT TVX'!I50)</f>
        <v>5</v>
      </c>
      <c r="F53" s="72" t="str">
        <f>'COUT TVX'!R50</f>
        <v>Z3</v>
      </c>
      <c r="G53" s="67"/>
      <c r="H53" s="67">
        <f>'COUT TVX'!C50</f>
        <v>2009</v>
      </c>
      <c r="I53" s="67">
        <f>'COUT TVX'!D50</f>
        <v>2010</v>
      </c>
      <c r="J53" s="67" t="str">
        <f>IF('COUT TVX'!H50="IND","IND",IF('COUT TVX'!H50="COLL","COLL",IF('COUT TVX'!H50="INT","COL","MIXTE")))</f>
        <v>IND</v>
      </c>
      <c r="K53" s="67" t="str">
        <f>IFERROR((VLOOKUP(A53,'COUT GLOBAL'!A:L,9,FALSE)),"")</f>
        <v>Locatif</v>
      </c>
      <c r="L53" s="67"/>
      <c r="M53" s="67"/>
      <c r="N53" s="67" t="str">
        <f t="shared" si="0"/>
        <v>-</v>
      </c>
      <c r="O53" s="67"/>
      <c r="P53" s="67"/>
      <c r="Q53" s="67"/>
      <c r="R53" s="67"/>
      <c r="S53" s="67"/>
      <c r="T53" s="67"/>
      <c r="U53" s="67"/>
      <c r="V53" s="67"/>
      <c r="W53" s="67"/>
      <c r="X53" s="73" t="str">
        <f>IF('COUT TVX'!E50=0,"",'COUT TVX'!E50)</f>
        <v/>
      </c>
      <c r="Y53" s="74"/>
      <c r="Z53" s="74"/>
      <c r="AA53" s="74"/>
      <c r="AB53" s="74"/>
      <c r="AC53" s="74"/>
      <c r="AD53" s="68"/>
      <c r="AE53" s="68" t="str">
        <f t="shared" si="1"/>
        <v/>
      </c>
      <c r="AF53" s="68"/>
      <c r="AG53" s="75" t="str">
        <f>IF('COUT TVX'!F50=0,"",'COUT TVX'!F50)</f>
        <v/>
      </c>
      <c r="AH53" s="75" t="str">
        <f>IF('COUT TVX'!G50=0,"",'COUT TVX'!G50)</f>
        <v/>
      </c>
      <c r="AI53" s="76" t="str">
        <f t="shared" si="2"/>
        <v/>
      </c>
      <c r="AJ53" s="67" t="str">
        <f>'COUT TVX'!K50</f>
        <v>LOT 6 - CARRELAGE - FAIENCE</v>
      </c>
      <c r="AK53" s="67" t="str">
        <f>'COUT TVX'!L50</f>
        <v>SECOND ŒUVRE</v>
      </c>
      <c r="AL53" s="68">
        <f>'COUT TVX'!M50</f>
        <v>24035.040000000001</v>
      </c>
      <c r="AM53" s="68"/>
      <c r="AN53" s="68"/>
      <c r="AO53" s="68"/>
      <c r="AP53" s="68"/>
      <c r="AQ53" s="68"/>
      <c r="AR53" s="68"/>
      <c r="AS53" s="77" t="str">
        <f>IF(ISBLANK('COUT TVX'!Q50),"",'COUT TVX'!Q50)</f>
        <v/>
      </c>
      <c r="AT53" s="68" t="str">
        <f t="shared" si="3"/>
        <v/>
      </c>
      <c r="AU53" s="68" t="str">
        <f t="shared" si="4"/>
        <v/>
      </c>
      <c r="AV53" s="68" t="str">
        <f t="shared" si="5"/>
        <v/>
      </c>
    </row>
    <row r="54" spans="1:48" x14ac:dyDescent="0.25">
      <c r="A54" s="67">
        <f>'COUT TVX'!A51</f>
        <v>4112</v>
      </c>
      <c r="B54" s="67" t="str">
        <f>'COUT TVX'!B51</f>
        <v xml:space="preserve"> BRULON RUES MORSE, GRAHAM BELL</v>
      </c>
      <c r="C54" s="67"/>
      <c r="D54" s="67"/>
      <c r="E54" s="67">
        <f>IF(ISBLANK('COUT TVX'!I51),"",'COUT TVX'!I51)</f>
        <v>5</v>
      </c>
      <c r="F54" s="72" t="str">
        <f>'COUT TVX'!R51</f>
        <v>Z3</v>
      </c>
      <c r="G54" s="67"/>
      <c r="H54" s="67">
        <f>'COUT TVX'!C51</f>
        <v>2009</v>
      </c>
      <c r="I54" s="67">
        <f>'COUT TVX'!D51</f>
        <v>2010</v>
      </c>
      <c r="J54" s="67" t="str">
        <f>IF('COUT TVX'!H51="IND","IND",IF('COUT TVX'!H51="COLL","COLL",IF('COUT TVX'!H51="INT","COL","MIXTE")))</f>
        <v>IND</v>
      </c>
      <c r="K54" s="67" t="str">
        <f>IFERROR((VLOOKUP(A54,'COUT GLOBAL'!A:L,9,FALSE)),"")</f>
        <v>Locatif</v>
      </c>
      <c r="L54" s="67"/>
      <c r="M54" s="67"/>
      <c r="N54" s="67" t="str">
        <f t="shared" si="0"/>
        <v>-</v>
      </c>
      <c r="O54" s="67"/>
      <c r="P54" s="67"/>
      <c r="Q54" s="67"/>
      <c r="R54" s="67"/>
      <c r="S54" s="67"/>
      <c r="T54" s="67"/>
      <c r="U54" s="67"/>
      <c r="V54" s="67"/>
      <c r="W54" s="67"/>
      <c r="X54" s="73" t="str">
        <f>IF('COUT TVX'!E51=0,"",'COUT TVX'!E51)</f>
        <v/>
      </c>
      <c r="Y54" s="74"/>
      <c r="Z54" s="74"/>
      <c r="AA54" s="74"/>
      <c r="AB54" s="74"/>
      <c r="AC54" s="74"/>
      <c r="AD54" s="68"/>
      <c r="AE54" s="68" t="str">
        <f t="shared" si="1"/>
        <v/>
      </c>
      <c r="AF54" s="68"/>
      <c r="AG54" s="75" t="str">
        <f>IF('COUT TVX'!F51=0,"",'COUT TVX'!F51)</f>
        <v/>
      </c>
      <c r="AH54" s="75" t="str">
        <f>IF('COUT TVX'!G51=0,"",'COUT TVX'!G51)</f>
        <v/>
      </c>
      <c r="AI54" s="76" t="str">
        <f t="shared" si="2"/>
        <v/>
      </c>
      <c r="AJ54" s="67" t="str">
        <f>'COUT TVX'!K51</f>
        <v>LOT 8 - PLOMBERIE/CHAUFFAGE/VM</v>
      </c>
      <c r="AK54" s="67" t="str">
        <f>'COUT TVX'!L51</f>
        <v>ELECTRICITE / CHAUFFAGE/PLOMBERIE/VMC</v>
      </c>
      <c r="AL54" s="68">
        <f>'COUT TVX'!M51</f>
        <v>55338.49</v>
      </c>
      <c r="AM54" s="68"/>
      <c r="AN54" s="68"/>
      <c r="AO54" s="68"/>
      <c r="AP54" s="68"/>
      <c r="AQ54" s="68"/>
      <c r="AR54" s="68"/>
      <c r="AS54" s="77" t="str">
        <f>IF(ISBLANK('COUT TVX'!Q51),"",'COUT TVX'!Q51)</f>
        <v/>
      </c>
      <c r="AT54" s="68" t="str">
        <f t="shared" si="3"/>
        <v/>
      </c>
      <c r="AU54" s="68" t="str">
        <f t="shared" si="4"/>
        <v/>
      </c>
      <c r="AV54" s="68" t="str">
        <f t="shared" si="5"/>
        <v/>
      </c>
    </row>
    <row r="55" spans="1:48" x14ac:dyDescent="0.25">
      <c r="A55" s="67">
        <f>'COUT TVX'!A52</f>
        <v>4112</v>
      </c>
      <c r="B55" s="67" t="str">
        <f>'COUT TVX'!B52</f>
        <v xml:space="preserve"> BRULON RUES MORSE, GRAHAM BELL</v>
      </c>
      <c r="C55" s="67"/>
      <c r="D55" s="67"/>
      <c r="E55" s="67">
        <f>IF(ISBLANK('COUT TVX'!I52),"",'COUT TVX'!I52)</f>
        <v>5</v>
      </c>
      <c r="F55" s="72" t="str">
        <f>'COUT TVX'!R52</f>
        <v>Z3</v>
      </c>
      <c r="G55" s="67"/>
      <c r="H55" s="67">
        <f>'COUT TVX'!C52</f>
        <v>2009</v>
      </c>
      <c r="I55" s="67">
        <f>'COUT TVX'!D52</f>
        <v>2010</v>
      </c>
      <c r="J55" s="67" t="str">
        <f>IF('COUT TVX'!H52="IND","IND",IF('COUT TVX'!H52="COLL","COLL",IF('COUT TVX'!H52="INT","COL","MIXTE")))</f>
        <v>IND</v>
      </c>
      <c r="K55" s="67" t="str">
        <f>IFERROR((VLOOKUP(A55,'COUT GLOBAL'!A:L,9,FALSE)),"")</f>
        <v>Locatif</v>
      </c>
      <c r="L55" s="67"/>
      <c r="M55" s="67"/>
      <c r="N55" s="67" t="str">
        <f t="shared" si="0"/>
        <v>-</v>
      </c>
      <c r="O55" s="67"/>
      <c r="P55" s="67"/>
      <c r="Q55" s="67"/>
      <c r="R55" s="67"/>
      <c r="S55" s="67"/>
      <c r="T55" s="67"/>
      <c r="U55" s="67"/>
      <c r="V55" s="67"/>
      <c r="W55" s="67"/>
      <c r="X55" s="73" t="str">
        <f>IF('COUT TVX'!E52=0,"",'COUT TVX'!E52)</f>
        <v/>
      </c>
      <c r="Y55" s="74"/>
      <c r="Z55" s="74"/>
      <c r="AA55" s="74"/>
      <c r="AB55" s="74"/>
      <c r="AC55" s="74"/>
      <c r="AD55" s="68"/>
      <c r="AE55" s="68" t="str">
        <f t="shared" si="1"/>
        <v/>
      </c>
      <c r="AF55" s="68"/>
      <c r="AG55" s="75" t="str">
        <f>IF('COUT TVX'!F52=0,"",'COUT TVX'!F52)</f>
        <v/>
      </c>
      <c r="AH55" s="75" t="str">
        <f>IF('COUT TVX'!G52=0,"",'COUT TVX'!G52)</f>
        <v/>
      </c>
      <c r="AI55" s="76" t="str">
        <f t="shared" si="2"/>
        <v/>
      </c>
      <c r="AJ55" s="67" t="str">
        <f>'COUT TVX'!K52</f>
        <v>LOT 9 - PEINT - REVET. MURAUX</v>
      </c>
      <c r="AK55" s="67" t="str">
        <f>'COUT TVX'!L52</f>
        <v>SECOND ŒUVRE</v>
      </c>
      <c r="AL55" s="68">
        <f>'COUT TVX'!M52</f>
        <v>20604.43</v>
      </c>
      <c r="AM55" s="68"/>
      <c r="AN55" s="68"/>
      <c r="AO55" s="68"/>
      <c r="AP55" s="68"/>
      <c r="AQ55" s="68"/>
      <c r="AR55" s="68"/>
      <c r="AS55" s="77" t="str">
        <f>IF(ISBLANK('COUT TVX'!Q52),"",'COUT TVX'!Q52)</f>
        <v/>
      </c>
      <c r="AT55" s="68" t="str">
        <f t="shared" si="3"/>
        <v/>
      </c>
      <c r="AU55" s="68" t="str">
        <f t="shared" si="4"/>
        <v/>
      </c>
      <c r="AV55" s="68" t="str">
        <f t="shared" si="5"/>
        <v/>
      </c>
    </row>
    <row r="56" spans="1:48" x14ac:dyDescent="0.25">
      <c r="A56" s="67">
        <f>'COUT TVX'!A53</f>
        <v>4112</v>
      </c>
      <c r="B56" s="67" t="str">
        <f>'COUT TVX'!B53</f>
        <v xml:space="preserve"> BRULON RUES MORSE, GRAHAM BELL</v>
      </c>
      <c r="C56" s="67"/>
      <c r="D56" s="67"/>
      <c r="E56" s="67">
        <f>IF(ISBLANK('COUT TVX'!I53),"",'COUT TVX'!I53)</f>
        <v>5</v>
      </c>
      <c r="F56" s="72" t="str">
        <f>'COUT TVX'!R53</f>
        <v>Z3</v>
      </c>
      <c r="G56" s="67"/>
      <c r="H56" s="67">
        <f>'COUT TVX'!C53</f>
        <v>2009</v>
      </c>
      <c r="I56" s="67">
        <f>'COUT TVX'!D53</f>
        <v>2010</v>
      </c>
      <c r="J56" s="67" t="str">
        <f>IF('COUT TVX'!H53="IND","IND",IF('COUT TVX'!H53="COLL","COLL",IF('COUT TVX'!H53="INT","COL","MIXTE")))</f>
        <v>IND</v>
      </c>
      <c r="K56" s="67" t="str">
        <f>IFERROR((VLOOKUP(A56,'COUT GLOBAL'!A:L,9,FALSE)),"")</f>
        <v>Locatif</v>
      </c>
      <c r="L56" s="67"/>
      <c r="M56" s="67"/>
      <c r="N56" s="67" t="str">
        <f t="shared" si="0"/>
        <v>-</v>
      </c>
      <c r="O56" s="67"/>
      <c r="P56" s="67"/>
      <c r="Q56" s="67"/>
      <c r="R56" s="67"/>
      <c r="S56" s="67"/>
      <c r="T56" s="67"/>
      <c r="U56" s="67"/>
      <c r="V56" s="67"/>
      <c r="W56" s="67"/>
      <c r="X56" s="73" t="str">
        <f>IF('COUT TVX'!E53=0,"",'COUT TVX'!E53)</f>
        <v/>
      </c>
      <c r="Y56" s="74"/>
      <c r="Z56" s="74"/>
      <c r="AA56" s="74"/>
      <c r="AB56" s="74"/>
      <c r="AC56" s="74"/>
      <c r="AD56" s="68"/>
      <c r="AE56" s="68" t="str">
        <f t="shared" si="1"/>
        <v/>
      </c>
      <c r="AF56" s="68"/>
      <c r="AG56" s="75" t="str">
        <f>IF('COUT TVX'!F53=0,"",'COUT TVX'!F53)</f>
        <v/>
      </c>
      <c r="AH56" s="75" t="str">
        <f>IF('COUT TVX'!G53=0,"",'COUT TVX'!G53)</f>
        <v/>
      </c>
      <c r="AI56" s="76" t="str">
        <f t="shared" si="2"/>
        <v/>
      </c>
      <c r="AJ56" s="67" t="str">
        <f>'COUT TVX'!K53</f>
        <v>LOT 10 - REVTS SOLS SOUPLES</v>
      </c>
      <c r="AK56" s="67" t="str">
        <f>'COUT TVX'!L53</f>
        <v>SECOND ŒUVRE</v>
      </c>
      <c r="AL56" s="68">
        <f>'COUT TVX'!M53</f>
        <v>4747</v>
      </c>
      <c r="AM56" s="68"/>
      <c r="AN56" s="68"/>
      <c r="AO56" s="68"/>
      <c r="AP56" s="68"/>
      <c r="AQ56" s="68"/>
      <c r="AR56" s="68"/>
      <c r="AS56" s="77" t="str">
        <f>IF(ISBLANK('COUT TVX'!Q53),"",'COUT TVX'!Q53)</f>
        <v/>
      </c>
      <c r="AT56" s="68" t="str">
        <f t="shared" si="3"/>
        <v/>
      </c>
      <c r="AU56" s="68" t="str">
        <f t="shared" si="4"/>
        <v/>
      </c>
      <c r="AV56" s="68" t="str">
        <f t="shared" si="5"/>
        <v/>
      </c>
    </row>
    <row r="57" spans="1:48" x14ac:dyDescent="0.25">
      <c r="A57" s="67">
        <f>'COUT TVX'!A54</f>
        <v>9792</v>
      </c>
      <c r="B57" s="67" t="str">
        <f>'COUT TVX'!B54</f>
        <v xml:space="preserve"> ALLONNES LA BUJERIE</v>
      </c>
      <c r="C57" s="67"/>
      <c r="D57" s="67" t="s">
        <v>1244</v>
      </c>
      <c r="E57" s="67">
        <f>IF(ISBLANK('COUT TVX'!I54),"",'COUT TVX'!I54)</f>
        <v>4</v>
      </c>
      <c r="F57" s="72" t="str">
        <f>'COUT TVX'!R54</f>
        <v>Z2</v>
      </c>
      <c r="G57" s="67"/>
      <c r="H57" s="67">
        <f>'COUT TVX'!C54</f>
        <v>2009</v>
      </c>
      <c r="I57" s="67">
        <f>'COUT TVX'!D54</f>
        <v>2010</v>
      </c>
      <c r="J57" s="67" t="str">
        <f>IF('COUT TVX'!H54="IND","IND",IF('COUT TVX'!H54="COLL","COLL",IF('COUT TVX'!H54="INT","COL","MIXTE")))</f>
        <v>MIXTE</v>
      </c>
      <c r="K57" s="67" t="str">
        <f>IFERROR((VLOOKUP(A57,'COUT GLOBAL'!A:L,9,FALSE)),"")</f>
        <v>Locatif</v>
      </c>
      <c r="L57" s="67"/>
      <c r="M57" s="67"/>
      <c r="N57" s="67" t="str">
        <f t="shared" si="0"/>
        <v>-</v>
      </c>
      <c r="O57" s="67"/>
      <c r="P57" s="67"/>
      <c r="Q57" s="67"/>
      <c r="R57" s="67"/>
      <c r="S57" s="67"/>
      <c r="T57" s="67"/>
      <c r="U57" s="67"/>
      <c r="V57" s="67"/>
      <c r="W57" s="67"/>
      <c r="X57" s="73">
        <f>IF('COUT TVX'!E54=0,"",'COUT TVX'!E54)</f>
        <v>18</v>
      </c>
      <c r="Y57" s="74"/>
      <c r="Z57" s="74"/>
      <c r="AA57" s="74"/>
      <c r="AB57" s="74"/>
      <c r="AC57" s="74"/>
      <c r="AD57" s="68"/>
      <c r="AE57" s="68">
        <f t="shared" si="1"/>
        <v>0</v>
      </c>
      <c r="AF57" s="68"/>
      <c r="AG57" s="75">
        <f>IF('COUT TVX'!F54=0,"",'COUT TVX'!F54)</f>
        <v>1244.27</v>
      </c>
      <c r="AH57" s="75">
        <f>IF('COUT TVX'!G54=0,"",'COUT TVX'!G54)</f>
        <v>1320.64</v>
      </c>
      <c r="AI57" s="76">
        <f t="shared" si="2"/>
        <v>0.94217197722316448</v>
      </c>
      <c r="AJ57" s="67" t="str">
        <f>'COUT TVX'!K54</f>
        <v>LOT 1 - TERRASSEMENT VOIRIES</v>
      </c>
      <c r="AK57" s="67" t="str">
        <f>'COUT TVX'!L54</f>
        <v>GROS ŒUVRE</v>
      </c>
      <c r="AL57" s="68">
        <f>'COUT TVX'!M54</f>
        <v>85908.71</v>
      </c>
      <c r="AM57" s="68"/>
      <c r="AN57" s="68"/>
      <c r="AO57" s="68"/>
      <c r="AP57" s="68"/>
      <c r="AQ57" s="68"/>
      <c r="AR57" s="68"/>
      <c r="AS57" s="77">
        <f>IF(ISBLANK('COUT TVX'!Q54),"",'COUT TVX'!Q54)</f>
        <v>5.5E-2</v>
      </c>
      <c r="AT57" s="68">
        <f t="shared" si="3"/>
        <v>0</v>
      </c>
      <c r="AU57" s="68">
        <f t="shared" si="4"/>
        <v>0</v>
      </c>
      <c r="AV57" s="68">
        <f t="shared" si="5"/>
        <v>0</v>
      </c>
    </row>
    <row r="58" spans="1:48" x14ac:dyDescent="0.25">
      <c r="A58" s="67">
        <f>'COUT TVX'!A55</f>
        <v>9792</v>
      </c>
      <c r="B58" s="67" t="str">
        <f>'COUT TVX'!B55</f>
        <v xml:space="preserve"> ALLONNES LA BUJERIE</v>
      </c>
      <c r="C58" s="67"/>
      <c r="D58" s="67"/>
      <c r="E58" s="67">
        <f>IF(ISBLANK('COUT TVX'!I55),"",'COUT TVX'!I55)</f>
        <v>4</v>
      </c>
      <c r="F58" s="72" t="str">
        <f>'COUT TVX'!R55</f>
        <v>Z2</v>
      </c>
      <c r="G58" s="67"/>
      <c r="H58" s="67">
        <f>'COUT TVX'!C55</f>
        <v>2009</v>
      </c>
      <c r="I58" s="67">
        <f>'COUT TVX'!D55</f>
        <v>2010</v>
      </c>
      <c r="J58" s="67" t="str">
        <f>IF('COUT TVX'!H55="IND","IND",IF('COUT TVX'!H55="COLL","COLL",IF('COUT TVX'!H55="INT","COL","MIXTE")))</f>
        <v>MIXTE</v>
      </c>
      <c r="K58" s="67" t="str">
        <f>IFERROR((VLOOKUP(A58,'COUT GLOBAL'!A:L,9,FALSE)),"")</f>
        <v>Locatif</v>
      </c>
      <c r="L58" s="67"/>
      <c r="M58" s="67"/>
      <c r="N58" s="67" t="str">
        <f t="shared" si="0"/>
        <v>-</v>
      </c>
      <c r="O58" s="67"/>
      <c r="P58" s="67"/>
      <c r="Q58" s="67"/>
      <c r="R58" s="67"/>
      <c r="S58" s="67"/>
      <c r="T58" s="67"/>
      <c r="U58" s="67"/>
      <c r="V58" s="67"/>
      <c r="W58" s="67"/>
      <c r="X58" s="73" t="str">
        <f>IF('COUT TVX'!E55=0,"",'COUT TVX'!E55)</f>
        <v/>
      </c>
      <c r="Y58" s="74"/>
      <c r="Z58" s="74"/>
      <c r="AA58" s="74"/>
      <c r="AB58" s="74"/>
      <c r="AC58" s="74"/>
      <c r="AD58" s="68"/>
      <c r="AE58" s="68" t="str">
        <f t="shared" si="1"/>
        <v/>
      </c>
      <c r="AF58" s="68"/>
      <c r="AG58" s="75" t="str">
        <f>IF('COUT TVX'!F55=0,"",'COUT TVX'!F55)</f>
        <v/>
      </c>
      <c r="AH58" s="75" t="str">
        <f>IF('COUT TVX'!G55=0,"",'COUT TVX'!G55)</f>
        <v/>
      </c>
      <c r="AI58" s="76" t="str">
        <f t="shared" si="2"/>
        <v/>
      </c>
      <c r="AJ58" s="67" t="str">
        <f>'COUT TVX'!K55</f>
        <v>LOT 2 - RESEAUX DIVERS</v>
      </c>
      <c r="AK58" s="67" t="str">
        <f>'COUT TVX'!L55</f>
        <v>VRD</v>
      </c>
      <c r="AL58" s="68">
        <f>'COUT TVX'!M55</f>
        <v>34174.83</v>
      </c>
      <c r="AM58" s="68"/>
      <c r="AN58" s="68"/>
      <c r="AO58" s="68"/>
      <c r="AP58" s="68"/>
      <c r="AQ58" s="68"/>
      <c r="AR58" s="68"/>
      <c r="AS58" s="77" t="str">
        <f>IF(ISBLANK('COUT TVX'!Q55),"",'COUT TVX'!Q55)</f>
        <v/>
      </c>
      <c r="AT58" s="68" t="str">
        <f t="shared" si="3"/>
        <v/>
      </c>
      <c r="AU58" s="68" t="str">
        <f t="shared" si="4"/>
        <v/>
      </c>
      <c r="AV58" s="68" t="str">
        <f t="shared" si="5"/>
        <v/>
      </c>
    </row>
    <row r="59" spans="1:48" x14ac:dyDescent="0.25">
      <c r="A59" s="67">
        <f>'COUT TVX'!A56</f>
        <v>9792</v>
      </c>
      <c r="B59" s="67" t="str">
        <f>'COUT TVX'!B56</f>
        <v xml:space="preserve"> ALLONNES LA BUJERIE</v>
      </c>
      <c r="C59" s="67"/>
      <c r="D59" s="67"/>
      <c r="E59" s="67">
        <f>IF(ISBLANK('COUT TVX'!I56),"",'COUT TVX'!I56)</f>
        <v>4</v>
      </c>
      <c r="F59" s="72" t="str">
        <f>'COUT TVX'!R56</f>
        <v>Z2</v>
      </c>
      <c r="G59" s="67"/>
      <c r="H59" s="67">
        <f>'COUT TVX'!C56</f>
        <v>2009</v>
      </c>
      <c r="I59" s="67">
        <f>'COUT TVX'!D56</f>
        <v>2010</v>
      </c>
      <c r="J59" s="67" t="str">
        <f>IF('COUT TVX'!H56="IND","IND",IF('COUT TVX'!H56="COLL","COLL",IF('COUT TVX'!H56="INT","COL","MIXTE")))</f>
        <v>MIXTE</v>
      </c>
      <c r="K59" s="67" t="str">
        <f>IFERROR((VLOOKUP(A59,'COUT GLOBAL'!A:L,9,FALSE)),"")</f>
        <v>Locatif</v>
      </c>
      <c r="L59" s="67"/>
      <c r="M59" s="67"/>
      <c r="N59" s="67" t="str">
        <f t="shared" si="0"/>
        <v>-</v>
      </c>
      <c r="O59" s="67"/>
      <c r="P59" s="67"/>
      <c r="Q59" s="67"/>
      <c r="R59" s="67"/>
      <c r="S59" s="67"/>
      <c r="T59" s="67"/>
      <c r="U59" s="67"/>
      <c r="V59" s="67"/>
      <c r="W59" s="67"/>
      <c r="X59" s="73" t="str">
        <f>IF('COUT TVX'!E56=0,"",'COUT TVX'!E56)</f>
        <v/>
      </c>
      <c r="Y59" s="74"/>
      <c r="Z59" s="74"/>
      <c r="AA59" s="74"/>
      <c r="AB59" s="74"/>
      <c r="AC59" s="74"/>
      <c r="AD59" s="68"/>
      <c r="AE59" s="68" t="str">
        <f t="shared" si="1"/>
        <v/>
      </c>
      <c r="AF59" s="68"/>
      <c r="AG59" s="75" t="str">
        <f>IF('COUT TVX'!F56=0,"",'COUT TVX'!F56)</f>
        <v/>
      </c>
      <c r="AH59" s="75" t="str">
        <f>IF('COUT TVX'!G56=0,"",'COUT TVX'!G56)</f>
        <v/>
      </c>
      <c r="AI59" s="76" t="str">
        <f t="shared" si="2"/>
        <v/>
      </c>
      <c r="AJ59" s="67" t="str">
        <f>'COUT TVX'!K56</f>
        <v>LOT 3 -GROS OEUVRE- RAVALEMENT</v>
      </c>
      <c r="AK59" s="67" t="str">
        <f>'COUT TVX'!L56</f>
        <v>GROS ŒUVRE</v>
      </c>
      <c r="AL59" s="68">
        <f>'COUT TVX'!M56</f>
        <v>457012.1</v>
      </c>
      <c r="AM59" s="68"/>
      <c r="AN59" s="68"/>
      <c r="AO59" s="68"/>
      <c r="AP59" s="68"/>
      <c r="AQ59" s="68"/>
      <c r="AR59" s="68"/>
      <c r="AS59" s="77" t="str">
        <f>IF(ISBLANK('COUT TVX'!Q56),"",'COUT TVX'!Q56)</f>
        <v/>
      </c>
      <c r="AT59" s="68" t="str">
        <f t="shared" si="3"/>
        <v/>
      </c>
      <c r="AU59" s="68" t="str">
        <f t="shared" si="4"/>
        <v/>
      </c>
      <c r="AV59" s="68" t="str">
        <f t="shared" si="5"/>
        <v/>
      </c>
    </row>
    <row r="60" spans="1:48" x14ac:dyDescent="0.25">
      <c r="A60" s="67">
        <f>'COUT TVX'!A57</f>
        <v>9792</v>
      </c>
      <c r="B60" s="67" t="str">
        <f>'COUT TVX'!B57</f>
        <v xml:space="preserve"> ALLONNES LA BUJERIE</v>
      </c>
      <c r="C60" s="67"/>
      <c r="D60" s="67"/>
      <c r="E60" s="67">
        <f>IF(ISBLANK('COUT TVX'!I57),"",'COUT TVX'!I57)</f>
        <v>4</v>
      </c>
      <c r="F60" s="72" t="str">
        <f>'COUT TVX'!R57</f>
        <v>Z2</v>
      </c>
      <c r="G60" s="67"/>
      <c r="H60" s="67">
        <f>'COUT TVX'!C57</f>
        <v>2009</v>
      </c>
      <c r="I60" s="67">
        <f>'COUT TVX'!D57</f>
        <v>2010</v>
      </c>
      <c r="J60" s="67" t="str">
        <f>IF('COUT TVX'!H57="IND","IND",IF('COUT TVX'!H57="COLL","COLL",IF('COUT TVX'!H57="INT","COL","MIXTE")))</f>
        <v>MIXTE</v>
      </c>
      <c r="K60" s="67" t="str">
        <f>IFERROR((VLOOKUP(A60,'COUT GLOBAL'!A:L,9,FALSE)),"")</f>
        <v>Locatif</v>
      </c>
      <c r="L60" s="67"/>
      <c r="M60" s="67"/>
      <c r="N60" s="67" t="str">
        <f t="shared" si="0"/>
        <v>-</v>
      </c>
      <c r="O60" s="67"/>
      <c r="P60" s="67"/>
      <c r="Q60" s="67"/>
      <c r="R60" s="67"/>
      <c r="S60" s="67"/>
      <c r="T60" s="67"/>
      <c r="U60" s="67"/>
      <c r="V60" s="67"/>
      <c r="W60" s="67"/>
      <c r="X60" s="73" t="str">
        <f>IF('COUT TVX'!E57=0,"",'COUT TVX'!E57)</f>
        <v/>
      </c>
      <c r="Y60" s="74"/>
      <c r="Z60" s="74"/>
      <c r="AA60" s="74"/>
      <c r="AB60" s="74"/>
      <c r="AC60" s="74"/>
      <c r="AD60" s="68"/>
      <c r="AE60" s="68" t="str">
        <f t="shared" si="1"/>
        <v/>
      </c>
      <c r="AF60" s="68"/>
      <c r="AG60" s="75" t="str">
        <f>IF('COUT TVX'!F57=0,"",'COUT TVX'!F57)</f>
        <v/>
      </c>
      <c r="AH60" s="75" t="str">
        <f>IF('COUT TVX'!G57=0,"",'COUT TVX'!G57)</f>
        <v/>
      </c>
      <c r="AI60" s="76" t="str">
        <f t="shared" si="2"/>
        <v/>
      </c>
      <c r="AJ60" s="67" t="str">
        <f>'COUT TVX'!K57</f>
        <v>LOT 4 - CHARPENTE BOIS</v>
      </c>
      <c r="AK60" s="67" t="str">
        <f>'COUT TVX'!L57</f>
        <v>CHARPENTE / COUVERTURE</v>
      </c>
      <c r="AL60" s="68">
        <f>'COUT TVX'!M57</f>
        <v>29568.59</v>
      </c>
      <c r="AM60" s="68"/>
      <c r="AN60" s="68"/>
      <c r="AO60" s="68"/>
      <c r="AP60" s="68"/>
      <c r="AQ60" s="68"/>
      <c r="AR60" s="68"/>
      <c r="AS60" s="77" t="str">
        <f>IF(ISBLANK('COUT TVX'!Q57),"",'COUT TVX'!Q57)</f>
        <v/>
      </c>
      <c r="AT60" s="68" t="str">
        <f t="shared" si="3"/>
        <v/>
      </c>
      <c r="AU60" s="68" t="str">
        <f t="shared" si="4"/>
        <v/>
      </c>
      <c r="AV60" s="68" t="str">
        <f t="shared" si="5"/>
        <v/>
      </c>
    </row>
    <row r="61" spans="1:48" x14ac:dyDescent="0.25">
      <c r="A61" s="67">
        <f>'COUT TVX'!A58</f>
        <v>9792</v>
      </c>
      <c r="B61" s="67" t="str">
        <f>'COUT TVX'!B58</f>
        <v xml:space="preserve"> ALLONNES LA BUJERIE</v>
      </c>
      <c r="C61" s="67"/>
      <c r="D61" s="67"/>
      <c r="E61" s="67">
        <f>IF(ISBLANK('COUT TVX'!I58),"",'COUT TVX'!I58)</f>
        <v>4</v>
      </c>
      <c r="F61" s="72" t="str">
        <f>'COUT TVX'!R58</f>
        <v>Z2</v>
      </c>
      <c r="G61" s="67"/>
      <c r="H61" s="67">
        <f>'COUT TVX'!C58</f>
        <v>2009</v>
      </c>
      <c r="I61" s="67">
        <f>'COUT TVX'!D58</f>
        <v>2010</v>
      </c>
      <c r="J61" s="67" t="str">
        <f>IF('COUT TVX'!H58="IND","IND",IF('COUT TVX'!H58="COLL","COLL",IF('COUT TVX'!H58="INT","COL","MIXTE")))</f>
        <v>MIXTE</v>
      </c>
      <c r="K61" s="67" t="str">
        <f>IFERROR((VLOOKUP(A61,'COUT GLOBAL'!A:L,9,FALSE)),"")</f>
        <v>Locatif</v>
      </c>
      <c r="L61" s="67"/>
      <c r="M61" s="67"/>
      <c r="N61" s="67" t="str">
        <f t="shared" si="0"/>
        <v>-</v>
      </c>
      <c r="O61" s="67"/>
      <c r="P61" s="67"/>
      <c r="Q61" s="67"/>
      <c r="R61" s="67"/>
      <c r="S61" s="67"/>
      <c r="T61" s="67"/>
      <c r="U61" s="67"/>
      <c r="V61" s="67"/>
      <c r="W61" s="67"/>
      <c r="X61" s="73" t="str">
        <f>IF('COUT TVX'!E58=0,"",'COUT TVX'!E58)</f>
        <v/>
      </c>
      <c r="Y61" s="74"/>
      <c r="Z61" s="74"/>
      <c r="AA61" s="74"/>
      <c r="AB61" s="74"/>
      <c r="AC61" s="74"/>
      <c r="AD61" s="68"/>
      <c r="AE61" s="68" t="str">
        <f t="shared" si="1"/>
        <v/>
      </c>
      <c r="AF61" s="68"/>
      <c r="AG61" s="75" t="str">
        <f>IF('COUT TVX'!F58=0,"",'COUT TVX'!F58)</f>
        <v/>
      </c>
      <c r="AH61" s="75" t="str">
        <f>IF('COUT TVX'!G58=0,"",'COUT TVX'!G58)</f>
        <v/>
      </c>
      <c r="AI61" s="76" t="str">
        <f t="shared" si="2"/>
        <v/>
      </c>
      <c r="AJ61" s="67" t="str">
        <f>'COUT TVX'!K58</f>
        <v>LOT 5 - COUVERTURE TUILES</v>
      </c>
      <c r="AK61" s="67" t="str">
        <f>'COUT TVX'!L58</f>
        <v>CHARPENTE / COUVERTURE</v>
      </c>
      <c r="AL61" s="68">
        <f>'COUT TVX'!M58</f>
        <v>108972.11</v>
      </c>
      <c r="AM61" s="68"/>
      <c r="AN61" s="68"/>
      <c r="AO61" s="68"/>
      <c r="AP61" s="68"/>
      <c r="AQ61" s="68"/>
      <c r="AR61" s="68"/>
      <c r="AS61" s="77" t="str">
        <f>IF(ISBLANK('COUT TVX'!Q58),"",'COUT TVX'!Q58)</f>
        <v/>
      </c>
      <c r="AT61" s="68" t="str">
        <f t="shared" si="3"/>
        <v/>
      </c>
      <c r="AU61" s="68" t="str">
        <f t="shared" si="4"/>
        <v/>
      </c>
      <c r="AV61" s="68" t="str">
        <f t="shared" si="5"/>
        <v/>
      </c>
    </row>
    <row r="62" spans="1:48" x14ac:dyDescent="0.25">
      <c r="A62" s="67">
        <f>'COUT TVX'!A59</f>
        <v>9792</v>
      </c>
      <c r="B62" s="67" t="str">
        <f>'COUT TVX'!B59</f>
        <v xml:space="preserve"> ALLONNES LA BUJERIE</v>
      </c>
      <c r="C62" s="67"/>
      <c r="D62" s="67"/>
      <c r="E62" s="67">
        <f>IF(ISBLANK('COUT TVX'!I59),"",'COUT TVX'!I59)</f>
        <v>4</v>
      </c>
      <c r="F62" s="72" t="str">
        <f>'COUT TVX'!R59</f>
        <v>Z2</v>
      </c>
      <c r="G62" s="67"/>
      <c r="H62" s="67">
        <f>'COUT TVX'!C59</f>
        <v>2009</v>
      </c>
      <c r="I62" s="67">
        <f>'COUT TVX'!D59</f>
        <v>2010</v>
      </c>
      <c r="J62" s="67" t="str">
        <f>IF('COUT TVX'!H59="IND","IND",IF('COUT TVX'!H59="COLL","COLL",IF('COUT TVX'!H59="INT","COL","MIXTE")))</f>
        <v>MIXTE</v>
      </c>
      <c r="K62" s="67" t="str">
        <f>IFERROR((VLOOKUP(A62,'COUT GLOBAL'!A:L,9,FALSE)),"")</f>
        <v>Locatif</v>
      </c>
      <c r="L62" s="67"/>
      <c r="M62" s="67"/>
      <c r="N62" s="67" t="str">
        <f t="shared" si="0"/>
        <v>-</v>
      </c>
      <c r="O62" s="67"/>
      <c r="P62" s="67"/>
      <c r="Q62" s="67"/>
      <c r="R62" s="67"/>
      <c r="S62" s="67"/>
      <c r="T62" s="67"/>
      <c r="U62" s="67"/>
      <c r="V62" s="67"/>
      <c r="W62" s="67"/>
      <c r="X62" s="73" t="str">
        <f>IF('COUT TVX'!E59=0,"",'COUT TVX'!E59)</f>
        <v/>
      </c>
      <c r="Y62" s="74"/>
      <c r="Z62" s="74"/>
      <c r="AA62" s="74"/>
      <c r="AB62" s="74"/>
      <c r="AC62" s="74"/>
      <c r="AD62" s="68"/>
      <c r="AE62" s="68" t="str">
        <f t="shared" si="1"/>
        <v/>
      </c>
      <c r="AF62" s="68"/>
      <c r="AG62" s="75" t="str">
        <f>IF('COUT TVX'!F59=0,"",'COUT TVX'!F59)</f>
        <v/>
      </c>
      <c r="AH62" s="75" t="str">
        <f>IF('COUT TVX'!G59=0,"",'COUT TVX'!G59)</f>
        <v/>
      </c>
      <c r="AI62" s="76" t="str">
        <f t="shared" si="2"/>
        <v/>
      </c>
      <c r="AJ62" s="67" t="str">
        <f>'COUT TVX'!K59</f>
        <v>LOT 6 - ETANCHEITE-DALLAGE</v>
      </c>
      <c r="AK62" s="67" t="str">
        <f>'COUT TVX'!L59</f>
        <v>CHARPENTE / COUVERTURE</v>
      </c>
      <c r="AL62" s="68">
        <f>'COUT TVX'!M59</f>
        <v>12202.27</v>
      </c>
      <c r="AM62" s="68"/>
      <c r="AN62" s="68"/>
      <c r="AO62" s="68"/>
      <c r="AP62" s="68"/>
      <c r="AQ62" s="68"/>
      <c r="AR62" s="68"/>
      <c r="AS62" s="77" t="str">
        <f>IF(ISBLANK('COUT TVX'!Q59),"",'COUT TVX'!Q59)</f>
        <v/>
      </c>
      <c r="AT62" s="68" t="str">
        <f t="shared" si="3"/>
        <v/>
      </c>
      <c r="AU62" s="68" t="str">
        <f t="shared" si="4"/>
        <v/>
      </c>
      <c r="AV62" s="68" t="str">
        <f t="shared" si="5"/>
        <v/>
      </c>
    </row>
    <row r="63" spans="1:48" x14ac:dyDescent="0.25">
      <c r="A63" s="67">
        <f>'COUT TVX'!A60</f>
        <v>9792</v>
      </c>
      <c r="B63" s="67" t="str">
        <f>'COUT TVX'!B60</f>
        <v xml:space="preserve"> ALLONNES LA BUJERIE</v>
      </c>
      <c r="C63" s="67"/>
      <c r="D63" s="67"/>
      <c r="E63" s="67">
        <f>IF(ISBLANK('COUT TVX'!I60),"",'COUT TVX'!I60)</f>
        <v>4</v>
      </c>
      <c r="F63" s="72" t="str">
        <f>'COUT TVX'!R60</f>
        <v>Z2</v>
      </c>
      <c r="G63" s="67"/>
      <c r="H63" s="67">
        <f>'COUT TVX'!C60</f>
        <v>2009</v>
      </c>
      <c r="I63" s="67">
        <f>'COUT TVX'!D60</f>
        <v>2010</v>
      </c>
      <c r="J63" s="67" t="str">
        <f>IF('COUT TVX'!H60="IND","IND",IF('COUT TVX'!H60="COLL","COLL",IF('COUT TVX'!H60="INT","COL","MIXTE")))</f>
        <v>MIXTE</v>
      </c>
      <c r="K63" s="67" t="str">
        <f>IFERROR((VLOOKUP(A63,'COUT GLOBAL'!A:L,9,FALSE)),"")</f>
        <v>Locatif</v>
      </c>
      <c r="L63" s="67"/>
      <c r="M63" s="67"/>
      <c r="N63" s="67" t="str">
        <f t="shared" si="0"/>
        <v>-</v>
      </c>
      <c r="O63" s="67"/>
      <c r="P63" s="67"/>
      <c r="Q63" s="67"/>
      <c r="R63" s="67"/>
      <c r="S63" s="67"/>
      <c r="T63" s="67"/>
      <c r="U63" s="67"/>
      <c r="V63" s="67"/>
      <c r="W63" s="67"/>
      <c r="X63" s="73" t="str">
        <f>IF('COUT TVX'!E60=0,"",'COUT TVX'!E60)</f>
        <v/>
      </c>
      <c r="Y63" s="74"/>
      <c r="Z63" s="74"/>
      <c r="AA63" s="74"/>
      <c r="AB63" s="74"/>
      <c r="AC63" s="74"/>
      <c r="AD63" s="68"/>
      <c r="AE63" s="68" t="str">
        <f t="shared" si="1"/>
        <v/>
      </c>
      <c r="AF63" s="68"/>
      <c r="AG63" s="75" t="str">
        <f>IF('COUT TVX'!F60=0,"",'COUT TVX'!F60)</f>
        <v/>
      </c>
      <c r="AH63" s="75" t="str">
        <f>IF('COUT TVX'!G60=0,"",'COUT TVX'!G60)</f>
        <v/>
      </c>
      <c r="AI63" s="76" t="str">
        <f t="shared" si="2"/>
        <v/>
      </c>
      <c r="AJ63" s="67" t="str">
        <f>'COUT TVX'!K60</f>
        <v>LOT 7 - MENUISERIES EXT. PVC</v>
      </c>
      <c r="AK63" s="67" t="str">
        <f>'COUT TVX'!L60</f>
        <v>SECOND ŒUVRE</v>
      </c>
      <c r="AL63" s="68">
        <f>'COUT TVX'!M60</f>
        <v>31123.52</v>
      </c>
      <c r="AM63" s="68"/>
      <c r="AN63" s="68"/>
      <c r="AO63" s="68"/>
      <c r="AP63" s="68"/>
      <c r="AQ63" s="68"/>
      <c r="AR63" s="68"/>
      <c r="AS63" s="77" t="str">
        <f>IF(ISBLANK('COUT TVX'!Q60),"",'COUT TVX'!Q60)</f>
        <v/>
      </c>
      <c r="AT63" s="68" t="str">
        <f t="shared" si="3"/>
        <v/>
      </c>
      <c r="AU63" s="68" t="str">
        <f t="shared" si="4"/>
        <v/>
      </c>
      <c r="AV63" s="68" t="str">
        <f t="shared" si="5"/>
        <v/>
      </c>
    </row>
    <row r="64" spans="1:48" x14ac:dyDescent="0.25">
      <c r="A64" s="67">
        <f>'COUT TVX'!A61</f>
        <v>9792</v>
      </c>
      <c r="B64" s="67" t="str">
        <f>'COUT TVX'!B61</f>
        <v xml:space="preserve"> ALLONNES LA BUJERIE</v>
      </c>
      <c r="C64" s="67"/>
      <c r="D64" s="67"/>
      <c r="E64" s="67">
        <f>IF(ISBLANK('COUT TVX'!I61),"",'COUT TVX'!I61)</f>
        <v>4</v>
      </c>
      <c r="F64" s="72" t="str">
        <f>'COUT TVX'!R61</f>
        <v>Z2</v>
      </c>
      <c r="G64" s="67"/>
      <c r="H64" s="67">
        <f>'COUT TVX'!C61</f>
        <v>2009</v>
      </c>
      <c r="I64" s="67">
        <f>'COUT TVX'!D61</f>
        <v>2010</v>
      </c>
      <c r="J64" s="67" t="str">
        <f>IF('COUT TVX'!H61="IND","IND",IF('COUT TVX'!H61="COLL","COLL",IF('COUT TVX'!H61="INT","COL","MIXTE")))</f>
        <v>MIXTE</v>
      </c>
      <c r="K64" s="67" t="str">
        <f>IFERROR((VLOOKUP(A64,'COUT GLOBAL'!A:L,9,FALSE)),"")</f>
        <v>Locatif</v>
      </c>
      <c r="L64" s="67"/>
      <c r="M64" s="67"/>
      <c r="N64" s="67" t="str">
        <f t="shared" si="0"/>
        <v>-</v>
      </c>
      <c r="O64" s="67"/>
      <c r="P64" s="67"/>
      <c r="Q64" s="67"/>
      <c r="R64" s="67"/>
      <c r="S64" s="67"/>
      <c r="T64" s="67"/>
      <c r="U64" s="67"/>
      <c r="V64" s="67"/>
      <c r="W64" s="67"/>
      <c r="X64" s="73" t="str">
        <f>IF('COUT TVX'!E61=0,"",'COUT TVX'!E61)</f>
        <v/>
      </c>
      <c r="Y64" s="74"/>
      <c r="Z64" s="74"/>
      <c r="AA64" s="74"/>
      <c r="AB64" s="74"/>
      <c r="AC64" s="74"/>
      <c r="AD64" s="68"/>
      <c r="AE64" s="68" t="str">
        <f t="shared" si="1"/>
        <v/>
      </c>
      <c r="AF64" s="68"/>
      <c r="AG64" s="75" t="str">
        <f>IF('COUT TVX'!F61=0,"",'COUT TVX'!F61)</f>
        <v/>
      </c>
      <c r="AH64" s="75" t="str">
        <f>IF('COUT TVX'!G61=0,"",'COUT TVX'!G61)</f>
        <v/>
      </c>
      <c r="AI64" s="76" t="str">
        <f t="shared" si="2"/>
        <v/>
      </c>
      <c r="AJ64" s="67" t="str">
        <f>'COUT TVX'!K61</f>
        <v>LOT 8 - MEN. EXT. METALLIQUES</v>
      </c>
      <c r="AK64" s="67" t="str">
        <f>'COUT TVX'!L61</f>
        <v>SECOND ŒUVRE</v>
      </c>
      <c r="AL64" s="68">
        <f>'COUT TVX'!M61</f>
        <v>44718.879999999997</v>
      </c>
      <c r="AM64" s="68"/>
      <c r="AN64" s="68"/>
      <c r="AO64" s="68"/>
      <c r="AP64" s="68"/>
      <c r="AQ64" s="68"/>
      <c r="AR64" s="68"/>
      <c r="AS64" s="77" t="str">
        <f>IF(ISBLANK('COUT TVX'!Q61),"",'COUT TVX'!Q61)</f>
        <v/>
      </c>
      <c r="AT64" s="68" t="str">
        <f t="shared" si="3"/>
        <v/>
      </c>
      <c r="AU64" s="68" t="str">
        <f t="shared" si="4"/>
        <v/>
      </c>
      <c r="AV64" s="68" t="str">
        <f t="shared" si="5"/>
        <v/>
      </c>
    </row>
    <row r="65" spans="1:48" x14ac:dyDescent="0.25">
      <c r="A65" s="67">
        <f>'COUT TVX'!A62</f>
        <v>9792</v>
      </c>
      <c r="B65" s="67" t="str">
        <f>'COUT TVX'!B62</f>
        <v xml:space="preserve"> ALLONNES LA BUJERIE</v>
      </c>
      <c r="C65" s="67"/>
      <c r="D65" s="67"/>
      <c r="E65" s="67">
        <f>IF(ISBLANK('COUT TVX'!I62),"",'COUT TVX'!I62)</f>
        <v>4</v>
      </c>
      <c r="F65" s="72" t="str">
        <f>'COUT TVX'!R62</f>
        <v>Z2</v>
      </c>
      <c r="G65" s="67"/>
      <c r="H65" s="67">
        <f>'COUT TVX'!C62</f>
        <v>2009</v>
      </c>
      <c r="I65" s="67">
        <f>'COUT TVX'!D62</f>
        <v>2010</v>
      </c>
      <c r="J65" s="67" t="str">
        <f>IF('COUT TVX'!H62="IND","IND",IF('COUT TVX'!H62="COLL","COLL",IF('COUT TVX'!H62="INT","COL","MIXTE")))</f>
        <v>MIXTE</v>
      </c>
      <c r="K65" s="67" t="str">
        <f>IFERROR((VLOOKUP(A65,'COUT GLOBAL'!A:L,9,FALSE)),"")</f>
        <v>Locatif</v>
      </c>
      <c r="L65" s="67"/>
      <c r="M65" s="67"/>
      <c r="N65" s="67" t="str">
        <f t="shared" si="0"/>
        <v>-</v>
      </c>
      <c r="O65" s="67"/>
      <c r="P65" s="67"/>
      <c r="Q65" s="67"/>
      <c r="R65" s="67"/>
      <c r="S65" s="67"/>
      <c r="T65" s="67"/>
      <c r="U65" s="67"/>
      <c r="V65" s="67"/>
      <c r="W65" s="67"/>
      <c r="X65" s="73" t="str">
        <f>IF('COUT TVX'!E62=0,"",'COUT TVX'!E62)</f>
        <v/>
      </c>
      <c r="Y65" s="74"/>
      <c r="Z65" s="74"/>
      <c r="AA65" s="74"/>
      <c r="AB65" s="74"/>
      <c r="AC65" s="74"/>
      <c r="AD65" s="68"/>
      <c r="AE65" s="68" t="str">
        <f t="shared" si="1"/>
        <v/>
      </c>
      <c r="AF65" s="68"/>
      <c r="AG65" s="75" t="str">
        <f>IF('COUT TVX'!F62=0,"",'COUT TVX'!F62)</f>
        <v/>
      </c>
      <c r="AH65" s="75" t="str">
        <f>IF('COUT TVX'!G62=0,"",'COUT TVX'!G62)</f>
        <v/>
      </c>
      <c r="AI65" s="76" t="str">
        <f t="shared" si="2"/>
        <v/>
      </c>
      <c r="AJ65" s="67" t="str">
        <f>'COUT TVX'!K62</f>
        <v>LOT 9 - MEN. INT. BOIS</v>
      </c>
      <c r="AK65" s="67" t="str">
        <f>'COUT TVX'!L62</f>
        <v>SECOND ŒUVRE</v>
      </c>
      <c r="AL65" s="68">
        <f>'COUT TVX'!M62</f>
        <v>41015.089999999997</v>
      </c>
      <c r="AM65" s="68"/>
      <c r="AN65" s="68"/>
      <c r="AO65" s="68"/>
      <c r="AP65" s="68"/>
      <c r="AQ65" s="68"/>
      <c r="AR65" s="68"/>
      <c r="AS65" s="77" t="str">
        <f>IF(ISBLANK('COUT TVX'!Q62),"",'COUT TVX'!Q62)</f>
        <v/>
      </c>
      <c r="AT65" s="68" t="str">
        <f t="shared" si="3"/>
        <v/>
      </c>
      <c r="AU65" s="68" t="str">
        <f t="shared" si="4"/>
        <v/>
      </c>
      <c r="AV65" s="68" t="str">
        <f t="shared" si="5"/>
        <v/>
      </c>
    </row>
    <row r="66" spans="1:48" x14ac:dyDescent="0.25">
      <c r="A66" s="67">
        <f>'COUT TVX'!A63</f>
        <v>9792</v>
      </c>
      <c r="B66" s="67" t="str">
        <f>'COUT TVX'!B63</f>
        <v xml:space="preserve"> ALLONNES LA BUJERIE</v>
      </c>
      <c r="C66" s="67"/>
      <c r="D66" s="67"/>
      <c r="E66" s="67">
        <f>IF(ISBLANK('COUT TVX'!I63),"",'COUT TVX'!I63)</f>
        <v>4</v>
      </c>
      <c r="F66" s="72" t="str">
        <f>'COUT TVX'!R63</f>
        <v>Z2</v>
      </c>
      <c r="G66" s="67"/>
      <c r="H66" s="67">
        <f>'COUT TVX'!C63</f>
        <v>2009</v>
      </c>
      <c r="I66" s="67">
        <f>'COUT TVX'!D63</f>
        <v>2010</v>
      </c>
      <c r="J66" s="67" t="str">
        <f>IF('COUT TVX'!H63="IND","IND",IF('COUT TVX'!H63="COLL","COLL",IF('COUT TVX'!H63="INT","COL","MIXTE")))</f>
        <v>MIXTE</v>
      </c>
      <c r="K66" s="67" t="str">
        <f>IFERROR((VLOOKUP(A66,'COUT GLOBAL'!A:L,9,FALSE)),"")</f>
        <v>Locatif</v>
      </c>
      <c r="L66" s="67"/>
      <c r="M66" s="67"/>
      <c r="N66" s="67" t="str">
        <f t="shared" si="0"/>
        <v>-</v>
      </c>
      <c r="O66" s="67"/>
      <c r="P66" s="67"/>
      <c r="Q66" s="67"/>
      <c r="R66" s="67"/>
      <c r="S66" s="67"/>
      <c r="T66" s="67"/>
      <c r="U66" s="67"/>
      <c r="V66" s="67"/>
      <c r="W66" s="67"/>
      <c r="X66" s="73" t="str">
        <f>IF('COUT TVX'!E63=0,"",'COUT TVX'!E63)</f>
        <v/>
      </c>
      <c r="Y66" s="74"/>
      <c r="Z66" s="74"/>
      <c r="AA66" s="74"/>
      <c r="AB66" s="74"/>
      <c r="AC66" s="74"/>
      <c r="AD66" s="68"/>
      <c r="AE66" s="68" t="str">
        <f t="shared" si="1"/>
        <v/>
      </c>
      <c r="AF66" s="68"/>
      <c r="AG66" s="75" t="str">
        <f>IF('COUT TVX'!F63=0,"",'COUT TVX'!F63)</f>
        <v/>
      </c>
      <c r="AH66" s="75" t="str">
        <f>IF('COUT TVX'!G63=0,"",'COUT TVX'!G63)</f>
        <v/>
      </c>
      <c r="AI66" s="76" t="str">
        <f t="shared" si="2"/>
        <v/>
      </c>
      <c r="AJ66" s="67" t="str">
        <f>'COUT TVX'!K63</f>
        <v>LOT 10 - PLATRERIE SECHE</v>
      </c>
      <c r="AK66" s="67" t="str">
        <f>'COUT TVX'!L63</f>
        <v>SECOND ŒUVRE</v>
      </c>
      <c r="AL66" s="68">
        <f>'COUT TVX'!M63</f>
        <v>100249.4</v>
      </c>
      <c r="AM66" s="68"/>
      <c r="AN66" s="68"/>
      <c r="AO66" s="68"/>
      <c r="AP66" s="68"/>
      <c r="AQ66" s="68"/>
      <c r="AR66" s="68"/>
      <c r="AS66" s="77" t="str">
        <f>IF(ISBLANK('COUT TVX'!Q63),"",'COUT TVX'!Q63)</f>
        <v/>
      </c>
      <c r="AT66" s="68" t="str">
        <f t="shared" si="3"/>
        <v/>
      </c>
      <c r="AU66" s="68" t="str">
        <f t="shared" si="4"/>
        <v/>
      </c>
      <c r="AV66" s="68" t="str">
        <f t="shared" si="5"/>
        <v/>
      </c>
    </row>
    <row r="67" spans="1:48" x14ac:dyDescent="0.25">
      <c r="A67" s="67">
        <f>'COUT TVX'!A64</f>
        <v>9792</v>
      </c>
      <c r="B67" s="67" t="str">
        <f>'COUT TVX'!B64</f>
        <v xml:space="preserve"> ALLONNES LA BUJERIE</v>
      </c>
      <c r="C67" s="67"/>
      <c r="D67" s="67"/>
      <c r="E67" s="67">
        <f>IF(ISBLANK('COUT TVX'!I64),"",'COUT TVX'!I64)</f>
        <v>4</v>
      </c>
      <c r="F67" s="72" t="str">
        <f>'COUT TVX'!R64</f>
        <v>Z2</v>
      </c>
      <c r="G67" s="67"/>
      <c r="H67" s="67">
        <f>'COUT TVX'!C64</f>
        <v>2009</v>
      </c>
      <c r="I67" s="67">
        <f>'COUT TVX'!D64</f>
        <v>2010</v>
      </c>
      <c r="J67" s="67" t="str">
        <f>IF('COUT TVX'!H64="IND","IND",IF('COUT TVX'!H64="COLL","COLL",IF('COUT TVX'!H64="INT","COL","MIXTE")))</f>
        <v>MIXTE</v>
      </c>
      <c r="K67" s="67" t="str">
        <f>IFERROR((VLOOKUP(A67,'COUT GLOBAL'!A:L,9,FALSE)),"")</f>
        <v>Locatif</v>
      </c>
      <c r="L67" s="67"/>
      <c r="M67" s="67"/>
      <c r="N67" s="67" t="str">
        <f t="shared" si="0"/>
        <v>-</v>
      </c>
      <c r="O67" s="67"/>
      <c r="P67" s="67"/>
      <c r="Q67" s="67"/>
      <c r="R67" s="67"/>
      <c r="S67" s="67"/>
      <c r="T67" s="67"/>
      <c r="U67" s="67"/>
      <c r="V67" s="67"/>
      <c r="W67" s="67"/>
      <c r="X67" s="73" t="str">
        <f>IF('COUT TVX'!E64=0,"",'COUT TVX'!E64)</f>
        <v/>
      </c>
      <c r="Y67" s="74"/>
      <c r="Z67" s="74"/>
      <c r="AA67" s="74"/>
      <c r="AB67" s="74"/>
      <c r="AC67" s="74"/>
      <c r="AD67" s="68"/>
      <c r="AE67" s="68" t="str">
        <f t="shared" si="1"/>
        <v/>
      </c>
      <c r="AF67" s="68"/>
      <c r="AG67" s="75" t="str">
        <f>IF('COUT TVX'!F64=0,"",'COUT TVX'!F64)</f>
        <v/>
      </c>
      <c r="AH67" s="75" t="str">
        <f>IF('COUT TVX'!G64=0,"",'COUT TVX'!G64)</f>
        <v/>
      </c>
      <c r="AI67" s="76" t="str">
        <f t="shared" si="2"/>
        <v/>
      </c>
      <c r="AJ67" s="67" t="str">
        <f>'COUT TVX'!K64</f>
        <v>LOT 11 - CARRELAGE, FAIENCE</v>
      </c>
      <c r="AK67" s="67" t="str">
        <f>'COUT TVX'!L64</f>
        <v>SECOND ŒUVRE</v>
      </c>
      <c r="AL67" s="68">
        <f>'COUT TVX'!M64</f>
        <v>49593.78</v>
      </c>
      <c r="AM67" s="68"/>
      <c r="AN67" s="68"/>
      <c r="AO67" s="68"/>
      <c r="AP67" s="68"/>
      <c r="AQ67" s="68"/>
      <c r="AR67" s="68"/>
      <c r="AS67" s="77" t="str">
        <f>IF(ISBLANK('COUT TVX'!Q64),"",'COUT TVX'!Q64)</f>
        <v/>
      </c>
      <c r="AT67" s="68" t="str">
        <f t="shared" si="3"/>
        <v/>
      </c>
      <c r="AU67" s="68" t="str">
        <f t="shared" si="4"/>
        <v/>
      </c>
      <c r="AV67" s="68" t="str">
        <f t="shared" si="5"/>
        <v/>
      </c>
    </row>
    <row r="68" spans="1:48" x14ac:dyDescent="0.25">
      <c r="A68" s="67">
        <f>'COUT TVX'!A65</f>
        <v>9792</v>
      </c>
      <c r="B68" s="67" t="str">
        <f>'COUT TVX'!B65</f>
        <v xml:space="preserve"> ALLONNES LA BUJERIE</v>
      </c>
      <c r="C68" s="67"/>
      <c r="D68" s="67"/>
      <c r="E68" s="67">
        <f>IF(ISBLANK('COUT TVX'!I65),"",'COUT TVX'!I65)</f>
        <v>4</v>
      </c>
      <c r="F68" s="72" t="str">
        <f>'COUT TVX'!R65</f>
        <v>Z2</v>
      </c>
      <c r="G68" s="67"/>
      <c r="H68" s="67">
        <f>'COUT TVX'!C65</f>
        <v>2009</v>
      </c>
      <c r="I68" s="67">
        <f>'COUT TVX'!D65</f>
        <v>2010</v>
      </c>
      <c r="J68" s="67" t="str">
        <f>IF('COUT TVX'!H65="IND","IND",IF('COUT TVX'!H65="COLL","COLL",IF('COUT TVX'!H65="INT","COL","MIXTE")))</f>
        <v>MIXTE</v>
      </c>
      <c r="K68" s="67" t="str">
        <f>IFERROR((VLOOKUP(A68,'COUT GLOBAL'!A:L,9,FALSE)),"")</f>
        <v>Locatif</v>
      </c>
      <c r="L68" s="67"/>
      <c r="M68" s="67"/>
      <c r="N68" s="67" t="str">
        <f t="shared" si="0"/>
        <v>-</v>
      </c>
      <c r="O68" s="67"/>
      <c r="P68" s="67"/>
      <c r="Q68" s="67"/>
      <c r="R68" s="67"/>
      <c r="S68" s="67"/>
      <c r="T68" s="67"/>
      <c r="U68" s="67"/>
      <c r="V68" s="67"/>
      <c r="W68" s="67"/>
      <c r="X68" s="73" t="str">
        <f>IF('COUT TVX'!E65=0,"",'COUT TVX'!E65)</f>
        <v/>
      </c>
      <c r="Y68" s="74"/>
      <c r="Z68" s="74"/>
      <c r="AA68" s="74"/>
      <c r="AB68" s="74"/>
      <c r="AC68" s="74"/>
      <c r="AD68" s="68"/>
      <c r="AE68" s="68" t="str">
        <f t="shared" si="1"/>
        <v/>
      </c>
      <c r="AF68" s="68"/>
      <c r="AG68" s="75" t="str">
        <f>IF('COUT TVX'!F65=0,"",'COUT TVX'!F65)</f>
        <v/>
      </c>
      <c r="AH68" s="75" t="str">
        <f>IF('COUT TVX'!G65=0,"",'COUT TVX'!G65)</f>
        <v/>
      </c>
      <c r="AI68" s="76" t="str">
        <f t="shared" si="2"/>
        <v/>
      </c>
      <c r="AJ68" s="67" t="str">
        <f>'COUT TVX'!K65</f>
        <v>LOT 12 - SOLS SOUPLES</v>
      </c>
      <c r="AK68" s="67" t="str">
        <f>'COUT TVX'!L65</f>
        <v>SECOND ŒUVRE</v>
      </c>
      <c r="AL68" s="68">
        <f>'COUT TVX'!M65</f>
        <v>14320.03</v>
      </c>
      <c r="AM68" s="68"/>
      <c r="AN68" s="68"/>
      <c r="AO68" s="68"/>
      <c r="AP68" s="68"/>
      <c r="AQ68" s="68"/>
      <c r="AR68" s="68"/>
      <c r="AS68" s="77" t="str">
        <f>IF(ISBLANK('COUT TVX'!Q65),"",'COUT TVX'!Q65)</f>
        <v/>
      </c>
      <c r="AT68" s="68" t="str">
        <f t="shared" si="3"/>
        <v/>
      </c>
      <c r="AU68" s="68" t="str">
        <f t="shared" si="4"/>
        <v/>
      </c>
      <c r="AV68" s="68" t="str">
        <f t="shared" si="5"/>
        <v/>
      </c>
    </row>
    <row r="69" spans="1:48" x14ac:dyDescent="0.25">
      <c r="A69" s="67">
        <f>'COUT TVX'!A66</f>
        <v>9792</v>
      </c>
      <c r="B69" s="67" t="str">
        <f>'COUT TVX'!B66</f>
        <v xml:space="preserve"> ALLONNES LA BUJERIE</v>
      </c>
      <c r="C69" s="67"/>
      <c r="D69" s="67"/>
      <c r="E69" s="67">
        <f>IF(ISBLANK('COUT TVX'!I66),"",'COUT TVX'!I66)</f>
        <v>4</v>
      </c>
      <c r="F69" s="72" t="str">
        <f>'COUT TVX'!R66</f>
        <v>Z2</v>
      </c>
      <c r="G69" s="67"/>
      <c r="H69" s="67">
        <f>'COUT TVX'!C66</f>
        <v>2009</v>
      </c>
      <c r="I69" s="67">
        <f>'COUT TVX'!D66</f>
        <v>2010</v>
      </c>
      <c r="J69" s="67" t="str">
        <f>IF('COUT TVX'!H66="IND","IND",IF('COUT TVX'!H66="COLL","COLL",IF('COUT TVX'!H66="INT","COL","MIXTE")))</f>
        <v>MIXTE</v>
      </c>
      <c r="K69" s="67" t="str">
        <f>IFERROR((VLOOKUP(A69,'COUT GLOBAL'!A:L,9,FALSE)),"")</f>
        <v>Locatif</v>
      </c>
      <c r="L69" s="67"/>
      <c r="M69" s="67"/>
      <c r="N69" s="67" t="str">
        <f t="shared" si="0"/>
        <v>-</v>
      </c>
      <c r="O69" s="67"/>
      <c r="P69" s="67"/>
      <c r="Q69" s="67"/>
      <c r="R69" s="67"/>
      <c r="S69" s="67"/>
      <c r="T69" s="67"/>
      <c r="U69" s="67"/>
      <c r="V69" s="67"/>
      <c r="W69" s="67"/>
      <c r="X69" s="73" t="str">
        <f>IF('COUT TVX'!E66=0,"",'COUT TVX'!E66)</f>
        <v/>
      </c>
      <c r="Y69" s="74"/>
      <c r="Z69" s="74"/>
      <c r="AA69" s="74"/>
      <c r="AB69" s="74"/>
      <c r="AC69" s="74"/>
      <c r="AD69" s="68"/>
      <c r="AE69" s="68" t="str">
        <f t="shared" si="1"/>
        <v/>
      </c>
      <c r="AF69" s="68"/>
      <c r="AG69" s="75" t="str">
        <f>IF('COUT TVX'!F66=0,"",'COUT TVX'!F66)</f>
        <v/>
      </c>
      <c r="AH69" s="75" t="str">
        <f>IF('COUT TVX'!G66=0,"",'COUT TVX'!G66)</f>
        <v/>
      </c>
      <c r="AI69" s="76" t="str">
        <f t="shared" si="2"/>
        <v/>
      </c>
      <c r="AJ69" s="67" t="str">
        <f>'COUT TVX'!K66</f>
        <v>LOT 13 - PEINTURES, REVT MURAL</v>
      </c>
      <c r="AK69" s="67" t="str">
        <f>'COUT TVX'!L66</f>
        <v>SECOND ŒUVRE</v>
      </c>
      <c r="AL69" s="68">
        <f>'COUT TVX'!M66</f>
        <v>55279.69</v>
      </c>
      <c r="AM69" s="68"/>
      <c r="AN69" s="68"/>
      <c r="AO69" s="68"/>
      <c r="AP69" s="68"/>
      <c r="AQ69" s="68"/>
      <c r="AR69" s="68"/>
      <c r="AS69" s="77" t="str">
        <f>IF(ISBLANK('COUT TVX'!Q66),"",'COUT TVX'!Q66)</f>
        <v/>
      </c>
      <c r="AT69" s="68" t="str">
        <f t="shared" si="3"/>
        <v/>
      </c>
      <c r="AU69" s="68" t="str">
        <f t="shared" si="4"/>
        <v/>
      </c>
      <c r="AV69" s="68" t="str">
        <f t="shared" si="5"/>
        <v/>
      </c>
    </row>
    <row r="70" spans="1:48" x14ac:dyDescent="0.25">
      <c r="A70" s="67">
        <f>'COUT TVX'!A67</f>
        <v>9792</v>
      </c>
      <c r="B70" s="67" t="str">
        <f>'COUT TVX'!B67</f>
        <v xml:space="preserve"> ALLONNES LA BUJERIE</v>
      </c>
      <c r="C70" s="67"/>
      <c r="D70" s="67"/>
      <c r="E70" s="67">
        <f>IF(ISBLANK('COUT TVX'!I67),"",'COUT TVX'!I67)</f>
        <v>4</v>
      </c>
      <c r="F70" s="72" t="str">
        <f>'COUT TVX'!R67</f>
        <v>Z2</v>
      </c>
      <c r="G70" s="67"/>
      <c r="H70" s="67">
        <f>'COUT TVX'!C67</f>
        <v>2009</v>
      </c>
      <c r="I70" s="67">
        <f>'COUT TVX'!D67</f>
        <v>2010</v>
      </c>
      <c r="J70" s="67" t="str">
        <f>IF('COUT TVX'!H67="IND","IND",IF('COUT TVX'!H67="COLL","COLL",IF('COUT TVX'!H67="INT","COL","MIXTE")))</f>
        <v>MIXTE</v>
      </c>
      <c r="K70" s="67" t="str">
        <f>IFERROR((VLOOKUP(A70,'COUT GLOBAL'!A:L,9,FALSE)),"")</f>
        <v>Locatif</v>
      </c>
      <c r="L70" s="67"/>
      <c r="M70" s="67"/>
      <c r="N70" s="67" t="str">
        <f t="shared" ref="N70:N133" si="6">IF(ISBLANK(G70),"-",IF(L69&lt;2012,"RT2005","RT2012"))</f>
        <v>-</v>
      </c>
      <c r="O70" s="67"/>
      <c r="P70" s="67"/>
      <c r="Q70" s="67"/>
      <c r="R70" s="67"/>
      <c r="S70" s="67"/>
      <c r="T70" s="67"/>
      <c r="U70" s="67"/>
      <c r="V70" s="67"/>
      <c r="W70" s="67"/>
      <c r="X70" s="73" t="str">
        <f>IF('COUT TVX'!E67=0,"",'COUT TVX'!E67)</f>
        <v/>
      </c>
      <c r="Y70" s="74"/>
      <c r="Z70" s="74"/>
      <c r="AA70" s="74"/>
      <c r="AB70" s="74"/>
      <c r="AC70" s="74"/>
      <c r="AD70" s="68"/>
      <c r="AE70" s="68" t="str">
        <f t="shared" ref="AE70:AE133" si="7">IFERROR((AD70/AH70),"")</f>
        <v/>
      </c>
      <c r="AF70" s="68"/>
      <c r="AG70" s="75" t="str">
        <f>IF('COUT TVX'!F67=0,"",'COUT TVX'!F67)</f>
        <v/>
      </c>
      <c r="AH70" s="75" t="str">
        <f>IF('COUT TVX'!G67=0,"",'COUT TVX'!G67)</f>
        <v/>
      </c>
      <c r="AI70" s="76" t="str">
        <f t="shared" ref="AI70:AI133" si="8">IFERROR((AG70/AH70),"")</f>
        <v/>
      </c>
      <c r="AJ70" s="67" t="str">
        <f>'COUT TVX'!K67</f>
        <v>LOT 14 - PLOMBERIE</v>
      </c>
      <c r="AK70" s="67" t="str">
        <f>'COUT TVX'!L67</f>
        <v>ELECTRICITE / CHAUFFAGE/PLOMBERIE/VMC</v>
      </c>
      <c r="AL70" s="68">
        <f>'COUT TVX'!M67</f>
        <v>54437.09</v>
      </c>
      <c r="AM70" s="68"/>
      <c r="AN70" s="68"/>
      <c r="AO70" s="68"/>
      <c r="AP70" s="68"/>
      <c r="AQ70" s="68"/>
      <c r="AR70" s="68"/>
      <c r="AS70" s="77" t="str">
        <f>IF(ISBLANK('COUT TVX'!Q67),"",'COUT TVX'!Q67)</f>
        <v/>
      </c>
      <c r="AT70" s="68" t="str">
        <f t="shared" ref="AT70:AT133" si="9">IFERROR((AM70/X70),"")</f>
        <v/>
      </c>
      <c r="AU70" s="68" t="str">
        <f t="shared" ref="AU70:AU133" si="10">IFERROR((AM70/AG70),"")</f>
        <v/>
      </c>
      <c r="AV70" s="68" t="str">
        <f t="shared" ref="AV70:AV133" si="11">IFERROR((AM70/AH70),"")</f>
        <v/>
      </c>
    </row>
    <row r="71" spans="1:48" x14ac:dyDescent="0.25">
      <c r="A71" s="67">
        <f>'COUT TVX'!A68</f>
        <v>9792</v>
      </c>
      <c r="B71" s="67" t="str">
        <f>'COUT TVX'!B68</f>
        <v xml:space="preserve"> ALLONNES LA BUJERIE</v>
      </c>
      <c r="C71" s="67"/>
      <c r="D71" s="67"/>
      <c r="E71" s="67">
        <f>IF(ISBLANK('COUT TVX'!I68),"",'COUT TVX'!I68)</f>
        <v>4</v>
      </c>
      <c r="F71" s="72" t="str">
        <f>'COUT TVX'!R68</f>
        <v>Z2</v>
      </c>
      <c r="G71" s="67"/>
      <c r="H71" s="67">
        <f>'COUT TVX'!C68</f>
        <v>2009</v>
      </c>
      <c r="I71" s="67">
        <f>'COUT TVX'!D68</f>
        <v>2010</v>
      </c>
      <c r="J71" s="67" t="str">
        <f>IF('COUT TVX'!H68="IND","IND",IF('COUT TVX'!H68="COLL","COLL",IF('COUT TVX'!H68="INT","COL","MIXTE")))</f>
        <v>MIXTE</v>
      </c>
      <c r="K71" s="67" t="str">
        <f>IFERROR((VLOOKUP(A71,'COUT GLOBAL'!A:L,9,FALSE)),"")</f>
        <v>Locatif</v>
      </c>
      <c r="L71" s="67"/>
      <c r="M71" s="67"/>
      <c r="N71" s="67" t="str">
        <f t="shared" si="6"/>
        <v>-</v>
      </c>
      <c r="O71" s="67"/>
      <c r="P71" s="67"/>
      <c r="Q71" s="67"/>
      <c r="R71" s="67"/>
      <c r="S71" s="67"/>
      <c r="T71" s="67"/>
      <c r="U71" s="67"/>
      <c r="V71" s="67"/>
      <c r="W71" s="67"/>
      <c r="X71" s="73" t="str">
        <f>IF('COUT TVX'!E68=0,"",'COUT TVX'!E68)</f>
        <v/>
      </c>
      <c r="Y71" s="74"/>
      <c r="Z71" s="74"/>
      <c r="AA71" s="74"/>
      <c r="AB71" s="74"/>
      <c r="AC71" s="74"/>
      <c r="AD71" s="68"/>
      <c r="AE71" s="68" t="str">
        <f t="shared" si="7"/>
        <v/>
      </c>
      <c r="AF71" s="68"/>
      <c r="AG71" s="75" t="str">
        <f>IF('COUT TVX'!F68=0,"",'COUT TVX'!F68)</f>
        <v/>
      </c>
      <c r="AH71" s="75" t="str">
        <f>IF('COUT TVX'!G68=0,"",'COUT TVX'!G68)</f>
        <v/>
      </c>
      <c r="AI71" s="76" t="str">
        <f t="shared" si="8"/>
        <v/>
      </c>
      <c r="AJ71" s="67" t="str">
        <f>'COUT TVX'!K68</f>
        <v>LOT 15 - CHAUFFAGE GAZ, VENTIL</v>
      </c>
      <c r="AK71" s="67" t="str">
        <f>'COUT TVX'!L68</f>
        <v>ELECTRICITE / CHAUFFAGE/PLOMBERIE/VMC</v>
      </c>
      <c r="AL71" s="68">
        <f>'COUT TVX'!M68</f>
        <v>79837.08</v>
      </c>
      <c r="AM71" s="68"/>
      <c r="AN71" s="68"/>
      <c r="AO71" s="68"/>
      <c r="AP71" s="68"/>
      <c r="AQ71" s="68"/>
      <c r="AR71" s="68"/>
      <c r="AS71" s="77" t="str">
        <f>IF(ISBLANK('COUT TVX'!Q68),"",'COUT TVX'!Q68)</f>
        <v/>
      </c>
      <c r="AT71" s="68" t="str">
        <f t="shared" si="9"/>
        <v/>
      </c>
      <c r="AU71" s="68" t="str">
        <f t="shared" si="10"/>
        <v/>
      </c>
      <c r="AV71" s="68" t="str">
        <f t="shared" si="11"/>
        <v/>
      </c>
    </row>
    <row r="72" spans="1:48" x14ac:dyDescent="0.25">
      <c r="A72" s="67">
        <f>'COUT TVX'!A69</f>
        <v>9792</v>
      </c>
      <c r="B72" s="67" t="str">
        <f>'COUT TVX'!B69</f>
        <v xml:space="preserve"> ALLONNES LA BUJERIE</v>
      </c>
      <c r="C72" s="67"/>
      <c r="D72" s="67"/>
      <c r="E72" s="67">
        <f>IF(ISBLANK('COUT TVX'!I69),"",'COUT TVX'!I69)</f>
        <v>4</v>
      </c>
      <c r="F72" s="72" t="str">
        <f>'COUT TVX'!R69</f>
        <v>Z2</v>
      </c>
      <c r="G72" s="67"/>
      <c r="H72" s="67">
        <f>'COUT TVX'!C69</f>
        <v>2009</v>
      </c>
      <c r="I72" s="67">
        <f>'COUT TVX'!D69</f>
        <v>2010</v>
      </c>
      <c r="J72" s="67" t="str">
        <f>IF('COUT TVX'!H69="IND","IND",IF('COUT TVX'!H69="COLL","COLL",IF('COUT TVX'!H69="INT","COL","MIXTE")))</f>
        <v>MIXTE</v>
      </c>
      <c r="K72" s="67" t="str">
        <f>IFERROR((VLOOKUP(A72,'COUT GLOBAL'!A:L,9,FALSE)),"")</f>
        <v>Locatif</v>
      </c>
      <c r="L72" s="67"/>
      <c r="M72" s="67"/>
      <c r="N72" s="67" t="str">
        <f t="shared" si="6"/>
        <v>-</v>
      </c>
      <c r="O72" s="67"/>
      <c r="P72" s="67"/>
      <c r="Q72" s="67"/>
      <c r="R72" s="67"/>
      <c r="S72" s="67"/>
      <c r="T72" s="67"/>
      <c r="U72" s="67"/>
      <c r="V72" s="67"/>
      <c r="W72" s="67"/>
      <c r="X72" s="73" t="str">
        <f>IF('COUT TVX'!E69=0,"",'COUT TVX'!E69)</f>
        <v/>
      </c>
      <c r="Y72" s="74"/>
      <c r="Z72" s="74"/>
      <c r="AA72" s="74"/>
      <c r="AB72" s="74"/>
      <c r="AC72" s="74"/>
      <c r="AD72" s="68"/>
      <c r="AE72" s="68" t="str">
        <f t="shared" si="7"/>
        <v/>
      </c>
      <c r="AF72" s="68"/>
      <c r="AG72" s="75" t="str">
        <f>IF('COUT TVX'!F69=0,"",'COUT TVX'!F69)</f>
        <v/>
      </c>
      <c r="AH72" s="75" t="str">
        <f>IF('COUT TVX'!G69=0,"",'COUT TVX'!G69)</f>
        <v/>
      </c>
      <c r="AI72" s="76" t="str">
        <f t="shared" si="8"/>
        <v/>
      </c>
      <c r="AJ72" s="67" t="str">
        <f>'COUT TVX'!K69</f>
        <v>LOT 16 - ELECTRICITE</v>
      </c>
      <c r="AK72" s="67" t="str">
        <f>'COUT TVX'!L69</f>
        <v>ELECTRICITE / CHAUFFAGE/PLOMBERIE/VMC</v>
      </c>
      <c r="AL72" s="68">
        <f>'COUT TVX'!M69</f>
        <v>79847.740000000005</v>
      </c>
      <c r="AM72" s="68"/>
      <c r="AN72" s="68"/>
      <c r="AO72" s="68"/>
      <c r="AP72" s="68"/>
      <c r="AQ72" s="68"/>
      <c r="AR72" s="68"/>
      <c r="AS72" s="77" t="str">
        <f>IF(ISBLANK('COUT TVX'!Q69),"",'COUT TVX'!Q69)</f>
        <v/>
      </c>
      <c r="AT72" s="68" t="str">
        <f t="shared" si="9"/>
        <v/>
      </c>
      <c r="AU72" s="68" t="str">
        <f t="shared" si="10"/>
        <v/>
      </c>
      <c r="AV72" s="68" t="str">
        <f t="shared" si="11"/>
        <v/>
      </c>
    </row>
    <row r="73" spans="1:48" x14ac:dyDescent="0.25">
      <c r="A73" s="67">
        <f>'COUT TVX'!A70</f>
        <v>9792</v>
      </c>
      <c r="B73" s="67" t="str">
        <f>'COUT TVX'!B70</f>
        <v xml:space="preserve"> ALLONNES LA BUJERIE</v>
      </c>
      <c r="C73" s="67"/>
      <c r="D73" s="67"/>
      <c r="E73" s="67">
        <f>IF(ISBLANK('COUT TVX'!I70),"",'COUT TVX'!I70)</f>
        <v>4</v>
      </c>
      <c r="F73" s="72" t="str">
        <f>'COUT TVX'!R70</f>
        <v>Z2</v>
      </c>
      <c r="G73" s="67"/>
      <c r="H73" s="67">
        <f>'COUT TVX'!C70</f>
        <v>2009</v>
      </c>
      <c r="I73" s="67">
        <f>'COUT TVX'!D70</f>
        <v>2010</v>
      </c>
      <c r="J73" s="67" t="str">
        <f>IF('COUT TVX'!H70="IND","IND",IF('COUT TVX'!H70="COLL","COLL",IF('COUT TVX'!H70="INT","COL","MIXTE")))</f>
        <v>MIXTE</v>
      </c>
      <c r="K73" s="67" t="str">
        <f>IFERROR((VLOOKUP(A73,'COUT GLOBAL'!A:L,9,FALSE)),"")</f>
        <v>Locatif</v>
      </c>
      <c r="L73" s="67"/>
      <c r="M73" s="67"/>
      <c r="N73" s="67" t="str">
        <f t="shared" si="6"/>
        <v>-</v>
      </c>
      <c r="O73" s="67"/>
      <c r="P73" s="67"/>
      <c r="Q73" s="67"/>
      <c r="R73" s="67"/>
      <c r="S73" s="67"/>
      <c r="T73" s="67"/>
      <c r="U73" s="67"/>
      <c r="V73" s="67"/>
      <c r="W73" s="67"/>
      <c r="X73" s="73" t="str">
        <f>IF('COUT TVX'!E70=0,"",'COUT TVX'!E70)</f>
        <v/>
      </c>
      <c r="Y73" s="74"/>
      <c r="Z73" s="74"/>
      <c r="AA73" s="74"/>
      <c r="AB73" s="74"/>
      <c r="AC73" s="74"/>
      <c r="AD73" s="68"/>
      <c r="AE73" s="68" t="str">
        <f t="shared" si="7"/>
        <v/>
      </c>
      <c r="AF73" s="68"/>
      <c r="AG73" s="75" t="str">
        <f>IF('COUT TVX'!F70=0,"",'COUT TVX'!F70)</f>
        <v/>
      </c>
      <c r="AH73" s="75" t="str">
        <f>IF('COUT TVX'!G70=0,"",'COUT TVX'!G70)</f>
        <v/>
      </c>
      <c r="AI73" s="76" t="str">
        <f t="shared" si="8"/>
        <v/>
      </c>
      <c r="AJ73" s="67" t="str">
        <f>'COUT TVX'!K70</f>
        <v>LOT 17 - CLOTURES, EV</v>
      </c>
      <c r="AK73" s="67" t="str">
        <f>'COUT TVX'!L70</f>
        <v>ESPACES VERTS</v>
      </c>
      <c r="AL73" s="68">
        <f>'COUT TVX'!M70</f>
        <v>14722.55</v>
      </c>
      <c r="AM73" s="68"/>
      <c r="AN73" s="68"/>
      <c r="AO73" s="68"/>
      <c r="AP73" s="68"/>
      <c r="AQ73" s="68"/>
      <c r="AR73" s="68"/>
      <c r="AS73" s="77" t="str">
        <f>IF(ISBLANK('COUT TVX'!Q70),"",'COUT TVX'!Q70)</f>
        <v/>
      </c>
      <c r="AT73" s="68" t="str">
        <f t="shared" si="9"/>
        <v/>
      </c>
      <c r="AU73" s="68" t="str">
        <f t="shared" si="10"/>
        <v/>
      </c>
      <c r="AV73" s="68" t="str">
        <f t="shared" si="11"/>
        <v/>
      </c>
    </row>
    <row r="74" spans="1:48" x14ac:dyDescent="0.25">
      <c r="A74" s="67">
        <f>'COUT TVX'!A71</f>
        <v>802</v>
      </c>
      <c r="B74" s="67" t="str">
        <f>'COUT TVX'!B71</f>
        <v xml:space="preserve"> BAZOUGES SUR LE LOIR RUE DU RU</v>
      </c>
      <c r="C74" s="67"/>
      <c r="D74" s="67" t="s">
        <v>1245</v>
      </c>
      <c r="E74" s="67">
        <f>IF(ISBLANK('COUT TVX'!I71),"",'COUT TVX'!I71)</f>
        <v>6</v>
      </c>
      <c r="F74" s="72" t="str">
        <f>'COUT TVX'!R71</f>
        <v>Z3</v>
      </c>
      <c r="G74" s="67"/>
      <c r="H74" s="67">
        <f>'COUT TVX'!C71</f>
        <v>2009</v>
      </c>
      <c r="I74" s="67">
        <f>'COUT TVX'!D71</f>
        <v>2011</v>
      </c>
      <c r="J74" s="67" t="str">
        <f>IF('COUT TVX'!H71="IND","IND",IF('COUT TVX'!H71="COLL","COLL",IF('COUT TVX'!H71="INT","COL","MIXTE")))</f>
        <v>IND</v>
      </c>
      <c r="K74" s="67" t="str">
        <f>IFERROR((VLOOKUP(A74,'COUT GLOBAL'!A:L,9,FALSE)),"")</f>
        <v>Locatif</v>
      </c>
      <c r="L74" s="67"/>
      <c r="M74" s="67"/>
      <c r="N74" s="67" t="str">
        <f t="shared" si="6"/>
        <v>-</v>
      </c>
      <c r="O74" s="67"/>
      <c r="P74" s="67"/>
      <c r="Q74" s="67"/>
      <c r="R74" s="67"/>
      <c r="S74" s="67"/>
      <c r="T74" s="67"/>
      <c r="U74" s="67"/>
      <c r="V74" s="67"/>
      <c r="W74" s="67"/>
      <c r="X74" s="73">
        <f>IF('COUT TVX'!E71=0,"",'COUT TVX'!E71)</f>
        <v>8</v>
      </c>
      <c r="Y74" s="74"/>
      <c r="Z74" s="74"/>
      <c r="AA74" s="74"/>
      <c r="AB74" s="74"/>
      <c r="AC74" s="74"/>
      <c r="AD74" s="68"/>
      <c r="AE74" s="68">
        <f t="shared" si="7"/>
        <v>0</v>
      </c>
      <c r="AF74" s="68"/>
      <c r="AG74" s="75">
        <f>IF('COUT TVX'!F71=0,"",'COUT TVX'!F71)</f>
        <v>601.20000000000005</v>
      </c>
      <c r="AH74" s="75">
        <f>IF('COUT TVX'!G71=0,"",'COUT TVX'!G71)</f>
        <v>626.92999999999995</v>
      </c>
      <c r="AI74" s="76">
        <f t="shared" si="8"/>
        <v>0.95895873542500776</v>
      </c>
      <c r="AJ74" s="67" t="str">
        <f>'COUT TVX'!K71</f>
        <v>LOT 1 - GROS OEUVRE</v>
      </c>
      <c r="AK74" s="67" t="str">
        <f>'COUT TVX'!L71</f>
        <v>GROS ŒUVRE</v>
      </c>
      <c r="AL74" s="68">
        <f>'COUT TVX'!M71</f>
        <v>199013.18</v>
      </c>
      <c r="AM74" s="68"/>
      <c r="AN74" s="68"/>
      <c r="AO74" s="68"/>
      <c r="AP74" s="68"/>
      <c r="AQ74" s="68"/>
      <c r="AR74" s="68"/>
      <c r="AS74" s="77">
        <f>IF(ISBLANK('COUT TVX'!Q71),"",'COUT TVX'!Q71)</f>
        <v>5.5E-2</v>
      </c>
      <c r="AT74" s="68">
        <f t="shared" si="9"/>
        <v>0</v>
      </c>
      <c r="AU74" s="68">
        <f t="shared" si="10"/>
        <v>0</v>
      </c>
      <c r="AV74" s="68">
        <f t="shared" si="11"/>
        <v>0</v>
      </c>
    </row>
    <row r="75" spans="1:48" x14ac:dyDescent="0.25">
      <c r="A75" s="67">
        <f>'COUT TVX'!A72</f>
        <v>802</v>
      </c>
      <c r="B75" s="67" t="str">
        <f>'COUT TVX'!B72</f>
        <v xml:space="preserve"> BAZOUGES SUR LE LOIR RUE DU RU</v>
      </c>
      <c r="C75" s="67"/>
      <c r="D75" s="67"/>
      <c r="E75" s="67">
        <f>IF(ISBLANK('COUT TVX'!I72),"",'COUT TVX'!I72)</f>
        <v>6</v>
      </c>
      <c r="F75" s="72" t="str">
        <f>'COUT TVX'!R72</f>
        <v>Z3</v>
      </c>
      <c r="G75" s="67"/>
      <c r="H75" s="67">
        <f>'COUT TVX'!C72</f>
        <v>2009</v>
      </c>
      <c r="I75" s="67">
        <f>'COUT TVX'!D72</f>
        <v>2011</v>
      </c>
      <c r="J75" s="67" t="str">
        <f>IF('COUT TVX'!H72="IND","IND",IF('COUT TVX'!H72="COLL","COLL",IF('COUT TVX'!H72="INT","COL","MIXTE")))</f>
        <v>IND</v>
      </c>
      <c r="K75" s="67" t="str">
        <f>IFERROR((VLOOKUP(A75,'COUT GLOBAL'!A:L,9,FALSE)),"")</f>
        <v>Locatif</v>
      </c>
      <c r="L75" s="67"/>
      <c r="M75" s="67"/>
      <c r="N75" s="67" t="str">
        <f t="shared" si="6"/>
        <v>-</v>
      </c>
      <c r="O75" s="67"/>
      <c r="P75" s="67"/>
      <c r="Q75" s="67"/>
      <c r="R75" s="67"/>
      <c r="S75" s="67"/>
      <c r="T75" s="67"/>
      <c r="U75" s="67"/>
      <c r="V75" s="67"/>
      <c r="W75" s="67"/>
      <c r="X75" s="73" t="str">
        <f>IF('COUT TVX'!E72=0,"",'COUT TVX'!E72)</f>
        <v/>
      </c>
      <c r="Y75" s="74"/>
      <c r="Z75" s="74"/>
      <c r="AA75" s="74"/>
      <c r="AB75" s="74"/>
      <c r="AC75" s="74"/>
      <c r="AD75" s="68"/>
      <c r="AE75" s="68" t="str">
        <f t="shared" si="7"/>
        <v/>
      </c>
      <c r="AF75" s="68"/>
      <c r="AG75" s="75" t="str">
        <f>IF('COUT TVX'!F72=0,"",'COUT TVX'!F72)</f>
        <v/>
      </c>
      <c r="AH75" s="75" t="str">
        <f>IF('COUT TVX'!G72=0,"",'COUT TVX'!G72)</f>
        <v/>
      </c>
      <c r="AI75" s="76" t="str">
        <f t="shared" si="8"/>
        <v/>
      </c>
      <c r="AJ75" s="67" t="str">
        <f>'COUT TVX'!K72</f>
        <v>LOT 2 - ENDUITS GRATTES</v>
      </c>
      <c r="AK75" s="67" t="str">
        <f>'COUT TVX'!L72</f>
        <v>GROS ŒUVRE</v>
      </c>
      <c r="AL75" s="68">
        <f>'COUT TVX'!M72</f>
        <v>17136</v>
      </c>
      <c r="AM75" s="68"/>
      <c r="AN75" s="68"/>
      <c r="AO75" s="68"/>
      <c r="AP75" s="68"/>
      <c r="AQ75" s="68"/>
      <c r="AR75" s="68"/>
      <c r="AS75" s="77" t="str">
        <f>IF(ISBLANK('COUT TVX'!Q72),"",'COUT TVX'!Q72)</f>
        <v/>
      </c>
      <c r="AT75" s="68" t="str">
        <f t="shared" si="9"/>
        <v/>
      </c>
      <c r="AU75" s="68" t="str">
        <f t="shared" si="10"/>
        <v/>
      </c>
      <c r="AV75" s="68" t="str">
        <f t="shared" si="11"/>
        <v/>
      </c>
    </row>
    <row r="76" spans="1:48" x14ac:dyDescent="0.25">
      <c r="A76" s="67">
        <f>'COUT TVX'!A73</f>
        <v>802</v>
      </c>
      <c r="B76" s="67" t="str">
        <f>'COUT TVX'!B73</f>
        <v xml:space="preserve"> BAZOUGES SUR LE LOIR RUE DU RU</v>
      </c>
      <c r="C76" s="67"/>
      <c r="D76" s="67"/>
      <c r="E76" s="67">
        <f>IF(ISBLANK('COUT TVX'!I73),"",'COUT TVX'!I73)</f>
        <v>6</v>
      </c>
      <c r="F76" s="72" t="str">
        <f>'COUT TVX'!R73</f>
        <v>Z3</v>
      </c>
      <c r="G76" s="67"/>
      <c r="H76" s="67">
        <f>'COUT TVX'!C73</f>
        <v>2009</v>
      </c>
      <c r="I76" s="67">
        <f>'COUT TVX'!D73</f>
        <v>2011</v>
      </c>
      <c r="J76" s="67" t="str">
        <f>IF('COUT TVX'!H73="IND","IND",IF('COUT TVX'!H73="COLL","COLL",IF('COUT TVX'!H73="INT","COL","MIXTE")))</f>
        <v>IND</v>
      </c>
      <c r="K76" s="67" t="str">
        <f>IFERROR((VLOOKUP(A76,'COUT GLOBAL'!A:L,9,FALSE)),"")</f>
        <v>Locatif</v>
      </c>
      <c r="L76" s="67"/>
      <c r="M76" s="67"/>
      <c r="N76" s="67" t="str">
        <f t="shared" si="6"/>
        <v>-</v>
      </c>
      <c r="O76" s="67"/>
      <c r="P76" s="67"/>
      <c r="Q76" s="67"/>
      <c r="R76" s="67"/>
      <c r="S76" s="67"/>
      <c r="T76" s="67"/>
      <c r="U76" s="67"/>
      <c r="V76" s="67"/>
      <c r="W76" s="67"/>
      <c r="X76" s="73" t="str">
        <f>IF('COUT TVX'!E73=0,"",'COUT TVX'!E73)</f>
        <v/>
      </c>
      <c r="Y76" s="74"/>
      <c r="Z76" s="74"/>
      <c r="AA76" s="74"/>
      <c r="AB76" s="74"/>
      <c r="AC76" s="74"/>
      <c r="AD76" s="68"/>
      <c r="AE76" s="68" t="str">
        <f t="shared" si="7"/>
        <v/>
      </c>
      <c r="AF76" s="68"/>
      <c r="AG76" s="75" t="str">
        <f>IF('COUT TVX'!F73=0,"",'COUT TVX'!F73)</f>
        <v/>
      </c>
      <c r="AH76" s="75" t="str">
        <f>IF('COUT TVX'!G73=0,"",'COUT TVX'!G73)</f>
        <v/>
      </c>
      <c r="AI76" s="76" t="str">
        <f t="shared" si="8"/>
        <v/>
      </c>
      <c r="AJ76" s="67" t="str">
        <f>'COUT TVX'!K73</f>
        <v>LOT 3 - CHARPENTE BOIS</v>
      </c>
      <c r="AK76" s="67" t="str">
        <f>'COUT TVX'!L73</f>
        <v>CHARPENTE / COUVERTURE</v>
      </c>
      <c r="AL76" s="68">
        <f>'COUT TVX'!M73</f>
        <v>30690.7</v>
      </c>
      <c r="AM76" s="68"/>
      <c r="AN76" s="68"/>
      <c r="AO76" s="68"/>
      <c r="AP76" s="68"/>
      <c r="AQ76" s="68"/>
      <c r="AR76" s="68"/>
      <c r="AS76" s="77" t="str">
        <f>IF(ISBLANK('COUT TVX'!Q73),"",'COUT TVX'!Q73)</f>
        <v/>
      </c>
      <c r="AT76" s="68" t="str">
        <f t="shared" si="9"/>
        <v/>
      </c>
      <c r="AU76" s="68" t="str">
        <f t="shared" si="10"/>
        <v/>
      </c>
      <c r="AV76" s="68" t="str">
        <f t="shared" si="11"/>
        <v/>
      </c>
    </row>
    <row r="77" spans="1:48" x14ac:dyDescent="0.25">
      <c r="A77" s="67">
        <f>'COUT TVX'!A74</f>
        <v>802</v>
      </c>
      <c r="B77" s="67" t="str">
        <f>'COUT TVX'!B74</f>
        <v xml:space="preserve"> BAZOUGES SUR LE LOIR RUE DU RU</v>
      </c>
      <c r="C77" s="67"/>
      <c r="D77" s="67"/>
      <c r="E77" s="67">
        <f>IF(ISBLANK('COUT TVX'!I74),"",'COUT TVX'!I74)</f>
        <v>6</v>
      </c>
      <c r="F77" s="72" t="str">
        <f>'COUT TVX'!R74</f>
        <v>Z3</v>
      </c>
      <c r="G77" s="67"/>
      <c r="H77" s="67">
        <f>'COUT TVX'!C74</f>
        <v>2009</v>
      </c>
      <c r="I77" s="67">
        <f>'COUT TVX'!D74</f>
        <v>2011</v>
      </c>
      <c r="J77" s="67" t="str">
        <f>IF('COUT TVX'!H74="IND","IND",IF('COUT TVX'!H74="COLL","COLL",IF('COUT TVX'!H74="INT","COL","MIXTE")))</f>
        <v>IND</v>
      </c>
      <c r="K77" s="67" t="str">
        <f>IFERROR((VLOOKUP(A77,'COUT GLOBAL'!A:L,9,FALSE)),"")</f>
        <v>Locatif</v>
      </c>
      <c r="L77" s="67"/>
      <c r="M77" s="67"/>
      <c r="N77" s="67" t="str">
        <f t="shared" si="6"/>
        <v>-</v>
      </c>
      <c r="O77" s="67"/>
      <c r="P77" s="67"/>
      <c r="Q77" s="67"/>
      <c r="R77" s="67"/>
      <c r="S77" s="67"/>
      <c r="T77" s="67"/>
      <c r="U77" s="67"/>
      <c r="V77" s="67"/>
      <c r="W77" s="67"/>
      <c r="X77" s="73" t="str">
        <f>IF('COUT TVX'!E74=0,"",'COUT TVX'!E74)</f>
        <v/>
      </c>
      <c r="Y77" s="74"/>
      <c r="Z77" s="74"/>
      <c r="AA77" s="74"/>
      <c r="AB77" s="74"/>
      <c r="AC77" s="74"/>
      <c r="AD77" s="68"/>
      <c r="AE77" s="68" t="str">
        <f t="shared" si="7"/>
        <v/>
      </c>
      <c r="AF77" s="68"/>
      <c r="AG77" s="75" t="str">
        <f>IF('COUT TVX'!F74=0,"",'COUT TVX'!F74)</f>
        <v/>
      </c>
      <c r="AH77" s="75" t="str">
        <f>IF('COUT TVX'!G74=0,"",'COUT TVX'!G74)</f>
        <v/>
      </c>
      <c r="AI77" s="76" t="str">
        <f t="shared" si="8"/>
        <v/>
      </c>
      <c r="AJ77" s="67" t="str">
        <f>'COUT TVX'!K74</f>
        <v>LOT 4 - COUVERTURE ARDOISES</v>
      </c>
      <c r="AK77" s="67" t="str">
        <f>'COUT TVX'!L74</f>
        <v>CHARPENTE / COUVERTURE</v>
      </c>
      <c r="AL77" s="68">
        <f>'COUT TVX'!M74</f>
        <v>73578.44</v>
      </c>
      <c r="AM77" s="68"/>
      <c r="AN77" s="68"/>
      <c r="AO77" s="68"/>
      <c r="AP77" s="68"/>
      <c r="AQ77" s="68"/>
      <c r="AR77" s="68"/>
      <c r="AS77" s="77" t="str">
        <f>IF(ISBLANK('COUT TVX'!Q74),"",'COUT TVX'!Q74)</f>
        <v/>
      </c>
      <c r="AT77" s="68" t="str">
        <f t="shared" si="9"/>
        <v/>
      </c>
      <c r="AU77" s="68" t="str">
        <f t="shared" si="10"/>
        <v/>
      </c>
      <c r="AV77" s="68" t="str">
        <f t="shared" si="11"/>
        <v/>
      </c>
    </row>
    <row r="78" spans="1:48" x14ac:dyDescent="0.25">
      <c r="A78" s="67">
        <f>'COUT TVX'!A75</f>
        <v>802</v>
      </c>
      <c r="B78" s="67" t="str">
        <f>'COUT TVX'!B75</f>
        <v xml:space="preserve"> BAZOUGES SUR LE LOIR RUE DU RU</v>
      </c>
      <c r="C78" s="67"/>
      <c r="D78" s="67"/>
      <c r="E78" s="67">
        <f>IF(ISBLANK('COUT TVX'!I75),"",'COUT TVX'!I75)</f>
        <v>6</v>
      </c>
      <c r="F78" s="72" t="str">
        <f>'COUT TVX'!R75</f>
        <v>Z3</v>
      </c>
      <c r="G78" s="67"/>
      <c r="H78" s="67">
        <f>'COUT TVX'!C75</f>
        <v>2009</v>
      </c>
      <c r="I78" s="67">
        <f>'COUT TVX'!D75</f>
        <v>2011</v>
      </c>
      <c r="J78" s="67" t="str">
        <f>IF('COUT TVX'!H75="IND","IND",IF('COUT TVX'!H75="COLL","COLL",IF('COUT TVX'!H75="INT","COL","MIXTE")))</f>
        <v>IND</v>
      </c>
      <c r="K78" s="67" t="str">
        <f>IFERROR((VLOOKUP(A78,'COUT GLOBAL'!A:L,9,FALSE)),"")</f>
        <v>Locatif</v>
      </c>
      <c r="L78" s="67"/>
      <c r="M78" s="67"/>
      <c r="N78" s="67" t="str">
        <f t="shared" si="6"/>
        <v>-</v>
      </c>
      <c r="O78" s="67"/>
      <c r="P78" s="67"/>
      <c r="Q78" s="67"/>
      <c r="R78" s="67"/>
      <c r="S78" s="67"/>
      <c r="T78" s="67"/>
      <c r="U78" s="67"/>
      <c r="V78" s="67"/>
      <c r="W78" s="67"/>
      <c r="X78" s="73" t="str">
        <f>IF('COUT TVX'!E75=0,"",'COUT TVX'!E75)</f>
        <v/>
      </c>
      <c r="Y78" s="74"/>
      <c r="Z78" s="74"/>
      <c r="AA78" s="74"/>
      <c r="AB78" s="74"/>
      <c r="AC78" s="74"/>
      <c r="AD78" s="68"/>
      <c r="AE78" s="68" t="str">
        <f t="shared" si="7"/>
        <v/>
      </c>
      <c r="AF78" s="68"/>
      <c r="AG78" s="75" t="str">
        <f>IF('COUT TVX'!F75=0,"",'COUT TVX'!F75)</f>
        <v/>
      </c>
      <c r="AH78" s="75" t="str">
        <f>IF('COUT TVX'!G75=0,"",'COUT TVX'!G75)</f>
        <v/>
      </c>
      <c r="AI78" s="76" t="str">
        <f t="shared" si="8"/>
        <v/>
      </c>
      <c r="AJ78" s="67" t="str">
        <f>'COUT TVX'!K75</f>
        <v>LOT 5 - MENUIS.EXT.PVC</v>
      </c>
      <c r="AK78" s="67" t="str">
        <f>'COUT TVX'!L75</f>
        <v>SECOND ŒUVRE</v>
      </c>
      <c r="AL78" s="68">
        <f>'COUT TVX'!M75</f>
        <v>23069</v>
      </c>
      <c r="AM78" s="68"/>
      <c r="AN78" s="68"/>
      <c r="AO78" s="68"/>
      <c r="AP78" s="68"/>
      <c r="AQ78" s="68"/>
      <c r="AR78" s="68"/>
      <c r="AS78" s="77" t="str">
        <f>IF(ISBLANK('COUT TVX'!Q75),"",'COUT TVX'!Q75)</f>
        <v/>
      </c>
      <c r="AT78" s="68" t="str">
        <f t="shared" si="9"/>
        <v/>
      </c>
      <c r="AU78" s="68" t="str">
        <f t="shared" si="10"/>
        <v/>
      </c>
      <c r="AV78" s="68" t="str">
        <f t="shared" si="11"/>
        <v/>
      </c>
    </row>
    <row r="79" spans="1:48" x14ac:dyDescent="0.25">
      <c r="A79" s="67">
        <f>'COUT TVX'!A76</f>
        <v>802</v>
      </c>
      <c r="B79" s="67" t="str">
        <f>'COUT TVX'!B76</f>
        <v xml:space="preserve"> BAZOUGES SUR LE LOIR RUE DU RU</v>
      </c>
      <c r="C79" s="67"/>
      <c r="D79" s="67"/>
      <c r="E79" s="67">
        <f>IF(ISBLANK('COUT TVX'!I76),"",'COUT TVX'!I76)</f>
        <v>6</v>
      </c>
      <c r="F79" s="72" t="str">
        <f>'COUT TVX'!R76</f>
        <v>Z3</v>
      </c>
      <c r="G79" s="67"/>
      <c r="H79" s="67">
        <f>'COUT TVX'!C76</f>
        <v>2009</v>
      </c>
      <c r="I79" s="67">
        <f>'COUT TVX'!D76</f>
        <v>2011</v>
      </c>
      <c r="J79" s="67" t="str">
        <f>IF('COUT TVX'!H76="IND","IND",IF('COUT TVX'!H76="COLL","COLL",IF('COUT TVX'!H76="INT","COL","MIXTE")))</f>
        <v>IND</v>
      </c>
      <c r="K79" s="67" t="str">
        <f>IFERROR((VLOOKUP(A79,'COUT GLOBAL'!A:L,9,FALSE)),"")</f>
        <v>Locatif</v>
      </c>
      <c r="L79" s="67"/>
      <c r="M79" s="67"/>
      <c r="N79" s="67" t="str">
        <f t="shared" si="6"/>
        <v>-</v>
      </c>
      <c r="O79" s="67"/>
      <c r="P79" s="67"/>
      <c r="Q79" s="67"/>
      <c r="R79" s="67"/>
      <c r="S79" s="67"/>
      <c r="T79" s="67"/>
      <c r="U79" s="67"/>
      <c r="V79" s="67"/>
      <c r="W79" s="67"/>
      <c r="X79" s="73" t="str">
        <f>IF('COUT TVX'!E76=0,"",'COUT TVX'!E76)</f>
        <v/>
      </c>
      <c r="Y79" s="74"/>
      <c r="Z79" s="74"/>
      <c r="AA79" s="74"/>
      <c r="AB79" s="74"/>
      <c r="AC79" s="74"/>
      <c r="AD79" s="68"/>
      <c r="AE79" s="68" t="str">
        <f t="shared" si="7"/>
        <v/>
      </c>
      <c r="AF79" s="68"/>
      <c r="AG79" s="75" t="str">
        <f>IF('COUT TVX'!F76=0,"",'COUT TVX'!F76)</f>
        <v/>
      </c>
      <c r="AH79" s="75" t="str">
        <f>IF('COUT TVX'!G76=0,"",'COUT TVX'!G76)</f>
        <v/>
      </c>
      <c r="AI79" s="76" t="str">
        <f t="shared" si="8"/>
        <v/>
      </c>
      <c r="AJ79" s="67" t="str">
        <f>'COUT TVX'!K76</f>
        <v>LOT 6 - MENUIS.BOIS ET METALL.</v>
      </c>
      <c r="AK79" s="67" t="str">
        <f>'COUT TVX'!L76</f>
        <v>SECOND ŒUVRE</v>
      </c>
      <c r="AL79" s="68">
        <f>'COUT TVX'!M76</f>
        <v>28200</v>
      </c>
      <c r="AM79" s="68"/>
      <c r="AN79" s="68"/>
      <c r="AO79" s="68"/>
      <c r="AP79" s="68"/>
      <c r="AQ79" s="68"/>
      <c r="AR79" s="68"/>
      <c r="AS79" s="77" t="str">
        <f>IF(ISBLANK('COUT TVX'!Q76),"",'COUT TVX'!Q76)</f>
        <v/>
      </c>
      <c r="AT79" s="68" t="str">
        <f t="shared" si="9"/>
        <v/>
      </c>
      <c r="AU79" s="68" t="str">
        <f t="shared" si="10"/>
        <v/>
      </c>
      <c r="AV79" s="68" t="str">
        <f t="shared" si="11"/>
        <v/>
      </c>
    </row>
    <row r="80" spans="1:48" x14ac:dyDescent="0.25">
      <c r="A80" s="67">
        <f>'COUT TVX'!A77</f>
        <v>802</v>
      </c>
      <c r="B80" s="67" t="str">
        <f>'COUT TVX'!B77</f>
        <v xml:space="preserve"> BAZOUGES SUR LE LOIR RUE DU RU</v>
      </c>
      <c r="C80" s="67"/>
      <c r="D80" s="67"/>
      <c r="E80" s="67">
        <f>IF(ISBLANK('COUT TVX'!I77),"",'COUT TVX'!I77)</f>
        <v>6</v>
      </c>
      <c r="F80" s="72" t="str">
        <f>'COUT TVX'!R77</f>
        <v>Z3</v>
      </c>
      <c r="G80" s="67"/>
      <c r="H80" s="67">
        <f>'COUT TVX'!C77</f>
        <v>2009</v>
      </c>
      <c r="I80" s="67">
        <f>'COUT TVX'!D77</f>
        <v>2011</v>
      </c>
      <c r="J80" s="67" t="str">
        <f>IF('COUT TVX'!H77="IND","IND",IF('COUT TVX'!H77="COLL","COLL",IF('COUT TVX'!H77="INT","COL","MIXTE")))</f>
        <v>IND</v>
      </c>
      <c r="K80" s="67" t="str">
        <f>IFERROR((VLOOKUP(A80,'COUT GLOBAL'!A:L,9,FALSE)),"")</f>
        <v>Locatif</v>
      </c>
      <c r="L80" s="67"/>
      <c r="M80" s="67"/>
      <c r="N80" s="67" t="str">
        <f t="shared" si="6"/>
        <v>-</v>
      </c>
      <c r="O80" s="67"/>
      <c r="P80" s="67"/>
      <c r="Q80" s="67"/>
      <c r="R80" s="67"/>
      <c r="S80" s="67"/>
      <c r="T80" s="67"/>
      <c r="U80" s="67"/>
      <c r="V80" s="67"/>
      <c r="W80" s="67"/>
      <c r="X80" s="73" t="str">
        <f>IF('COUT TVX'!E77=0,"",'COUT TVX'!E77)</f>
        <v/>
      </c>
      <c r="Y80" s="74"/>
      <c r="Z80" s="74"/>
      <c r="AA80" s="74"/>
      <c r="AB80" s="74"/>
      <c r="AC80" s="74"/>
      <c r="AD80" s="68"/>
      <c r="AE80" s="68" t="str">
        <f t="shared" si="7"/>
        <v/>
      </c>
      <c r="AF80" s="68"/>
      <c r="AG80" s="75" t="str">
        <f>IF('COUT TVX'!F77=0,"",'COUT TVX'!F77)</f>
        <v/>
      </c>
      <c r="AH80" s="75" t="str">
        <f>IF('COUT TVX'!G77=0,"",'COUT TVX'!G77)</f>
        <v/>
      </c>
      <c r="AI80" s="76" t="str">
        <f t="shared" si="8"/>
        <v/>
      </c>
      <c r="AJ80" s="67" t="str">
        <f>'COUT TVX'!K77</f>
        <v>LOT N° 7 - PLATRERIE</v>
      </c>
      <c r="AK80" s="67" t="str">
        <f>'COUT TVX'!L77</f>
        <v>SECOND ŒUVRE</v>
      </c>
      <c r="AL80" s="68">
        <f>'COUT TVX'!M77</f>
        <v>65311.54</v>
      </c>
      <c r="AM80" s="68"/>
      <c r="AN80" s="68"/>
      <c r="AO80" s="68"/>
      <c r="AP80" s="68"/>
      <c r="AQ80" s="68"/>
      <c r="AR80" s="68"/>
      <c r="AS80" s="77" t="str">
        <f>IF(ISBLANK('COUT TVX'!Q77),"",'COUT TVX'!Q77)</f>
        <v/>
      </c>
      <c r="AT80" s="68" t="str">
        <f t="shared" si="9"/>
        <v/>
      </c>
      <c r="AU80" s="68" t="str">
        <f t="shared" si="10"/>
        <v/>
      </c>
      <c r="AV80" s="68" t="str">
        <f t="shared" si="11"/>
        <v/>
      </c>
    </row>
    <row r="81" spans="1:48" x14ac:dyDescent="0.25">
      <c r="A81" s="67">
        <f>'COUT TVX'!A78</f>
        <v>802</v>
      </c>
      <c r="B81" s="67" t="str">
        <f>'COUT TVX'!B78</f>
        <v xml:space="preserve"> BAZOUGES SUR LE LOIR RUE DU RU</v>
      </c>
      <c r="C81" s="67"/>
      <c r="D81" s="67"/>
      <c r="E81" s="67">
        <f>IF(ISBLANK('COUT TVX'!I78),"",'COUT TVX'!I78)</f>
        <v>6</v>
      </c>
      <c r="F81" s="72" t="str">
        <f>'COUT TVX'!R78</f>
        <v>Z3</v>
      </c>
      <c r="G81" s="67"/>
      <c r="H81" s="67">
        <f>'COUT TVX'!C78</f>
        <v>2009</v>
      </c>
      <c r="I81" s="67">
        <f>'COUT TVX'!D78</f>
        <v>2011</v>
      </c>
      <c r="J81" s="67" t="str">
        <f>IF('COUT TVX'!H78="IND","IND",IF('COUT TVX'!H78="COLL","COLL",IF('COUT TVX'!H78="INT","COL","MIXTE")))</f>
        <v>IND</v>
      </c>
      <c r="K81" s="67" t="str">
        <f>IFERROR((VLOOKUP(A81,'COUT GLOBAL'!A:L,9,FALSE)),"")</f>
        <v>Locatif</v>
      </c>
      <c r="L81" s="67"/>
      <c r="M81" s="67"/>
      <c r="N81" s="67" t="str">
        <f t="shared" si="6"/>
        <v>-</v>
      </c>
      <c r="O81" s="67"/>
      <c r="P81" s="67"/>
      <c r="Q81" s="67"/>
      <c r="R81" s="67"/>
      <c r="S81" s="67"/>
      <c r="T81" s="67"/>
      <c r="U81" s="67"/>
      <c r="V81" s="67"/>
      <c r="W81" s="67"/>
      <c r="X81" s="73" t="str">
        <f>IF('COUT TVX'!E78=0,"",'COUT TVX'!E78)</f>
        <v/>
      </c>
      <c r="Y81" s="74"/>
      <c r="Z81" s="74"/>
      <c r="AA81" s="74"/>
      <c r="AB81" s="74"/>
      <c r="AC81" s="74"/>
      <c r="AD81" s="68"/>
      <c r="AE81" s="68" t="str">
        <f t="shared" si="7"/>
        <v/>
      </c>
      <c r="AF81" s="68"/>
      <c r="AG81" s="75" t="str">
        <f>IF('COUT TVX'!F78=0,"",'COUT TVX'!F78)</f>
        <v/>
      </c>
      <c r="AH81" s="75" t="str">
        <f>IF('COUT TVX'!G78=0,"",'COUT TVX'!G78)</f>
        <v/>
      </c>
      <c r="AI81" s="76" t="str">
        <f t="shared" si="8"/>
        <v/>
      </c>
      <c r="AJ81" s="67" t="str">
        <f>'COUT TVX'!K78</f>
        <v>LOT 8 - CARRELAGE-FAIENCE</v>
      </c>
      <c r="AK81" s="67" t="str">
        <f>'COUT TVX'!L78</f>
        <v>SECOND ŒUVRE</v>
      </c>
      <c r="AL81" s="68">
        <f>'COUT TVX'!M78</f>
        <v>28140</v>
      </c>
      <c r="AM81" s="68"/>
      <c r="AN81" s="68"/>
      <c r="AO81" s="68"/>
      <c r="AP81" s="68"/>
      <c r="AQ81" s="68"/>
      <c r="AR81" s="68"/>
      <c r="AS81" s="77" t="str">
        <f>IF(ISBLANK('COUT TVX'!Q78),"",'COUT TVX'!Q78)</f>
        <v/>
      </c>
      <c r="AT81" s="68" t="str">
        <f t="shared" si="9"/>
        <v/>
      </c>
      <c r="AU81" s="68" t="str">
        <f t="shared" si="10"/>
        <v/>
      </c>
      <c r="AV81" s="68" t="str">
        <f t="shared" si="11"/>
        <v/>
      </c>
    </row>
    <row r="82" spans="1:48" x14ac:dyDescent="0.25">
      <c r="A82" s="67">
        <f>'COUT TVX'!A79</f>
        <v>802</v>
      </c>
      <c r="B82" s="67" t="str">
        <f>'COUT TVX'!B79</f>
        <v xml:space="preserve"> BAZOUGES SUR LE LOIR RUE DU RU</v>
      </c>
      <c r="C82" s="67"/>
      <c r="D82" s="67"/>
      <c r="E82" s="67">
        <f>IF(ISBLANK('COUT TVX'!I79),"",'COUT TVX'!I79)</f>
        <v>6</v>
      </c>
      <c r="F82" s="72" t="str">
        <f>'COUT TVX'!R79</f>
        <v>Z3</v>
      </c>
      <c r="G82" s="67"/>
      <c r="H82" s="67">
        <f>'COUT TVX'!C79</f>
        <v>2009</v>
      </c>
      <c r="I82" s="67">
        <f>'COUT TVX'!D79</f>
        <v>2011</v>
      </c>
      <c r="J82" s="67" t="str">
        <f>IF('COUT TVX'!H79="IND","IND",IF('COUT TVX'!H79="COLL","COLL",IF('COUT TVX'!H79="INT","COL","MIXTE")))</f>
        <v>IND</v>
      </c>
      <c r="K82" s="67" t="str">
        <f>IFERROR((VLOOKUP(A82,'COUT GLOBAL'!A:L,9,FALSE)),"")</f>
        <v>Locatif</v>
      </c>
      <c r="L82" s="67"/>
      <c r="M82" s="67"/>
      <c r="N82" s="67" t="str">
        <f t="shared" si="6"/>
        <v>-</v>
      </c>
      <c r="O82" s="67"/>
      <c r="P82" s="67"/>
      <c r="Q82" s="67"/>
      <c r="R82" s="67"/>
      <c r="S82" s="67"/>
      <c r="T82" s="67"/>
      <c r="U82" s="67"/>
      <c r="V82" s="67"/>
      <c r="W82" s="67"/>
      <c r="X82" s="73" t="str">
        <f>IF('COUT TVX'!E79=0,"",'COUT TVX'!E79)</f>
        <v/>
      </c>
      <c r="Y82" s="74"/>
      <c r="Z82" s="74"/>
      <c r="AA82" s="74"/>
      <c r="AB82" s="74"/>
      <c r="AC82" s="74"/>
      <c r="AD82" s="68"/>
      <c r="AE82" s="68" t="str">
        <f t="shared" si="7"/>
        <v/>
      </c>
      <c r="AF82" s="68"/>
      <c r="AG82" s="75" t="str">
        <f>IF('COUT TVX'!F79=0,"",'COUT TVX'!F79)</f>
        <v/>
      </c>
      <c r="AH82" s="75" t="str">
        <f>IF('COUT TVX'!G79=0,"",'COUT TVX'!G79)</f>
        <v/>
      </c>
      <c r="AI82" s="76" t="str">
        <f t="shared" si="8"/>
        <v/>
      </c>
      <c r="AJ82" s="67" t="str">
        <f>'COUT TVX'!K79</f>
        <v>LOT 9 - PEINTURE-REVT SOLS</v>
      </c>
      <c r="AK82" s="67" t="str">
        <f>'COUT TVX'!L79</f>
        <v>SECOND ŒUVRE</v>
      </c>
      <c r="AL82" s="68">
        <f>'COUT TVX'!M79</f>
        <v>33713.07</v>
      </c>
      <c r="AM82" s="68"/>
      <c r="AN82" s="68"/>
      <c r="AO82" s="68"/>
      <c r="AP82" s="68"/>
      <c r="AQ82" s="68"/>
      <c r="AR82" s="68"/>
      <c r="AS82" s="77" t="str">
        <f>IF(ISBLANK('COUT TVX'!Q79),"",'COUT TVX'!Q79)</f>
        <v/>
      </c>
      <c r="AT82" s="68" t="str">
        <f t="shared" si="9"/>
        <v/>
      </c>
      <c r="AU82" s="68" t="str">
        <f t="shared" si="10"/>
        <v/>
      </c>
      <c r="AV82" s="68" t="str">
        <f t="shared" si="11"/>
        <v/>
      </c>
    </row>
    <row r="83" spans="1:48" x14ac:dyDescent="0.25">
      <c r="A83" s="67">
        <f>'COUT TVX'!A80</f>
        <v>802</v>
      </c>
      <c r="B83" s="67" t="str">
        <f>'COUT TVX'!B80</f>
        <v xml:space="preserve"> BAZOUGES SUR LE LOIR RUE DU RU</v>
      </c>
      <c r="C83" s="67"/>
      <c r="D83" s="67"/>
      <c r="E83" s="67">
        <f>IF(ISBLANK('COUT TVX'!I80),"",'COUT TVX'!I80)</f>
        <v>6</v>
      </c>
      <c r="F83" s="72" t="str">
        <f>'COUT TVX'!R80</f>
        <v>Z3</v>
      </c>
      <c r="G83" s="67"/>
      <c r="H83" s="67">
        <f>'COUT TVX'!C80</f>
        <v>2009</v>
      </c>
      <c r="I83" s="67">
        <f>'COUT TVX'!D80</f>
        <v>2011</v>
      </c>
      <c r="J83" s="67" t="str">
        <f>IF('COUT TVX'!H80="IND","IND",IF('COUT TVX'!H80="COLL","COLL",IF('COUT TVX'!H80="INT","COL","MIXTE")))</f>
        <v>IND</v>
      </c>
      <c r="K83" s="67" t="str">
        <f>IFERROR((VLOOKUP(A83,'COUT GLOBAL'!A:L,9,FALSE)),"")</f>
        <v>Locatif</v>
      </c>
      <c r="L83" s="67"/>
      <c r="M83" s="67"/>
      <c r="N83" s="67" t="str">
        <f t="shared" si="6"/>
        <v>-</v>
      </c>
      <c r="O83" s="67"/>
      <c r="P83" s="67"/>
      <c r="Q83" s="67"/>
      <c r="R83" s="67"/>
      <c r="S83" s="67"/>
      <c r="T83" s="67"/>
      <c r="U83" s="67"/>
      <c r="V83" s="67"/>
      <c r="W83" s="67"/>
      <c r="X83" s="73" t="str">
        <f>IF('COUT TVX'!E80=0,"",'COUT TVX'!E80)</f>
        <v/>
      </c>
      <c r="Y83" s="74"/>
      <c r="Z83" s="74"/>
      <c r="AA83" s="74"/>
      <c r="AB83" s="74"/>
      <c r="AC83" s="74"/>
      <c r="AD83" s="68"/>
      <c r="AE83" s="68" t="str">
        <f t="shared" si="7"/>
        <v/>
      </c>
      <c r="AF83" s="68"/>
      <c r="AG83" s="75" t="str">
        <f>IF('COUT TVX'!F80=0,"",'COUT TVX'!F80)</f>
        <v/>
      </c>
      <c r="AH83" s="75" t="str">
        <f>IF('COUT TVX'!G80=0,"",'COUT TVX'!G80)</f>
        <v/>
      </c>
      <c r="AI83" s="76" t="str">
        <f t="shared" si="8"/>
        <v/>
      </c>
      <c r="AJ83" s="67" t="str">
        <f>'COUT TVX'!K80</f>
        <v>LOT 10 - CLOTURES-ESP. VERTS</v>
      </c>
      <c r="AK83" s="67" t="str">
        <f>'COUT TVX'!L80</f>
        <v>ESPACES VERTS</v>
      </c>
      <c r="AL83" s="68">
        <f>'COUT TVX'!M80</f>
        <v>10979.45</v>
      </c>
      <c r="AM83" s="68"/>
      <c r="AN83" s="68"/>
      <c r="AO83" s="68"/>
      <c r="AP83" s="68"/>
      <c r="AQ83" s="68"/>
      <c r="AR83" s="68"/>
      <c r="AS83" s="77" t="str">
        <f>IF(ISBLANK('COUT TVX'!Q80),"",'COUT TVX'!Q80)</f>
        <v/>
      </c>
      <c r="AT83" s="68" t="str">
        <f t="shared" si="9"/>
        <v/>
      </c>
      <c r="AU83" s="68" t="str">
        <f t="shared" si="10"/>
        <v/>
      </c>
      <c r="AV83" s="68" t="str">
        <f t="shared" si="11"/>
        <v/>
      </c>
    </row>
    <row r="84" spans="1:48" x14ac:dyDescent="0.25">
      <c r="A84" s="67">
        <f>'COUT TVX'!A81</f>
        <v>802</v>
      </c>
      <c r="B84" s="67" t="str">
        <f>'COUT TVX'!B81</f>
        <v xml:space="preserve"> BAZOUGES SUR LE LOIR RUE DU RU</v>
      </c>
      <c r="C84" s="67"/>
      <c r="D84" s="67"/>
      <c r="E84" s="67">
        <f>IF(ISBLANK('COUT TVX'!I81),"",'COUT TVX'!I81)</f>
        <v>6</v>
      </c>
      <c r="F84" s="72" t="str">
        <f>'COUT TVX'!R81</f>
        <v>Z3</v>
      </c>
      <c r="G84" s="67"/>
      <c r="H84" s="67">
        <f>'COUT TVX'!C81</f>
        <v>2009</v>
      </c>
      <c r="I84" s="67">
        <f>'COUT TVX'!D81</f>
        <v>2011</v>
      </c>
      <c r="J84" s="67" t="str">
        <f>IF('COUT TVX'!H81="IND","IND",IF('COUT TVX'!H81="COLL","COLL",IF('COUT TVX'!H81="INT","COL","MIXTE")))</f>
        <v>IND</v>
      </c>
      <c r="K84" s="67" t="str">
        <f>IFERROR((VLOOKUP(A84,'COUT GLOBAL'!A:L,9,FALSE)),"")</f>
        <v>Locatif</v>
      </c>
      <c r="L84" s="67"/>
      <c r="M84" s="67"/>
      <c r="N84" s="67" t="str">
        <f t="shared" si="6"/>
        <v>-</v>
      </c>
      <c r="O84" s="67"/>
      <c r="P84" s="67"/>
      <c r="Q84" s="67"/>
      <c r="R84" s="67"/>
      <c r="S84" s="67"/>
      <c r="T84" s="67"/>
      <c r="U84" s="67"/>
      <c r="V84" s="67"/>
      <c r="W84" s="67"/>
      <c r="X84" s="73" t="str">
        <f>IF('COUT TVX'!E81=0,"",'COUT TVX'!E81)</f>
        <v/>
      </c>
      <c r="Y84" s="74"/>
      <c r="Z84" s="74"/>
      <c r="AA84" s="74"/>
      <c r="AB84" s="74"/>
      <c r="AC84" s="74"/>
      <c r="AD84" s="68"/>
      <c r="AE84" s="68" t="str">
        <f t="shared" si="7"/>
        <v/>
      </c>
      <c r="AF84" s="68"/>
      <c r="AG84" s="75" t="str">
        <f>IF('COUT TVX'!F81=0,"",'COUT TVX'!F81)</f>
        <v/>
      </c>
      <c r="AH84" s="75" t="str">
        <f>IF('COUT TVX'!G81=0,"",'COUT TVX'!G81)</f>
        <v/>
      </c>
      <c r="AI84" s="76" t="str">
        <f t="shared" si="8"/>
        <v/>
      </c>
      <c r="AJ84" s="67" t="str">
        <f>'COUT TVX'!K81</f>
        <v>LOT 11 - PLOMB-CH.EAU SOL.-VMC</v>
      </c>
      <c r="AK84" s="67" t="str">
        <f>'COUT TVX'!L81</f>
        <v>ELECTRICITE / CHAUFFAGE/PLOMBERIE/VMC</v>
      </c>
      <c r="AL84" s="68">
        <f>'COUT TVX'!M81</f>
        <v>47615.99</v>
      </c>
      <c r="AM84" s="68"/>
      <c r="AN84" s="68"/>
      <c r="AO84" s="68"/>
      <c r="AP84" s="68"/>
      <c r="AQ84" s="68"/>
      <c r="AR84" s="68"/>
      <c r="AS84" s="77" t="str">
        <f>IF(ISBLANK('COUT TVX'!Q81),"",'COUT TVX'!Q81)</f>
        <v/>
      </c>
      <c r="AT84" s="68" t="str">
        <f t="shared" si="9"/>
        <v/>
      </c>
      <c r="AU84" s="68" t="str">
        <f t="shared" si="10"/>
        <v/>
      </c>
      <c r="AV84" s="68" t="str">
        <f t="shared" si="11"/>
        <v/>
      </c>
    </row>
    <row r="85" spans="1:48" x14ac:dyDescent="0.25">
      <c r="A85" s="67">
        <f>'COUT TVX'!A82</f>
        <v>802</v>
      </c>
      <c r="B85" s="67" t="str">
        <f>'COUT TVX'!B82</f>
        <v xml:space="preserve"> BAZOUGES SUR LE LOIR RUE DU RU</v>
      </c>
      <c r="C85" s="67"/>
      <c r="D85" s="67"/>
      <c r="E85" s="67">
        <f>IF(ISBLANK('COUT TVX'!I82),"",'COUT TVX'!I82)</f>
        <v>6</v>
      </c>
      <c r="F85" s="72" t="str">
        <f>'COUT TVX'!R82</f>
        <v>Z3</v>
      </c>
      <c r="G85" s="67"/>
      <c r="H85" s="67">
        <f>'COUT TVX'!C82</f>
        <v>2009</v>
      </c>
      <c r="I85" s="67">
        <f>'COUT TVX'!D82</f>
        <v>2011</v>
      </c>
      <c r="J85" s="67" t="str">
        <f>IF('COUT TVX'!H82="IND","IND",IF('COUT TVX'!H82="COLL","COLL",IF('COUT TVX'!H82="INT","COL","MIXTE")))</f>
        <v>IND</v>
      </c>
      <c r="K85" s="67" t="str">
        <f>IFERROR((VLOOKUP(A85,'COUT GLOBAL'!A:L,9,FALSE)),"")</f>
        <v>Locatif</v>
      </c>
      <c r="L85" s="67"/>
      <c r="M85" s="67"/>
      <c r="N85" s="67" t="str">
        <f t="shared" si="6"/>
        <v>-</v>
      </c>
      <c r="O85" s="67"/>
      <c r="P85" s="67"/>
      <c r="Q85" s="67"/>
      <c r="R85" s="67"/>
      <c r="S85" s="67"/>
      <c r="T85" s="67"/>
      <c r="U85" s="67"/>
      <c r="V85" s="67"/>
      <c r="W85" s="67"/>
      <c r="X85" s="73" t="str">
        <f>IF('COUT TVX'!E82=0,"",'COUT TVX'!E82)</f>
        <v/>
      </c>
      <c r="Y85" s="74"/>
      <c r="Z85" s="74"/>
      <c r="AA85" s="74"/>
      <c r="AB85" s="74"/>
      <c r="AC85" s="74"/>
      <c r="AD85" s="68"/>
      <c r="AE85" s="68" t="str">
        <f t="shared" si="7"/>
        <v/>
      </c>
      <c r="AF85" s="68"/>
      <c r="AG85" s="75" t="str">
        <f>IF('COUT TVX'!F82=0,"",'COUT TVX'!F82)</f>
        <v/>
      </c>
      <c r="AH85" s="75" t="str">
        <f>IF('COUT TVX'!G82=0,"",'COUT TVX'!G82)</f>
        <v/>
      </c>
      <c r="AI85" s="76" t="str">
        <f t="shared" si="8"/>
        <v/>
      </c>
      <c r="AJ85" s="67" t="str">
        <f>'COUT TVX'!K82</f>
        <v>LOT 12 - ELECTR-CHAUF.ELEC.</v>
      </c>
      <c r="AK85" s="67" t="str">
        <f>'COUT TVX'!L82</f>
        <v>ELECTRICITE / CHAUFFAGE/PLOMBERIE/VMC</v>
      </c>
      <c r="AL85" s="68">
        <f>'COUT TVX'!M82</f>
        <v>51894.62</v>
      </c>
      <c r="AM85" s="68"/>
      <c r="AN85" s="68"/>
      <c r="AO85" s="68"/>
      <c r="AP85" s="68"/>
      <c r="AQ85" s="68"/>
      <c r="AR85" s="68"/>
      <c r="AS85" s="77" t="str">
        <f>IF(ISBLANK('COUT TVX'!Q82),"",'COUT TVX'!Q82)</f>
        <v/>
      </c>
      <c r="AT85" s="68" t="str">
        <f t="shared" si="9"/>
        <v/>
      </c>
      <c r="AU85" s="68" t="str">
        <f t="shared" si="10"/>
        <v/>
      </c>
      <c r="AV85" s="68" t="str">
        <f t="shared" si="11"/>
        <v/>
      </c>
    </row>
    <row r="86" spans="1:48" x14ac:dyDescent="0.25">
      <c r="A86" s="67">
        <f>'COUT TVX'!A83</f>
        <v>810</v>
      </c>
      <c r="B86" s="67" t="str">
        <f>'COUT TVX'!B83</f>
        <v xml:space="preserve"> MONTBIZOT LES HOTELLERIES</v>
      </c>
      <c r="C86" s="67"/>
      <c r="D86" s="67" t="s">
        <v>1246</v>
      </c>
      <c r="E86" s="67">
        <f>IF(ISBLANK('COUT TVX'!I83),"",'COUT TVX'!I83)</f>
        <v>2</v>
      </c>
      <c r="F86" s="72" t="str">
        <f>'COUT TVX'!R83</f>
        <v>Z3</v>
      </c>
      <c r="G86" s="67"/>
      <c r="H86" s="67">
        <f>'COUT TVX'!C83</f>
        <v>2010</v>
      </c>
      <c r="I86" s="67">
        <f>'COUT TVX'!D83</f>
        <v>2011</v>
      </c>
      <c r="J86" s="67" t="str">
        <f>IF('COUT TVX'!H83="IND","IND",IF('COUT TVX'!H83="COLL","COLL",IF('COUT TVX'!H83="INT","COL","MIXTE")))</f>
        <v>IND</v>
      </c>
      <c r="K86" s="67" t="str">
        <f>IFERROR((VLOOKUP(A86,'COUT GLOBAL'!A:L,9,FALSE)),"")</f>
        <v>Locatif</v>
      </c>
      <c r="L86" s="67"/>
      <c r="M86" s="67"/>
      <c r="N86" s="67" t="str">
        <f t="shared" si="6"/>
        <v>-</v>
      </c>
      <c r="O86" s="67"/>
      <c r="P86" s="67"/>
      <c r="Q86" s="67"/>
      <c r="R86" s="67"/>
      <c r="S86" s="67"/>
      <c r="T86" s="67"/>
      <c r="U86" s="67"/>
      <c r="V86" s="67"/>
      <c r="W86" s="67"/>
      <c r="X86" s="73">
        <f>IF('COUT TVX'!E83=0,"",'COUT TVX'!E83)</f>
        <v>11</v>
      </c>
      <c r="Y86" s="74"/>
      <c r="Z86" s="74"/>
      <c r="AA86" s="74"/>
      <c r="AB86" s="74"/>
      <c r="AC86" s="74"/>
      <c r="AD86" s="68"/>
      <c r="AE86" s="68">
        <f t="shared" si="7"/>
        <v>0</v>
      </c>
      <c r="AF86" s="68"/>
      <c r="AG86" s="75">
        <f>IF('COUT TVX'!F83=0,"",'COUT TVX'!F83)</f>
        <v>811.02</v>
      </c>
      <c r="AH86" s="75">
        <f>IF('COUT TVX'!G83=0,"",'COUT TVX'!G83)</f>
        <v>855</v>
      </c>
      <c r="AI86" s="76">
        <f t="shared" si="8"/>
        <v>0.94856140350877194</v>
      </c>
      <c r="AJ86" s="67" t="str">
        <f>'COUT TVX'!K83</f>
        <v>LOT 1 - MACONNERIE-GO-ENDUITS</v>
      </c>
      <c r="AK86" s="67" t="str">
        <f>'COUT TVX'!L83</f>
        <v>GROS ŒUVRE</v>
      </c>
      <c r="AL86" s="68">
        <f>'COUT TVX'!M83</f>
        <v>357159.21</v>
      </c>
      <c r="AM86" s="68"/>
      <c r="AN86" s="68"/>
      <c r="AO86" s="68"/>
      <c r="AP86" s="68"/>
      <c r="AQ86" s="68"/>
      <c r="AR86" s="68"/>
      <c r="AS86" s="77">
        <f>IF(ISBLANK('COUT TVX'!Q83),"",'COUT TVX'!Q83)</f>
        <v>5.5E-2</v>
      </c>
      <c r="AT86" s="68">
        <f t="shared" si="9"/>
        <v>0</v>
      </c>
      <c r="AU86" s="68">
        <f t="shared" si="10"/>
        <v>0</v>
      </c>
      <c r="AV86" s="68">
        <f t="shared" si="11"/>
        <v>0</v>
      </c>
    </row>
    <row r="87" spans="1:48" x14ac:dyDescent="0.25">
      <c r="A87" s="67">
        <f>'COUT TVX'!A84</f>
        <v>810</v>
      </c>
      <c r="B87" s="67" t="str">
        <f>'COUT TVX'!B84</f>
        <v xml:space="preserve"> MONTBIZOT LES HOTELLERIES</v>
      </c>
      <c r="C87" s="67"/>
      <c r="D87" s="67"/>
      <c r="E87" s="67">
        <f>IF(ISBLANK('COUT TVX'!I84),"",'COUT TVX'!I84)</f>
        <v>2</v>
      </c>
      <c r="F87" s="72" t="str">
        <f>'COUT TVX'!R84</f>
        <v>Z3</v>
      </c>
      <c r="G87" s="67"/>
      <c r="H87" s="67">
        <f>'COUT TVX'!C84</f>
        <v>2010</v>
      </c>
      <c r="I87" s="67">
        <f>'COUT TVX'!D84</f>
        <v>2011</v>
      </c>
      <c r="J87" s="67" t="str">
        <f>IF('COUT TVX'!H84="IND","IND",IF('COUT TVX'!H84="COLL","COLL",IF('COUT TVX'!H84="INT","COL","MIXTE")))</f>
        <v>IND</v>
      </c>
      <c r="K87" s="67" t="str">
        <f>IFERROR((VLOOKUP(A87,'COUT GLOBAL'!A:L,9,FALSE)),"")</f>
        <v>Locatif</v>
      </c>
      <c r="L87" s="67"/>
      <c r="M87" s="67"/>
      <c r="N87" s="67" t="str">
        <f t="shared" si="6"/>
        <v>-</v>
      </c>
      <c r="O87" s="67"/>
      <c r="P87" s="67"/>
      <c r="Q87" s="67"/>
      <c r="R87" s="67"/>
      <c r="S87" s="67"/>
      <c r="T87" s="67"/>
      <c r="U87" s="67"/>
      <c r="V87" s="67"/>
      <c r="W87" s="67"/>
      <c r="X87" s="73" t="str">
        <f>IF('COUT TVX'!E84=0,"",'COUT TVX'!E84)</f>
        <v/>
      </c>
      <c r="Y87" s="74"/>
      <c r="Z87" s="74"/>
      <c r="AA87" s="74"/>
      <c r="AB87" s="74"/>
      <c r="AC87" s="74"/>
      <c r="AD87" s="68"/>
      <c r="AE87" s="68" t="str">
        <f t="shared" si="7"/>
        <v/>
      </c>
      <c r="AF87" s="68"/>
      <c r="AG87" s="75" t="str">
        <f>IF('COUT TVX'!F84=0,"",'COUT TVX'!F84)</f>
        <v/>
      </c>
      <c r="AH87" s="75" t="str">
        <f>IF('COUT TVX'!G84=0,"",'COUT TVX'!G84)</f>
        <v/>
      </c>
      <c r="AI87" s="76" t="str">
        <f t="shared" si="8"/>
        <v/>
      </c>
      <c r="AJ87" s="67" t="str">
        <f>'COUT TVX'!K84</f>
        <v>LOT 2 - CARRELAGE-FAIENCE</v>
      </c>
      <c r="AK87" s="67" t="str">
        <f>'COUT TVX'!L84</f>
        <v>SECOND ŒUVRE</v>
      </c>
      <c r="AL87" s="68">
        <f>'COUT TVX'!M84</f>
        <v>28784.83</v>
      </c>
      <c r="AM87" s="68"/>
      <c r="AN87" s="68"/>
      <c r="AO87" s="68"/>
      <c r="AP87" s="68"/>
      <c r="AQ87" s="68"/>
      <c r="AR87" s="68"/>
      <c r="AS87" s="77" t="str">
        <f>IF(ISBLANK('COUT TVX'!Q84),"",'COUT TVX'!Q84)</f>
        <v/>
      </c>
      <c r="AT87" s="68" t="str">
        <f t="shared" si="9"/>
        <v/>
      </c>
      <c r="AU87" s="68" t="str">
        <f t="shared" si="10"/>
        <v/>
      </c>
      <c r="AV87" s="68" t="str">
        <f t="shared" si="11"/>
        <v/>
      </c>
    </row>
    <row r="88" spans="1:48" x14ac:dyDescent="0.25">
      <c r="A88" s="67">
        <f>'COUT TVX'!A85</f>
        <v>810</v>
      </c>
      <c r="B88" s="67" t="str">
        <f>'COUT TVX'!B85</f>
        <v xml:space="preserve"> MONTBIZOT LES HOTELLERIES</v>
      </c>
      <c r="C88" s="67"/>
      <c r="D88" s="67"/>
      <c r="E88" s="67">
        <f>IF(ISBLANK('COUT TVX'!I85),"",'COUT TVX'!I85)</f>
        <v>2</v>
      </c>
      <c r="F88" s="72" t="str">
        <f>'COUT TVX'!R85</f>
        <v>Z3</v>
      </c>
      <c r="G88" s="67"/>
      <c r="H88" s="67">
        <f>'COUT TVX'!C85</f>
        <v>2010</v>
      </c>
      <c r="I88" s="67">
        <f>'COUT TVX'!D85</f>
        <v>2011</v>
      </c>
      <c r="J88" s="67" t="str">
        <f>IF('COUT TVX'!H85="IND","IND",IF('COUT TVX'!H85="COLL","COLL",IF('COUT TVX'!H85="INT","COL","MIXTE")))</f>
        <v>IND</v>
      </c>
      <c r="K88" s="67" t="str">
        <f>IFERROR((VLOOKUP(A88,'COUT GLOBAL'!A:L,9,FALSE)),"")</f>
        <v>Locatif</v>
      </c>
      <c r="L88" s="67"/>
      <c r="M88" s="67"/>
      <c r="N88" s="67" t="str">
        <f t="shared" si="6"/>
        <v>-</v>
      </c>
      <c r="O88" s="67"/>
      <c r="P88" s="67"/>
      <c r="Q88" s="67"/>
      <c r="R88" s="67"/>
      <c r="S88" s="67"/>
      <c r="T88" s="67"/>
      <c r="U88" s="67"/>
      <c r="V88" s="67"/>
      <c r="W88" s="67"/>
      <c r="X88" s="73" t="str">
        <f>IF('COUT TVX'!E85=0,"",'COUT TVX'!E85)</f>
        <v/>
      </c>
      <c r="Y88" s="74"/>
      <c r="Z88" s="74"/>
      <c r="AA88" s="74"/>
      <c r="AB88" s="74"/>
      <c r="AC88" s="74"/>
      <c r="AD88" s="68"/>
      <c r="AE88" s="68" t="str">
        <f t="shared" si="7"/>
        <v/>
      </c>
      <c r="AF88" s="68"/>
      <c r="AG88" s="75" t="str">
        <f>IF('COUT TVX'!F85=0,"",'COUT TVX'!F85)</f>
        <v/>
      </c>
      <c r="AH88" s="75" t="str">
        <f>IF('COUT TVX'!G85=0,"",'COUT TVX'!G85)</f>
        <v/>
      </c>
      <c r="AI88" s="76" t="str">
        <f t="shared" si="8"/>
        <v/>
      </c>
      <c r="AJ88" s="67" t="str">
        <f>'COUT TVX'!K85</f>
        <v>LOT 3 - CLOISONS-DOUBL-ISOL.</v>
      </c>
      <c r="AK88" s="67" t="str">
        <f>'COUT TVX'!L85</f>
        <v>SECOND ŒUVRE</v>
      </c>
      <c r="AL88" s="68">
        <f>'COUT TVX'!M85</f>
        <v>90365.69</v>
      </c>
      <c r="AM88" s="68"/>
      <c r="AN88" s="68"/>
      <c r="AO88" s="68"/>
      <c r="AP88" s="68"/>
      <c r="AQ88" s="68"/>
      <c r="AR88" s="68"/>
      <c r="AS88" s="77" t="str">
        <f>IF(ISBLANK('COUT TVX'!Q85),"",'COUT TVX'!Q85)</f>
        <v/>
      </c>
      <c r="AT88" s="68" t="str">
        <f t="shared" si="9"/>
        <v/>
      </c>
      <c r="AU88" s="68" t="str">
        <f t="shared" si="10"/>
        <v/>
      </c>
      <c r="AV88" s="68" t="str">
        <f t="shared" si="11"/>
        <v/>
      </c>
    </row>
    <row r="89" spans="1:48" x14ac:dyDescent="0.25">
      <c r="A89" s="67">
        <f>'COUT TVX'!A86</f>
        <v>810</v>
      </c>
      <c r="B89" s="67" t="str">
        <f>'COUT TVX'!B86</f>
        <v xml:space="preserve"> MONTBIZOT LES HOTELLERIES</v>
      </c>
      <c r="C89" s="67"/>
      <c r="D89" s="67"/>
      <c r="E89" s="67">
        <f>IF(ISBLANK('COUT TVX'!I86),"",'COUT TVX'!I86)</f>
        <v>2</v>
      </c>
      <c r="F89" s="72" t="str">
        <f>'COUT TVX'!R86</f>
        <v>Z3</v>
      </c>
      <c r="G89" s="67"/>
      <c r="H89" s="67">
        <f>'COUT TVX'!C86</f>
        <v>2010</v>
      </c>
      <c r="I89" s="67">
        <f>'COUT TVX'!D86</f>
        <v>2011</v>
      </c>
      <c r="J89" s="67" t="str">
        <f>IF('COUT TVX'!H86="IND","IND",IF('COUT TVX'!H86="COLL","COLL",IF('COUT TVX'!H86="INT","COL","MIXTE")))</f>
        <v>IND</v>
      </c>
      <c r="K89" s="67" t="str">
        <f>IFERROR((VLOOKUP(A89,'COUT GLOBAL'!A:L,9,FALSE)),"")</f>
        <v>Locatif</v>
      </c>
      <c r="L89" s="67"/>
      <c r="M89" s="67"/>
      <c r="N89" s="67" t="str">
        <f t="shared" si="6"/>
        <v>-</v>
      </c>
      <c r="O89" s="67"/>
      <c r="P89" s="67"/>
      <c r="Q89" s="67"/>
      <c r="R89" s="67"/>
      <c r="S89" s="67"/>
      <c r="T89" s="67"/>
      <c r="U89" s="67"/>
      <c r="V89" s="67"/>
      <c r="W89" s="67"/>
      <c r="X89" s="73" t="str">
        <f>IF('COUT TVX'!E86=0,"",'COUT TVX'!E86)</f>
        <v/>
      </c>
      <c r="Y89" s="74"/>
      <c r="Z89" s="74"/>
      <c r="AA89" s="74"/>
      <c r="AB89" s="74"/>
      <c r="AC89" s="74"/>
      <c r="AD89" s="68"/>
      <c r="AE89" s="68" t="str">
        <f t="shared" si="7"/>
        <v/>
      </c>
      <c r="AF89" s="68"/>
      <c r="AG89" s="75" t="str">
        <f>IF('COUT TVX'!F86=0,"",'COUT TVX'!F86)</f>
        <v/>
      </c>
      <c r="AH89" s="75" t="str">
        <f>IF('COUT TVX'!G86=0,"",'COUT TVX'!G86)</f>
        <v/>
      </c>
      <c r="AI89" s="76" t="str">
        <f t="shared" si="8"/>
        <v/>
      </c>
      <c r="AJ89" s="67" t="str">
        <f>'COUT TVX'!K86</f>
        <v>LOT N° 4 - CHARPENTE</v>
      </c>
      <c r="AK89" s="67" t="str">
        <f>'COUT TVX'!L86</f>
        <v>CHARPENTE / COUVERTURE</v>
      </c>
      <c r="AL89" s="68">
        <f>'COUT TVX'!M86</f>
        <v>58737.3</v>
      </c>
      <c r="AM89" s="68"/>
      <c r="AN89" s="68"/>
      <c r="AO89" s="68"/>
      <c r="AP89" s="68"/>
      <c r="AQ89" s="68"/>
      <c r="AR89" s="68"/>
      <c r="AS89" s="77" t="str">
        <f>IF(ISBLANK('COUT TVX'!Q86),"",'COUT TVX'!Q86)</f>
        <v/>
      </c>
      <c r="AT89" s="68" t="str">
        <f t="shared" si="9"/>
        <v/>
      </c>
      <c r="AU89" s="68" t="str">
        <f t="shared" si="10"/>
        <v/>
      </c>
      <c r="AV89" s="68" t="str">
        <f t="shared" si="11"/>
        <v/>
      </c>
    </row>
    <row r="90" spans="1:48" x14ac:dyDescent="0.25">
      <c r="A90" s="67">
        <f>'COUT TVX'!A87</f>
        <v>810</v>
      </c>
      <c r="B90" s="67" t="str">
        <f>'COUT TVX'!B87</f>
        <v xml:space="preserve"> MONTBIZOT LES HOTELLERIES</v>
      </c>
      <c r="C90" s="67"/>
      <c r="D90" s="67"/>
      <c r="E90" s="67">
        <f>IF(ISBLANK('COUT TVX'!I87),"",'COUT TVX'!I87)</f>
        <v>2</v>
      </c>
      <c r="F90" s="72" t="str">
        <f>'COUT TVX'!R87</f>
        <v>Z3</v>
      </c>
      <c r="G90" s="67"/>
      <c r="H90" s="67">
        <f>'COUT TVX'!C87</f>
        <v>2010</v>
      </c>
      <c r="I90" s="67">
        <f>'COUT TVX'!D87</f>
        <v>2011</v>
      </c>
      <c r="J90" s="67" t="str">
        <f>IF('COUT TVX'!H87="IND","IND",IF('COUT TVX'!H87="COLL","COLL",IF('COUT TVX'!H87="INT","COL","MIXTE")))</f>
        <v>IND</v>
      </c>
      <c r="K90" s="67" t="str">
        <f>IFERROR((VLOOKUP(A90,'COUT GLOBAL'!A:L,9,FALSE)),"")</f>
        <v>Locatif</v>
      </c>
      <c r="L90" s="67"/>
      <c r="M90" s="67"/>
      <c r="N90" s="67" t="str">
        <f t="shared" si="6"/>
        <v>-</v>
      </c>
      <c r="O90" s="67"/>
      <c r="P90" s="67"/>
      <c r="Q90" s="67"/>
      <c r="R90" s="67"/>
      <c r="S90" s="67"/>
      <c r="T90" s="67"/>
      <c r="U90" s="67"/>
      <c r="V90" s="67"/>
      <c r="W90" s="67"/>
      <c r="X90" s="73" t="str">
        <f>IF('COUT TVX'!E87=0,"",'COUT TVX'!E87)</f>
        <v/>
      </c>
      <c r="Y90" s="74"/>
      <c r="Z90" s="74"/>
      <c r="AA90" s="74"/>
      <c r="AB90" s="74"/>
      <c r="AC90" s="74"/>
      <c r="AD90" s="68"/>
      <c r="AE90" s="68" t="str">
        <f t="shared" si="7"/>
        <v/>
      </c>
      <c r="AF90" s="68"/>
      <c r="AG90" s="75" t="str">
        <f>IF('COUT TVX'!F87=0,"",'COUT TVX'!F87)</f>
        <v/>
      </c>
      <c r="AH90" s="75" t="str">
        <f>IF('COUT TVX'!G87=0,"",'COUT TVX'!G87)</f>
        <v/>
      </c>
      <c r="AI90" s="76" t="str">
        <f t="shared" si="8"/>
        <v/>
      </c>
      <c r="AJ90" s="67" t="str">
        <f>'COUT TVX'!K87</f>
        <v>LOT N° 5 - COUV-ETANCH-ZING.</v>
      </c>
      <c r="AK90" s="67" t="str">
        <f>'COUT TVX'!L87</f>
        <v>CHARPENTE / COUVERTURE</v>
      </c>
      <c r="AL90" s="68">
        <f>'COUT TVX'!M87</f>
        <v>85606.63</v>
      </c>
      <c r="AM90" s="68"/>
      <c r="AN90" s="68"/>
      <c r="AO90" s="68"/>
      <c r="AP90" s="68"/>
      <c r="AQ90" s="68"/>
      <c r="AR90" s="68"/>
      <c r="AS90" s="77" t="str">
        <f>IF(ISBLANK('COUT TVX'!Q87),"",'COUT TVX'!Q87)</f>
        <v/>
      </c>
      <c r="AT90" s="68" t="str">
        <f t="shared" si="9"/>
        <v/>
      </c>
      <c r="AU90" s="68" t="str">
        <f t="shared" si="10"/>
        <v/>
      </c>
      <c r="AV90" s="68" t="str">
        <f t="shared" si="11"/>
        <v/>
      </c>
    </row>
    <row r="91" spans="1:48" x14ac:dyDescent="0.25">
      <c r="A91" s="67">
        <f>'COUT TVX'!A88</f>
        <v>810</v>
      </c>
      <c r="B91" s="67" t="str">
        <f>'COUT TVX'!B88</f>
        <v xml:space="preserve"> MONTBIZOT LES HOTELLERIES</v>
      </c>
      <c r="C91" s="67"/>
      <c r="D91" s="67"/>
      <c r="E91" s="67">
        <f>IF(ISBLANK('COUT TVX'!I88),"",'COUT TVX'!I88)</f>
        <v>2</v>
      </c>
      <c r="F91" s="72" t="str">
        <f>'COUT TVX'!R88</f>
        <v>Z3</v>
      </c>
      <c r="G91" s="67"/>
      <c r="H91" s="67">
        <f>'COUT TVX'!C88</f>
        <v>2010</v>
      </c>
      <c r="I91" s="67">
        <f>'COUT TVX'!D88</f>
        <v>2011</v>
      </c>
      <c r="J91" s="67" t="str">
        <f>IF('COUT TVX'!H88="IND","IND",IF('COUT TVX'!H88="COLL","COLL",IF('COUT TVX'!H88="INT","COL","MIXTE")))</f>
        <v>IND</v>
      </c>
      <c r="K91" s="67" t="str">
        <f>IFERROR((VLOOKUP(A91,'COUT GLOBAL'!A:L,9,FALSE)),"")</f>
        <v>Locatif</v>
      </c>
      <c r="L91" s="67"/>
      <c r="M91" s="67"/>
      <c r="N91" s="67" t="str">
        <f t="shared" si="6"/>
        <v>-</v>
      </c>
      <c r="O91" s="67"/>
      <c r="P91" s="67"/>
      <c r="Q91" s="67"/>
      <c r="R91" s="67"/>
      <c r="S91" s="67"/>
      <c r="T91" s="67"/>
      <c r="U91" s="67"/>
      <c r="V91" s="67"/>
      <c r="W91" s="67"/>
      <c r="X91" s="73" t="str">
        <f>IF('COUT TVX'!E88=0,"",'COUT TVX'!E88)</f>
        <v/>
      </c>
      <c r="Y91" s="74"/>
      <c r="Z91" s="74"/>
      <c r="AA91" s="74"/>
      <c r="AB91" s="74"/>
      <c r="AC91" s="74"/>
      <c r="AD91" s="68"/>
      <c r="AE91" s="68" t="str">
        <f t="shared" si="7"/>
        <v/>
      </c>
      <c r="AF91" s="68"/>
      <c r="AG91" s="75" t="str">
        <f>IF('COUT TVX'!F88=0,"",'COUT TVX'!F88)</f>
        <v/>
      </c>
      <c r="AH91" s="75" t="str">
        <f>IF('COUT TVX'!G88=0,"",'COUT TVX'!G88)</f>
        <v/>
      </c>
      <c r="AI91" s="76" t="str">
        <f t="shared" si="8"/>
        <v/>
      </c>
      <c r="AJ91" s="67" t="str">
        <f>'COUT TVX'!K88</f>
        <v>LOT N° 6 - MEN.EXT.PVC-SERRUR.</v>
      </c>
      <c r="AK91" s="67" t="str">
        <f>'COUT TVX'!L88</f>
        <v>SECOND ŒUVRE</v>
      </c>
      <c r="AL91" s="68">
        <f>'COUT TVX'!M88</f>
        <v>48624.91</v>
      </c>
      <c r="AM91" s="68"/>
      <c r="AN91" s="68"/>
      <c r="AO91" s="68"/>
      <c r="AP91" s="68"/>
      <c r="AQ91" s="68"/>
      <c r="AR91" s="68"/>
      <c r="AS91" s="77" t="str">
        <f>IF(ISBLANK('COUT TVX'!Q88),"",'COUT TVX'!Q88)</f>
        <v/>
      </c>
      <c r="AT91" s="68" t="str">
        <f t="shared" si="9"/>
        <v/>
      </c>
      <c r="AU91" s="68" t="str">
        <f t="shared" si="10"/>
        <v/>
      </c>
      <c r="AV91" s="68" t="str">
        <f t="shared" si="11"/>
        <v/>
      </c>
    </row>
    <row r="92" spans="1:48" x14ac:dyDescent="0.25">
      <c r="A92" s="67">
        <f>'COUT TVX'!A89</f>
        <v>810</v>
      </c>
      <c r="B92" s="67" t="str">
        <f>'COUT TVX'!B89</f>
        <v xml:space="preserve"> MONTBIZOT LES HOTELLERIES</v>
      </c>
      <c r="C92" s="67"/>
      <c r="D92" s="67"/>
      <c r="E92" s="67">
        <f>IF(ISBLANK('COUT TVX'!I89),"",'COUT TVX'!I89)</f>
        <v>2</v>
      </c>
      <c r="F92" s="72" t="str">
        <f>'COUT TVX'!R89</f>
        <v>Z3</v>
      </c>
      <c r="G92" s="67"/>
      <c r="H92" s="67">
        <f>'COUT TVX'!C89</f>
        <v>2010</v>
      </c>
      <c r="I92" s="67">
        <f>'COUT TVX'!D89</f>
        <v>2011</v>
      </c>
      <c r="J92" s="67" t="str">
        <f>IF('COUT TVX'!H89="IND","IND",IF('COUT TVX'!H89="COLL","COLL",IF('COUT TVX'!H89="INT","COL","MIXTE")))</f>
        <v>IND</v>
      </c>
      <c r="K92" s="67" t="str">
        <f>IFERROR((VLOOKUP(A92,'COUT GLOBAL'!A:L,9,FALSE)),"")</f>
        <v>Locatif</v>
      </c>
      <c r="L92" s="67"/>
      <c r="M92" s="67"/>
      <c r="N92" s="67" t="str">
        <f t="shared" si="6"/>
        <v>-</v>
      </c>
      <c r="O92" s="67"/>
      <c r="P92" s="67"/>
      <c r="Q92" s="67"/>
      <c r="R92" s="67"/>
      <c r="S92" s="67"/>
      <c r="T92" s="67"/>
      <c r="U92" s="67"/>
      <c r="V92" s="67"/>
      <c r="W92" s="67"/>
      <c r="X92" s="73" t="str">
        <f>IF('COUT TVX'!E89=0,"",'COUT TVX'!E89)</f>
        <v/>
      </c>
      <c r="Y92" s="74"/>
      <c r="Z92" s="74"/>
      <c r="AA92" s="74"/>
      <c r="AB92" s="74"/>
      <c r="AC92" s="74"/>
      <c r="AD92" s="68"/>
      <c r="AE92" s="68" t="str">
        <f t="shared" si="7"/>
        <v/>
      </c>
      <c r="AF92" s="68"/>
      <c r="AG92" s="75" t="str">
        <f>IF('COUT TVX'!F89=0,"",'COUT TVX'!F89)</f>
        <v/>
      </c>
      <c r="AH92" s="75" t="str">
        <f>IF('COUT TVX'!G89=0,"",'COUT TVX'!G89)</f>
        <v/>
      </c>
      <c r="AI92" s="76" t="str">
        <f t="shared" si="8"/>
        <v/>
      </c>
      <c r="AJ92" s="67" t="str">
        <f>'COUT TVX'!K89</f>
        <v>LOT N° 7 - MENUISERIES BOIS</v>
      </c>
      <c r="AK92" s="67" t="str">
        <f>'COUT TVX'!L89</f>
        <v>SECOND ŒUVRE</v>
      </c>
      <c r="AL92" s="68">
        <f>'COUT TVX'!M89</f>
        <v>36224.36</v>
      </c>
      <c r="AM92" s="68"/>
      <c r="AN92" s="68"/>
      <c r="AO92" s="68"/>
      <c r="AP92" s="68"/>
      <c r="AQ92" s="68"/>
      <c r="AR92" s="68"/>
      <c r="AS92" s="77" t="str">
        <f>IF(ISBLANK('COUT TVX'!Q89),"",'COUT TVX'!Q89)</f>
        <v/>
      </c>
      <c r="AT92" s="68" t="str">
        <f t="shared" si="9"/>
        <v/>
      </c>
      <c r="AU92" s="68" t="str">
        <f t="shared" si="10"/>
        <v/>
      </c>
      <c r="AV92" s="68" t="str">
        <f t="shared" si="11"/>
        <v/>
      </c>
    </row>
    <row r="93" spans="1:48" x14ac:dyDescent="0.25">
      <c r="A93" s="67">
        <f>'COUT TVX'!A90</f>
        <v>810</v>
      </c>
      <c r="B93" s="67" t="str">
        <f>'COUT TVX'!B90</f>
        <v xml:space="preserve"> MONTBIZOT LES HOTELLERIES</v>
      </c>
      <c r="C93" s="67"/>
      <c r="D93" s="67"/>
      <c r="E93" s="67">
        <f>IF(ISBLANK('COUT TVX'!I90),"",'COUT TVX'!I90)</f>
        <v>2</v>
      </c>
      <c r="F93" s="72" t="str">
        <f>'COUT TVX'!R90</f>
        <v>Z3</v>
      </c>
      <c r="G93" s="67"/>
      <c r="H93" s="67">
        <f>'COUT TVX'!C90</f>
        <v>2010</v>
      </c>
      <c r="I93" s="67">
        <f>'COUT TVX'!D90</f>
        <v>2011</v>
      </c>
      <c r="J93" s="67" t="str">
        <f>IF('COUT TVX'!H90="IND","IND",IF('COUT TVX'!H90="COLL","COLL",IF('COUT TVX'!H90="INT","COL","MIXTE")))</f>
        <v>IND</v>
      </c>
      <c r="K93" s="67" t="str">
        <f>IFERROR((VLOOKUP(A93,'COUT GLOBAL'!A:L,9,FALSE)),"")</f>
        <v>Locatif</v>
      </c>
      <c r="L93" s="67"/>
      <c r="M93" s="67"/>
      <c r="N93" s="67" t="str">
        <f t="shared" si="6"/>
        <v>-</v>
      </c>
      <c r="O93" s="67"/>
      <c r="P93" s="67"/>
      <c r="Q93" s="67"/>
      <c r="R93" s="67"/>
      <c r="S93" s="67"/>
      <c r="T93" s="67"/>
      <c r="U93" s="67"/>
      <c r="V93" s="67"/>
      <c r="W93" s="67"/>
      <c r="X93" s="73" t="str">
        <f>IF('COUT TVX'!E90=0,"",'COUT TVX'!E90)</f>
        <v/>
      </c>
      <c r="Y93" s="74"/>
      <c r="Z93" s="74"/>
      <c r="AA93" s="74"/>
      <c r="AB93" s="74"/>
      <c r="AC93" s="74"/>
      <c r="AD93" s="68"/>
      <c r="AE93" s="68" t="str">
        <f t="shared" si="7"/>
        <v/>
      </c>
      <c r="AF93" s="68"/>
      <c r="AG93" s="75" t="str">
        <f>IF('COUT TVX'!F90=0,"",'COUT TVX'!F90)</f>
        <v/>
      </c>
      <c r="AH93" s="75" t="str">
        <f>IF('COUT TVX'!G90=0,"",'COUT TVX'!G90)</f>
        <v/>
      </c>
      <c r="AI93" s="76" t="str">
        <f t="shared" si="8"/>
        <v/>
      </c>
      <c r="AJ93" s="67" t="str">
        <f>'COUT TVX'!K90</f>
        <v>LOT N° 8-PLOMBERIE-SANITAIRES</v>
      </c>
      <c r="AK93" s="67" t="str">
        <f>'COUT TVX'!L90</f>
        <v>ELECTRICITE / CHAUFFAGE/PLOMBERIE/VMC</v>
      </c>
      <c r="AL93" s="68">
        <f>'COUT TVX'!M90</f>
        <v>28632.67</v>
      </c>
      <c r="AM93" s="68"/>
      <c r="AN93" s="68"/>
      <c r="AO93" s="68"/>
      <c r="AP93" s="68"/>
      <c r="AQ93" s="68"/>
      <c r="AR93" s="68"/>
      <c r="AS93" s="77" t="str">
        <f>IF(ISBLANK('COUT TVX'!Q90),"",'COUT TVX'!Q90)</f>
        <v/>
      </c>
      <c r="AT93" s="68" t="str">
        <f t="shared" si="9"/>
        <v/>
      </c>
      <c r="AU93" s="68" t="str">
        <f t="shared" si="10"/>
        <v/>
      </c>
      <c r="AV93" s="68" t="str">
        <f t="shared" si="11"/>
        <v/>
      </c>
    </row>
    <row r="94" spans="1:48" x14ac:dyDescent="0.25">
      <c r="A94" s="67">
        <f>'COUT TVX'!A91</f>
        <v>810</v>
      </c>
      <c r="B94" s="67" t="str">
        <f>'COUT TVX'!B91</f>
        <v xml:space="preserve"> MONTBIZOT LES HOTELLERIES</v>
      </c>
      <c r="C94" s="67"/>
      <c r="D94" s="67"/>
      <c r="E94" s="67">
        <f>IF(ISBLANK('COUT TVX'!I91),"",'COUT TVX'!I91)</f>
        <v>2</v>
      </c>
      <c r="F94" s="72" t="str">
        <f>'COUT TVX'!R91</f>
        <v>Z3</v>
      </c>
      <c r="G94" s="67"/>
      <c r="H94" s="67">
        <f>'COUT TVX'!C91</f>
        <v>2010</v>
      </c>
      <c r="I94" s="67">
        <f>'COUT TVX'!D91</f>
        <v>2011</v>
      </c>
      <c r="J94" s="67" t="str">
        <f>IF('COUT TVX'!H91="IND","IND",IF('COUT TVX'!H91="COLL","COLL",IF('COUT TVX'!H91="INT","COL","MIXTE")))</f>
        <v>IND</v>
      </c>
      <c r="K94" s="67" t="str">
        <f>IFERROR((VLOOKUP(A94,'COUT GLOBAL'!A:L,9,FALSE)),"")</f>
        <v>Locatif</v>
      </c>
      <c r="L94" s="67"/>
      <c r="M94" s="67"/>
      <c r="N94" s="67" t="str">
        <f t="shared" si="6"/>
        <v>-</v>
      </c>
      <c r="O94" s="67"/>
      <c r="P94" s="67"/>
      <c r="Q94" s="67"/>
      <c r="R94" s="67"/>
      <c r="S94" s="67"/>
      <c r="T94" s="67"/>
      <c r="U94" s="67"/>
      <c r="V94" s="67"/>
      <c r="W94" s="67"/>
      <c r="X94" s="73" t="str">
        <f>IF('COUT TVX'!E91=0,"",'COUT TVX'!E91)</f>
        <v/>
      </c>
      <c r="Y94" s="74"/>
      <c r="Z94" s="74"/>
      <c r="AA94" s="74"/>
      <c r="AB94" s="74"/>
      <c r="AC94" s="74"/>
      <c r="AD94" s="68"/>
      <c r="AE94" s="68" t="str">
        <f t="shared" si="7"/>
        <v/>
      </c>
      <c r="AF94" s="68"/>
      <c r="AG94" s="75" t="str">
        <f>IF('COUT TVX'!F91=0,"",'COUT TVX'!F91)</f>
        <v/>
      </c>
      <c r="AH94" s="75" t="str">
        <f>IF('COUT TVX'!G91=0,"",'COUT TVX'!G91)</f>
        <v/>
      </c>
      <c r="AI94" s="76" t="str">
        <f t="shared" si="8"/>
        <v/>
      </c>
      <c r="AJ94" s="67" t="str">
        <f>'COUT TVX'!K91</f>
        <v>LOT N° 9 - CHAUFFAGE GAZ-VMC</v>
      </c>
      <c r="AK94" s="67" t="str">
        <f>'COUT TVX'!L91</f>
        <v>ELECTRICITE / CHAUFFAGE/PLOMBERIE/VMC</v>
      </c>
      <c r="AL94" s="68">
        <f>'COUT TVX'!M91</f>
        <v>77082.460000000006</v>
      </c>
      <c r="AM94" s="68"/>
      <c r="AN94" s="68"/>
      <c r="AO94" s="68"/>
      <c r="AP94" s="68"/>
      <c r="AQ94" s="68"/>
      <c r="AR94" s="68"/>
      <c r="AS94" s="77" t="str">
        <f>IF(ISBLANK('COUT TVX'!Q91),"",'COUT TVX'!Q91)</f>
        <v/>
      </c>
      <c r="AT94" s="68" t="str">
        <f t="shared" si="9"/>
        <v/>
      </c>
      <c r="AU94" s="68" t="str">
        <f t="shared" si="10"/>
        <v/>
      </c>
      <c r="AV94" s="68" t="str">
        <f t="shared" si="11"/>
        <v/>
      </c>
    </row>
    <row r="95" spans="1:48" x14ac:dyDescent="0.25">
      <c r="A95" s="67">
        <f>'COUT TVX'!A92</f>
        <v>810</v>
      </c>
      <c r="B95" s="67" t="str">
        <f>'COUT TVX'!B92</f>
        <v xml:space="preserve"> MONTBIZOT LES HOTELLERIES</v>
      </c>
      <c r="C95" s="67"/>
      <c r="D95" s="67"/>
      <c r="E95" s="67">
        <f>IF(ISBLANK('COUT TVX'!I92),"",'COUT TVX'!I92)</f>
        <v>2</v>
      </c>
      <c r="F95" s="72" t="str">
        <f>'COUT TVX'!R92</f>
        <v>Z3</v>
      </c>
      <c r="G95" s="67"/>
      <c r="H95" s="67">
        <f>'COUT TVX'!C92</f>
        <v>2010</v>
      </c>
      <c r="I95" s="67">
        <f>'COUT TVX'!D92</f>
        <v>2011</v>
      </c>
      <c r="J95" s="67" t="str">
        <f>IF('COUT TVX'!H92="IND","IND",IF('COUT TVX'!H92="COLL","COLL",IF('COUT TVX'!H92="INT","COL","MIXTE")))</f>
        <v>IND</v>
      </c>
      <c r="K95" s="67" t="str">
        <f>IFERROR((VLOOKUP(A95,'COUT GLOBAL'!A:L,9,FALSE)),"")</f>
        <v>Locatif</v>
      </c>
      <c r="L95" s="67"/>
      <c r="M95" s="67"/>
      <c r="N95" s="67" t="str">
        <f t="shared" si="6"/>
        <v>-</v>
      </c>
      <c r="O95" s="67"/>
      <c r="P95" s="67"/>
      <c r="Q95" s="67"/>
      <c r="R95" s="67"/>
      <c r="S95" s="67"/>
      <c r="T95" s="67"/>
      <c r="U95" s="67"/>
      <c r="V95" s="67"/>
      <c r="W95" s="67"/>
      <c r="X95" s="73" t="str">
        <f>IF('COUT TVX'!E92=0,"",'COUT TVX'!E92)</f>
        <v/>
      </c>
      <c r="Y95" s="74"/>
      <c r="Z95" s="74"/>
      <c r="AA95" s="74"/>
      <c r="AB95" s="74"/>
      <c r="AC95" s="74"/>
      <c r="AD95" s="68"/>
      <c r="AE95" s="68" t="str">
        <f t="shared" si="7"/>
        <v/>
      </c>
      <c r="AF95" s="68"/>
      <c r="AG95" s="75" t="str">
        <f>IF('COUT TVX'!F92=0,"",'COUT TVX'!F92)</f>
        <v/>
      </c>
      <c r="AH95" s="75" t="str">
        <f>IF('COUT TVX'!G92=0,"",'COUT TVX'!G92)</f>
        <v/>
      </c>
      <c r="AI95" s="76" t="str">
        <f t="shared" si="8"/>
        <v/>
      </c>
      <c r="AJ95" s="67" t="str">
        <f>'COUT TVX'!K92</f>
        <v>LOT N° 10 - ELECTRICITE</v>
      </c>
      <c r="AK95" s="67" t="str">
        <f>'COUT TVX'!L92</f>
        <v>ELECTRICITE / CHAUFFAGE/PLOMBERIE/VMC</v>
      </c>
      <c r="AL95" s="68">
        <f>'COUT TVX'!M92</f>
        <v>55611.83</v>
      </c>
      <c r="AM95" s="68"/>
      <c r="AN95" s="68"/>
      <c r="AO95" s="68"/>
      <c r="AP95" s="68"/>
      <c r="AQ95" s="68"/>
      <c r="AR95" s="68"/>
      <c r="AS95" s="77" t="str">
        <f>IF(ISBLANK('COUT TVX'!Q92),"",'COUT TVX'!Q92)</f>
        <v/>
      </c>
      <c r="AT95" s="68" t="str">
        <f t="shared" si="9"/>
        <v/>
      </c>
      <c r="AU95" s="68" t="str">
        <f t="shared" si="10"/>
        <v/>
      </c>
      <c r="AV95" s="68" t="str">
        <f t="shared" si="11"/>
        <v/>
      </c>
    </row>
    <row r="96" spans="1:48" x14ac:dyDescent="0.25">
      <c r="A96" s="67">
        <f>'COUT TVX'!A93</f>
        <v>810</v>
      </c>
      <c r="B96" s="67" t="str">
        <f>'COUT TVX'!B93</f>
        <v xml:space="preserve"> MONTBIZOT LES HOTELLERIES</v>
      </c>
      <c r="C96" s="67"/>
      <c r="D96" s="67"/>
      <c r="E96" s="67">
        <f>IF(ISBLANK('COUT TVX'!I93),"",'COUT TVX'!I93)</f>
        <v>2</v>
      </c>
      <c r="F96" s="72" t="str">
        <f>'COUT TVX'!R93</f>
        <v>Z3</v>
      </c>
      <c r="G96" s="67"/>
      <c r="H96" s="67">
        <f>'COUT TVX'!C93</f>
        <v>2010</v>
      </c>
      <c r="I96" s="67">
        <f>'COUT TVX'!D93</f>
        <v>2011</v>
      </c>
      <c r="J96" s="67" t="str">
        <f>IF('COUT TVX'!H93="IND","IND",IF('COUT TVX'!H93="COLL","COLL",IF('COUT TVX'!H93="INT","COL","MIXTE")))</f>
        <v>IND</v>
      </c>
      <c r="K96" s="67" t="str">
        <f>IFERROR((VLOOKUP(A96,'COUT GLOBAL'!A:L,9,FALSE)),"")</f>
        <v>Locatif</v>
      </c>
      <c r="L96" s="67"/>
      <c r="M96" s="67"/>
      <c r="N96" s="67" t="str">
        <f t="shared" si="6"/>
        <v>-</v>
      </c>
      <c r="O96" s="67"/>
      <c r="P96" s="67"/>
      <c r="Q96" s="67"/>
      <c r="R96" s="67"/>
      <c r="S96" s="67"/>
      <c r="T96" s="67"/>
      <c r="U96" s="67"/>
      <c r="V96" s="67"/>
      <c r="W96" s="67"/>
      <c r="X96" s="73" t="str">
        <f>IF('COUT TVX'!E93=0,"",'COUT TVX'!E93)</f>
        <v/>
      </c>
      <c r="Y96" s="74"/>
      <c r="Z96" s="74"/>
      <c r="AA96" s="74"/>
      <c r="AB96" s="74"/>
      <c r="AC96" s="74"/>
      <c r="AD96" s="68"/>
      <c r="AE96" s="68" t="str">
        <f t="shared" si="7"/>
        <v/>
      </c>
      <c r="AF96" s="68"/>
      <c r="AG96" s="75" t="str">
        <f>IF('COUT TVX'!F93=0,"",'COUT TVX'!F93)</f>
        <v/>
      </c>
      <c r="AH96" s="75" t="str">
        <f>IF('COUT TVX'!G93=0,"",'COUT TVX'!G93)</f>
        <v/>
      </c>
      <c r="AI96" s="76" t="str">
        <f t="shared" si="8"/>
        <v/>
      </c>
      <c r="AJ96" s="67" t="str">
        <f>'COUT TVX'!K93</f>
        <v>LOT N° 11 - PEINT-P.PEINT-SOLS</v>
      </c>
      <c r="AK96" s="67" t="str">
        <f>'COUT TVX'!L93</f>
        <v>SECOND ŒUVRE</v>
      </c>
      <c r="AL96" s="68">
        <f>'COUT TVX'!M93</f>
        <v>49611.17</v>
      </c>
      <c r="AM96" s="68"/>
      <c r="AN96" s="68"/>
      <c r="AO96" s="68"/>
      <c r="AP96" s="68"/>
      <c r="AQ96" s="68"/>
      <c r="AR96" s="68"/>
      <c r="AS96" s="77" t="str">
        <f>IF(ISBLANK('COUT TVX'!Q93),"",'COUT TVX'!Q93)</f>
        <v/>
      </c>
      <c r="AT96" s="68" t="str">
        <f t="shared" si="9"/>
        <v/>
      </c>
      <c r="AU96" s="68" t="str">
        <f t="shared" si="10"/>
        <v/>
      </c>
      <c r="AV96" s="68" t="str">
        <f t="shared" si="11"/>
        <v/>
      </c>
    </row>
    <row r="97" spans="1:48" x14ac:dyDescent="0.25">
      <c r="A97" s="67">
        <f>'COUT TVX'!A94</f>
        <v>812</v>
      </c>
      <c r="B97" s="67" t="str">
        <f>'COUT TVX'!B94</f>
        <v xml:space="preserve"> LA FRESNAYE SUR CHEDOUET RESID</v>
      </c>
      <c r="C97" s="67"/>
      <c r="D97" s="67" t="s">
        <v>1247</v>
      </c>
      <c r="E97" s="67">
        <f>IF(ISBLANK('COUT TVX'!I94),"",'COUT TVX'!I94)</f>
        <v>2</v>
      </c>
      <c r="F97" s="72" t="str">
        <f>'COUT TVX'!R94</f>
        <v>Z3</v>
      </c>
      <c r="G97" s="67"/>
      <c r="H97" s="67">
        <f>'COUT TVX'!C94</f>
        <v>2010</v>
      </c>
      <c r="I97" s="67">
        <f>'COUT TVX'!D94</f>
        <v>2011</v>
      </c>
      <c r="J97" s="67" t="str">
        <f>IF('COUT TVX'!H94="IND","IND",IF('COUT TVX'!H94="COLL","COLL",IF('COUT TVX'!H94="INT","COL","MIXTE")))</f>
        <v>IND</v>
      </c>
      <c r="K97" s="67" t="str">
        <f>IFERROR((VLOOKUP(A97,'COUT GLOBAL'!A:L,9,FALSE)),"")</f>
        <v>Locatif</v>
      </c>
      <c r="L97" s="67"/>
      <c r="M97" s="67"/>
      <c r="N97" s="67" t="str">
        <f t="shared" si="6"/>
        <v>-</v>
      </c>
      <c r="O97" s="67"/>
      <c r="P97" s="67"/>
      <c r="Q97" s="67"/>
      <c r="R97" s="67"/>
      <c r="S97" s="67"/>
      <c r="T97" s="67"/>
      <c r="U97" s="67"/>
      <c r="V97" s="67"/>
      <c r="W97" s="67"/>
      <c r="X97" s="73">
        <f>IF('COUT TVX'!E94=0,"",'COUT TVX'!E94)</f>
        <v>4</v>
      </c>
      <c r="Y97" s="74"/>
      <c r="Z97" s="74"/>
      <c r="AA97" s="74"/>
      <c r="AB97" s="74"/>
      <c r="AC97" s="74"/>
      <c r="AD97" s="68"/>
      <c r="AE97" s="68">
        <f t="shared" si="7"/>
        <v>0</v>
      </c>
      <c r="AF97" s="68"/>
      <c r="AG97" s="75">
        <f>IF('COUT TVX'!F94=0,"",'COUT TVX'!F94)</f>
        <v>296.39999999999998</v>
      </c>
      <c r="AH97" s="75">
        <f>IF('COUT TVX'!G94=0,"",'COUT TVX'!G94)</f>
        <v>323.88</v>
      </c>
      <c r="AI97" s="76">
        <f t="shared" si="8"/>
        <v>0.91515376065209331</v>
      </c>
      <c r="AJ97" s="67" t="str">
        <f>'COUT TVX'!K94</f>
        <v>LOT N°1 : TERRASSEMENT -</v>
      </c>
      <c r="AK97" s="67" t="str">
        <f>'COUT TVX'!L94</f>
        <v>GROS ŒUVRE</v>
      </c>
      <c r="AL97" s="68">
        <f>'COUT TVX'!M94</f>
        <v>149079.53</v>
      </c>
      <c r="AM97" s="68"/>
      <c r="AN97" s="68"/>
      <c r="AO97" s="68"/>
      <c r="AP97" s="68"/>
      <c r="AQ97" s="68"/>
      <c r="AR97" s="68"/>
      <c r="AS97" s="77">
        <f>IF(ISBLANK('COUT TVX'!Q94),"",'COUT TVX'!Q94)</f>
        <v>5.5E-2</v>
      </c>
      <c r="AT97" s="68">
        <f t="shared" si="9"/>
        <v>0</v>
      </c>
      <c r="AU97" s="68">
        <f t="shared" si="10"/>
        <v>0</v>
      </c>
      <c r="AV97" s="68">
        <f t="shared" si="11"/>
        <v>0</v>
      </c>
    </row>
    <row r="98" spans="1:48" x14ac:dyDescent="0.25">
      <c r="A98" s="67">
        <f>'COUT TVX'!A95</f>
        <v>812</v>
      </c>
      <c r="B98" s="67" t="str">
        <f>'COUT TVX'!B95</f>
        <v xml:space="preserve"> LA FRESNAYE SUR CHEDOUET RESID</v>
      </c>
      <c r="C98" s="67"/>
      <c r="D98" s="67"/>
      <c r="E98" s="67">
        <f>IF(ISBLANK('COUT TVX'!I95),"",'COUT TVX'!I95)</f>
        <v>2</v>
      </c>
      <c r="F98" s="72" t="str">
        <f>'COUT TVX'!R95</f>
        <v>Z3</v>
      </c>
      <c r="G98" s="67"/>
      <c r="H98" s="67">
        <f>'COUT TVX'!C95</f>
        <v>2010</v>
      </c>
      <c r="I98" s="67">
        <f>'COUT TVX'!D95</f>
        <v>2011</v>
      </c>
      <c r="J98" s="67" t="str">
        <f>IF('COUT TVX'!H95="IND","IND",IF('COUT TVX'!H95="COLL","COLL",IF('COUT TVX'!H95="INT","COL","MIXTE")))</f>
        <v>IND</v>
      </c>
      <c r="K98" s="67" t="str">
        <f>IFERROR((VLOOKUP(A98,'COUT GLOBAL'!A:L,9,FALSE)),"")</f>
        <v>Locatif</v>
      </c>
      <c r="L98" s="67"/>
      <c r="M98" s="67"/>
      <c r="N98" s="67" t="str">
        <f t="shared" si="6"/>
        <v>-</v>
      </c>
      <c r="O98" s="67"/>
      <c r="P98" s="67"/>
      <c r="Q98" s="67"/>
      <c r="R98" s="67"/>
      <c r="S98" s="67"/>
      <c r="T98" s="67"/>
      <c r="U98" s="67"/>
      <c r="V98" s="67"/>
      <c r="W98" s="67"/>
      <c r="X98" s="73" t="str">
        <f>IF('COUT TVX'!E95=0,"",'COUT TVX'!E95)</f>
        <v/>
      </c>
      <c r="Y98" s="74"/>
      <c r="Z98" s="74"/>
      <c r="AA98" s="74"/>
      <c r="AB98" s="74"/>
      <c r="AC98" s="74"/>
      <c r="AD98" s="68"/>
      <c r="AE98" s="68" t="str">
        <f t="shared" si="7"/>
        <v/>
      </c>
      <c r="AF98" s="68"/>
      <c r="AG98" s="75" t="str">
        <f>IF('COUT TVX'!F95=0,"",'COUT TVX'!F95)</f>
        <v/>
      </c>
      <c r="AH98" s="75" t="str">
        <f>IF('COUT TVX'!G95=0,"",'COUT TVX'!G95)</f>
        <v/>
      </c>
      <c r="AI98" s="76" t="str">
        <f t="shared" si="8"/>
        <v/>
      </c>
      <c r="AJ98" s="67" t="str">
        <f>'COUT TVX'!K95</f>
        <v>LOT N° 2 : CHARPENTES BOIS</v>
      </c>
      <c r="AK98" s="67" t="str">
        <f>'COUT TVX'!L95</f>
        <v>CHARPENTE / COUVERTURE</v>
      </c>
      <c r="AL98" s="68">
        <f>'COUT TVX'!M95</f>
        <v>52285.51</v>
      </c>
      <c r="AM98" s="68"/>
      <c r="AN98" s="68"/>
      <c r="AO98" s="68"/>
      <c r="AP98" s="68"/>
      <c r="AQ98" s="68"/>
      <c r="AR98" s="68"/>
      <c r="AS98" s="77" t="str">
        <f>IF(ISBLANK('COUT TVX'!Q95),"",'COUT TVX'!Q95)</f>
        <v/>
      </c>
      <c r="AT98" s="68" t="str">
        <f t="shared" si="9"/>
        <v/>
      </c>
      <c r="AU98" s="68" t="str">
        <f t="shared" si="10"/>
        <v/>
      </c>
      <c r="AV98" s="68" t="str">
        <f t="shared" si="11"/>
        <v/>
      </c>
    </row>
    <row r="99" spans="1:48" x14ac:dyDescent="0.25">
      <c r="A99" s="67">
        <f>'COUT TVX'!A96</f>
        <v>812</v>
      </c>
      <c r="B99" s="67" t="str">
        <f>'COUT TVX'!B96</f>
        <v xml:space="preserve"> LA FRESNAYE SUR CHEDOUET RESID</v>
      </c>
      <c r="C99" s="67"/>
      <c r="D99" s="67"/>
      <c r="E99" s="67">
        <f>IF(ISBLANK('COUT TVX'!I96),"",'COUT TVX'!I96)</f>
        <v>2</v>
      </c>
      <c r="F99" s="72" t="str">
        <f>'COUT TVX'!R96</f>
        <v>Z3</v>
      </c>
      <c r="G99" s="67"/>
      <c r="H99" s="67">
        <f>'COUT TVX'!C96</f>
        <v>2010</v>
      </c>
      <c r="I99" s="67">
        <f>'COUT TVX'!D96</f>
        <v>2011</v>
      </c>
      <c r="J99" s="67" t="str">
        <f>IF('COUT TVX'!H96="IND","IND",IF('COUT TVX'!H96="COLL","COLL",IF('COUT TVX'!H96="INT","COL","MIXTE")))</f>
        <v>IND</v>
      </c>
      <c r="K99" s="67" t="str">
        <f>IFERROR((VLOOKUP(A99,'COUT GLOBAL'!A:L,9,FALSE)),"")</f>
        <v>Locatif</v>
      </c>
      <c r="L99" s="67"/>
      <c r="M99" s="67"/>
      <c r="N99" s="67" t="str">
        <f t="shared" si="6"/>
        <v>-</v>
      </c>
      <c r="O99" s="67"/>
      <c r="P99" s="67"/>
      <c r="Q99" s="67"/>
      <c r="R99" s="67"/>
      <c r="S99" s="67"/>
      <c r="T99" s="67"/>
      <c r="U99" s="67"/>
      <c r="V99" s="67"/>
      <c r="W99" s="67"/>
      <c r="X99" s="73" t="str">
        <f>IF('COUT TVX'!E96=0,"",'COUT TVX'!E96)</f>
        <v/>
      </c>
      <c r="Y99" s="74"/>
      <c r="Z99" s="74"/>
      <c r="AA99" s="74"/>
      <c r="AB99" s="74"/>
      <c r="AC99" s="74"/>
      <c r="AD99" s="68"/>
      <c r="AE99" s="68" t="str">
        <f t="shared" si="7"/>
        <v/>
      </c>
      <c r="AF99" s="68"/>
      <c r="AG99" s="75" t="str">
        <f>IF('COUT TVX'!F96=0,"",'COUT TVX'!F96)</f>
        <v/>
      </c>
      <c r="AH99" s="75" t="str">
        <f>IF('COUT TVX'!G96=0,"",'COUT TVX'!G96)</f>
        <v/>
      </c>
      <c r="AI99" s="76" t="str">
        <f t="shared" si="8"/>
        <v/>
      </c>
      <c r="AJ99" s="67" t="str">
        <f>'COUT TVX'!K96</f>
        <v>LOT N°3 : MENUISERIES EXT PVC</v>
      </c>
      <c r="AK99" s="67" t="str">
        <f>'COUT TVX'!L96</f>
        <v>SECOND ŒUVRE</v>
      </c>
      <c r="AL99" s="68">
        <f>'COUT TVX'!M96</f>
        <v>15995.98</v>
      </c>
      <c r="AM99" s="68"/>
      <c r="AN99" s="68"/>
      <c r="AO99" s="68"/>
      <c r="AP99" s="68"/>
      <c r="AQ99" s="68"/>
      <c r="AR99" s="68"/>
      <c r="AS99" s="77" t="str">
        <f>IF(ISBLANK('COUT TVX'!Q96),"",'COUT TVX'!Q96)</f>
        <v/>
      </c>
      <c r="AT99" s="68" t="str">
        <f t="shared" si="9"/>
        <v/>
      </c>
      <c r="AU99" s="68" t="str">
        <f t="shared" si="10"/>
        <v/>
      </c>
      <c r="AV99" s="68" t="str">
        <f t="shared" si="11"/>
        <v/>
      </c>
    </row>
    <row r="100" spans="1:48" x14ac:dyDescent="0.25">
      <c r="A100" s="67">
        <f>'COUT TVX'!A97</f>
        <v>812</v>
      </c>
      <c r="B100" s="67" t="str">
        <f>'COUT TVX'!B97</f>
        <v xml:space="preserve"> LA FRESNAYE SUR CHEDOUET RESID</v>
      </c>
      <c r="C100" s="67"/>
      <c r="D100" s="67"/>
      <c r="E100" s="67">
        <f>IF(ISBLANK('COUT TVX'!I97),"",'COUT TVX'!I97)</f>
        <v>2</v>
      </c>
      <c r="F100" s="72" t="str">
        <f>'COUT TVX'!R97</f>
        <v>Z3</v>
      </c>
      <c r="G100" s="67"/>
      <c r="H100" s="67">
        <f>'COUT TVX'!C97</f>
        <v>2010</v>
      </c>
      <c r="I100" s="67">
        <f>'COUT TVX'!D97</f>
        <v>2011</v>
      </c>
      <c r="J100" s="67" t="str">
        <f>IF('COUT TVX'!H97="IND","IND",IF('COUT TVX'!H97="COLL","COLL",IF('COUT TVX'!H97="INT","COL","MIXTE")))</f>
        <v>IND</v>
      </c>
      <c r="K100" s="67" t="str">
        <f>IFERROR((VLOOKUP(A100,'COUT GLOBAL'!A:L,9,FALSE)),"")</f>
        <v>Locatif</v>
      </c>
      <c r="L100" s="67"/>
      <c r="M100" s="67"/>
      <c r="N100" s="67" t="str">
        <f t="shared" si="6"/>
        <v>-</v>
      </c>
      <c r="O100" s="67"/>
      <c r="P100" s="67"/>
      <c r="Q100" s="67"/>
      <c r="R100" s="67"/>
      <c r="S100" s="67"/>
      <c r="T100" s="67"/>
      <c r="U100" s="67"/>
      <c r="V100" s="67"/>
      <c r="W100" s="67"/>
      <c r="X100" s="73" t="str">
        <f>IF('COUT TVX'!E97=0,"",'COUT TVX'!E97)</f>
        <v/>
      </c>
      <c r="Y100" s="74"/>
      <c r="Z100" s="74"/>
      <c r="AA100" s="74"/>
      <c r="AB100" s="74"/>
      <c r="AC100" s="74"/>
      <c r="AD100" s="68"/>
      <c r="AE100" s="68" t="str">
        <f t="shared" si="7"/>
        <v/>
      </c>
      <c r="AF100" s="68"/>
      <c r="AG100" s="75" t="str">
        <f>IF('COUT TVX'!F97=0,"",'COUT TVX'!F97)</f>
        <v/>
      </c>
      <c r="AH100" s="75" t="str">
        <f>IF('COUT TVX'!G97=0,"",'COUT TVX'!G97)</f>
        <v/>
      </c>
      <c r="AI100" s="76" t="str">
        <f t="shared" si="8"/>
        <v/>
      </c>
      <c r="AJ100" s="67" t="str">
        <f>'COUT TVX'!K97</f>
        <v>LOT N°4 : MEN. INTERIEURE BOIS</v>
      </c>
      <c r="AK100" s="67" t="str">
        <f>'COUT TVX'!L97</f>
        <v>SECOND ŒUVRE</v>
      </c>
      <c r="AL100" s="68">
        <f>'COUT TVX'!M97</f>
        <v>7280.71</v>
      </c>
      <c r="AM100" s="68"/>
      <c r="AN100" s="68"/>
      <c r="AO100" s="68"/>
      <c r="AP100" s="68"/>
      <c r="AQ100" s="68"/>
      <c r="AR100" s="68"/>
      <c r="AS100" s="77" t="str">
        <f>IF(ISBLANK('COUT TVX'!Q97),"",'COUT TVX'!Q97)</f>
        <v/>
      </c>
      <c r="AT100" s="68" t="str">
        <f t="shared" si="9"/>
        <v/>
      </c>
      <c r="AU100" s="68" t="str">
        <f t="shared" si="10"/>
        <v/>
      </c>
      <c r="AV100" s="68" t="str">
        <f t="shared" si="11"/>
        <v/>
      </c>
    </row>
    <row r="101" spans="1:48" x14ac:dyDescent="0.25">
      <c r="A101" s="67">
        <f>'COUT TVX'!A98</f>
        <v>812</v>
      </c>
      <c r="B101" s="67" t="str">
        <f>'COUT TVX'!B98</f>
        <v xml:space="preserve"> LA FRESNAYE SUR CHEDOUET RESID</v>
      </c>
      <c r="C101" s="67"/>
      <c r="D101" s="67"/>
      <c r="E101" s="67">
        <f>IF(ISBLANK('COUT TVX'!I98),"",'COUT TVX'!I98)</f>
        <v>2</v>
      </c>
      <c r="F101" s="72" t="str">
        <f>'COUT TVX'!R98</f>
        <v>Z3</v>
      </c>
      <c r="G101" s="67"/>
      <c r="H101" s="67">
        <f>'COUT TVX'!C98</f>
        <v>2010</v>
      </c>
      <c r="I101" s="67">
        <f>'COUT TVX'!D98</f>
        <v>2011</v>
      </c>
      <c r="J101" s="67" t="str">
        <f>IF('COUT TVX'!H98="IND","IND",IF('COUT TVX'!H98="COLL","COLL",IF('COUT TVX'!H98="INT","COL","MIXTE")))</f>
        <v>IND</v>
      </c>
      <c r="K101" s="67" t="str">
        <f>IFERROR((VLOOKUP(A101,'COUT GLOBAL'!A:L,9,FALSE)),"")</f>
        <v>Locatif</v>
      </c>
      <c r="L101" s="67"/>
      <c r="M101" s="67"/>
      <c r="N101" s="67" t="str">
        <f t="shared" si="6"/>
        <v>-</v>
      </c>
      <c r="O101" s="67"/>
      <c r="P101" s="67"/>
      <c r="Q101" s="67"/>
      <c r="R101" s="67"/>
      <c r="S101" s="67"/>
      <c r="T101" s="67"/>
      <c r="U101" s="67"/>
      <c r="V101" s="67"/>
      <c r="W101" s="67"/>
      <c r="X101" s="73" t="str">
        <f>IF('COUT TVX'!E98=0,"",'COUT TVX'!E98)</f>
        <v/>
      </c>
      <c r="Y101" s="74"/>
      <c r="Z101" s="74"/>
      <c r="AA101" s="74"/>
      <c r="AB101" s="74"/>
      <c r="AC101" s="74"/>
      <c r="AD101" s="68"/>
      <c r="AE101" s="68" t="str">
        <f t="shared" si="7"/>
        <v/>
      </c>
      <c r="AF101" s="68"/>
      <c r="AG101" s="75" t="str">
        <f>IF('COUT TVX'!F98=0,"",'COUT TVX'!F98)</f>
        <v/>
      </c>
      <c r="AH101" s="75" t="str">
        <f>IF('COUT TVX'!G98=0,"",'COUT TVX'!G98)</f>
        <v/>
      </c>
      <c r="AI101" s="76" t="str">
        <f t="shared" si="8"/>
        <v/>
      </c>
      <c r="AJ101" s="67" t="str">
        <f>'COUT TVX'!K98</f>
        <v>LOT N°5:CLOISON ISOLATION</v>
      </c>
      <c r="AK101" s="67" t="str">
        <f>'COUT TVX'!L98</f>
        <v>SECOND ŒUVRE</v>
      </c>
      <c r="AL101" s="68">
        <f>'COUT TVX'!M98</f>
        <v>25514.47</v>
      </c>
      <c r="AM101" s="68"/>
      <c r="AN101" s="68"/>
      <c r="AO101" s="68"/>
      <c r="AP101" s="68"/>
      <c r="AQ101" s="68"/>
      <c r="AR101" s="68"/>
      <c r="AS101" s="77" t="str">
        <f>IF(ISBLANK('COUT TVX'!Q98),"",'COUT TVX'!Q98)</f>
        <v/>
      </c>
      <c r="AT101" s="68" t="str">
        <f t="shared" si="9"/>
        <v/>
      </c>
      <c r="AU101" s="68" t="str">
        <f t="shared" si="10"/>
        <v/>
      </c>
      <c r="AV101" s="68" t="str">
        <f t="shared" si="11"/>
        <v/>
      </c>
    </row>
    <row r="102" spans="1:48" x14ac:dyDescent="0.25">
      <c r="A102" s="67">
        <f>'COUT TVX'!A99</f>
        <v>812</v>
      </c>
      <c r="B102" s="67" t="str">
        <f>'COUT TVX'!B99</f>
        <v xml:space="preserve"> LA FRESNAYE SUR CHEDOUET RESID</v>
      </c>
      <c r="C102" s="67"/>
      <c r="D102" s="67"/>
      <c r="E102" s="67">
        <f>IF(ISBLANK('COUT TVX'!I99),"",'COUT TVX'!I99)</f>
        <v>2</v>
      </c>
      <c r="F102" s="72" t="str">
        <f>'COUT TVX'!R99</f>
        <v>Z3</v>
      </c>
      <c r="G102" s="67"/>
      <c r="H102" s="67">
        <f>'COUT TVX'!C99</f>
        <v>2010</v>
      </c>
      <c r="I102" s="67">
        <f>'COUT TVX'!D99</f>
        <v>2011</v>
      </c>
      <c r="J102" s="67" t="str">
        <f>IF('COUT TVX'!H99="IND","IND",IF('COUT TVX'!H99="COLL","COLL",IF('COUT TVX'!H99="INT","COL","MIXTE")))</f>
        <v>IND</v>
      </c>
      <c r="K102" s="67" t="str">
        <f>IFERROR((VLOOKUP(A102,'COUT GLOBAL'!A:L,9,FALSE)),"")</f>
        <v>Locatif</v>
      </c>
      <c r="L102" s="67"/>
      <c r="M102" s="67"/>
      <c r="N102" s="67" t="str">
        <f t="shared" si="6"/>
        <v>-</v>
      </c>
      <c r="O102" s="67"/>
      <c r="P102" s="67"/>
      <c r="Q102" s="67"/>
      <c r="R102" s="67"/>
      <c r="S102" s="67"/>
      <c r="T102" s="67"/>
      <c r="U102" s="67"/>
      <c r="V102" s="67"/>
      <c r="W102" s="67"/>
      <c r="X102" s="73" t="str">
        <f>IF('COUT TVX'!E99=0,"",'COUT TVX'!E99)</f>
        <v/>
      </c>
      <c r="Y102" s="74"/>
      <c r="Z102" s="74"/>
      <c r="AA102" s="74"/>
      <c r="AB102" s="74"/>
      <c r="AC102" s="74"/>
      <c r="AD102" s="68"/>
      <c r="AE102" s="68" t="str">
        <f t="shared" si="7"/>
        <v/>
      </c>
      <c r="AF102" s="68"/>
      <c r="AG102" s="75" t="str">
        <f>IF('COUT TVX'!F99=0,"",'COUT TVX'!F99)</f>
        <v/>
      </c>
      <c r="AH102" s="75" t="str">
        <f>IF('COUT TVX'!G99=0,"",'COUT TVX'!G99)</f>
        <v/>
      </c>
      <c r="AI102" s="76" t="str">
        <f t="shared" si="8"/>
        <v/>
      </c>
      <c r="AJ102" s="67" t="str">
        <f>'COUT TVX'!K99</f>
        <v>LOT N°6: ELEC-CHAUFF. VMC</v>
      </c>
      <c r="AK102" s="67" t="str">
        <f>'COUT TVX'!L99</f>
        <v>ELECTRICITE / CHAUFFAGE/PLOMBERIE/VMC</v>
      </c>
      <c r="AL102" s="68">
        <f>'COUT TVX'!M99</f>
        <v>19306.330000000002</v>
      </c>
      <c r="AM102" s="68"/>
      <c r="AN102" s="68"/>
      <c r="AO102" s="68"/>
      <c r="AP102" s="68"/>
      <c r="AQ102" s="68"/>
      <c r="AR102" s="68"/>
      <c r="AS102" s="77" t="str">
        <f>IF(ISBLANK('COUT TVX'!Q99),"",'COUT TVX'!Q99)</f>
        <v/>
      </c>
      <c r="AT102" s="68" t="str">
        <f t="shared" si="9"/>
        <v/>
      </c>
      <c r="AU102" s="68" t="str">
        <f t="shared" si="10"/>
        <v/>
      </c>
      <c r="AV102" s="68" t="str">
        <f t="shared" si="11"/>
        <v/>
      </c>
    </row>
    <row r="103" spans="1:48" x14ac:dyDescent="0.25">
      <c r="A103" s="67">
        <f>'COUT TVX'!A100</f>
        <v>812</v>
      </c>
      <c r="B103" s="67" t="str">
        <f>'COUT TVX'!B100</f>
        <v xml:space="preserve"> LA FRESNAYE SUR CHEDOUET RESID</v>
      </c>
      <c r="C103" s="67"/>
      <c r="D103" s="67"/>
      <c r="E103" s="67">
        <f>IF(ISBLANK('COUT TVX'!I100),"",'COUT TVX'!I100)</f>
        <v>2</v>
      </c>
      <c r="F103" s="72" t="str">
        <f>'COUT TVX'!R100</f>
        <v>Z3</v>
      </c>
      <c r="G103" s="67"/>
      <c r="H103" s="67">
        <f>'COUT TVX'!C100</f>
        <v>2010</v>
      </c>
      <c r="I103" s="67">
        <f>'COUT TVX'!D100</f>
        <v>2011</v>
      </c>
      <c r="J103" s="67" t="str">
        <f>IF('COUT TVX'!H100="IND","IND",IF('COUT TVX'!H100="COLL","COLL",IF('COUT TVX'!H100="INT","COL","MIXTE")))</f>
        <v>IND</v>
      </c>
      <c r="K103" s="67" t="str">
        <f>IFERROR((VLOOKUP(A103,'COUT GLOBAL'!A:L,9,FALSE)),"")</f>
        <v>Locatif</v>
      </c>
      <c r="L103" s="67"/>
      <c r="M103" s="67"/>
      <c r="N103" s="67" t="str">
        <f t="shared" si="6"/>
        <v>-</v>
      </c>
      <c r="O103" s="67"/>
      <c r="P103" s="67"/>
      <c r="Q103" s="67"/>
      <c r="R103" s="67"/>
      <c r="S103" s="67"/>
      <c r="T103" s="67"/>
      <c r="U103" s="67"/>
      <c r="V103" s="67"/>
      <c r="W103" s="67"/>
      <c r="X103" s="73" t="str">
        <f>IF('COUT TVX'!E100=0,"",'COUT TVX'!E100)</f>
        <v/>
      </c>
      <c r="Y103" s="74"/>
      <c r="Z103" s="74"/>
      <c r="AA103" s="74"/>
      <c r="AB103" s="74"/>
      <c r="AC103" s="74"/>
      <c r="AD103" s="68"/>
      <c r="AE103" s="68" t="str">
        <f t="shared" si="7"/>
        <v/>
      </c>
      <c r="AF103" s="68"/>
      <c r="AG103" s="75" t="str">
        <f>IF('COUT TVX'!F100=0,"",'COUT TVX'!F100)</f>
        <v/>
      </c>
      <c r="AH103" s="75" t="str">
        <f>IF('COUT TVX'!G100=0,"",'COUT TVX'!G100)</f>
        <v/>
      </c>
      <c r="AI103" s="76" t="str">
        <f t="shared" si="8"/>
        <v/>
      </c>
      <c r="AJ103" s="67" t="str">
        <f>'COUT TVX'!K100</f>
        <v>LOT N°7 : PLOMBERIE-SANITAIRES</v>
      </c>
      <c r="AK103" s="67" t="str">
        <f>'COUT TVX'!L100</f>
        <v>ELECTRICITE / CHAUFFAGE/PLOMBERIE/VMC</v>
      </c>
      <c r="AL103" s="68">
        <f>'COUT TVX'!M100</f>
        <v>9436.4699999999993</v>
      </c>
      <c r="AM103" s="68"/>
      <c r="AN103" s="68"/>
      <c r="AO103" s="68"/>
      <c r="AP103" s="68"/>
      <c r="AQ103" s="68"/>
      <c r="AR103" s="68"/>
      <c r="AS103" s="77" t="str">
        <f>IF(ISBLANK('COUT TVX'!Q100),"",'COUT TVX'!Q100)</f>
        <v/>
      </c>
      <c r="AT103" s="68" t="str">
        <f t="shared" si="9"/>
        <v/>
      </c>
      <c r="AU103" s="68" t="str">
        <f t="shared" si="10"/>
        <v/>
      </c>
      <c r="AV103" s="68" t="str">
        <f t="shared" si="11"/>
        <v/>
      </c>
    </row>
    <row r="104" spans="1:48" x14ac:dyDescent="0.25">
      <c r="A104" s="67">
        <f>'COUT TVX'!A101</f>
        <v>812</v>
      </c>
      <c r="B104" s="67" t="str">
        <f>'COUT TVX'!B101</f>
        <v xml:space="preserve"> LA FRESNAYE SUR CHEDOUET RESID</v>
      </c>
      <c r="C104" s="67"/>
      <c r="D104" s="67"/>
      <c r="E104" s="67">
        <f>IF(ISBLANK('COUT TVX'!I101),"",'COUT TVX'!I101)</f>
        <v>2</v>
      </c>
      <c r="F104" s="72" t="str">
        <f>'COUT TVX'!R101</f>
        <v>Z3</v>
      </c>
      <c r="G104" s="67"/>
      <c r="H104" s="67">
        <f>'COUT TVX'!C101</f>
        <v>2010</v>
      </c>
      <c r="I104" s="67">
        <f>'COUT TVX'!D101</f>
        <v>2011</v>
      </c>
      <c r="J104" s="67" t="str">
        <f>IF('COUT TVX'!H101="IND","IND",IF('COUT TVX'!H101="COLL","COLL",IF('COUT TVX'!H101="INT","COL","MIXTE")))</f>
        <v>IND</v>
      </c>
      <c r="K104" s="67" t="str">
        <f>IFERROR((VLOOKUP(A104,'COUT GLOBAL'!A:L,9,FALSE)),"")</f>
        <v>Locatif</v>
      </c>
      <c r="L104" s="67"/>
      <c r="M104" s="67"/>
      <c r="N104" s="67" t="str">
        <f t="shared" si="6"/>
        <v>-</v>
      </c>
      <c r="O104" s="67"/>
      <c r="P104" s="67"/>
      <c r="Q104" s="67"/>
      <c r="R104" s="67"/>
      <c r="S104" s="67"/>
      <c r="T104" s="67"/>
      <c r="U104" s="67"/>
      <c r="V104" s="67"/>
      <c r="W104" s="67"/>
      <c r="X104" s="73" t="str">
        <f>IF('COUT TVX'!E101=0,"",'COUT TVX'!E101)</f>
        <v/>
      </c>
      <c r="Y104" s="74"/>
      <c r="Z104" s="74"/>
      <c r="AA104" s="74"/>
      <c r="AB104" s="74"/>
      <c r="AC104" s="74"/>
      <c r="AD104" s="68"/>
      <c r="AE104" s="68" t="str">
        <f t="shared" si="7"/>
        <v/>
      </c>
      <c r="AF104" s="68"/>
      <c r="AG104" s="75" t="str">
        <f>IF('COUT TVX'!F101=0,"",'COUT TVX'!F101)</f>
        <v/>
      </c>
      <c r="AH104" s="75" t="str">
        <f>IF('COUT TVX'!G101=0,"",'COUT TVX'!G101)</f>
        <v/>
      </c>
      <c r="AI104" s="76" t="str">
        <f t="shared" si="8"/>
        <v/>
      </c>
      <c r="AJ104" s="67" t="str">
        <f>'COUT TVX'!K101</f>
        <v>LOT N°8 : CARRELAGE-FAIENCE</v>
      </c>
      <c r="AK104" s="67" t="str">
        <f>'COUT TVX'!L101</f>
        <v>SECOND ŒUVRE</v>
      </c>
      <c r="AL104" s="68">
        <f>'COUT TVX'!M101</f>
        <v>13574.4</v>
      </c>
      <c r="AM104" s="68"/>
      <c r="AN104" s="68"/>
      <c r="AO104" s="68"/>
      <c r="AP104" s="68"/>
      <c r="AQ104" s="68"/>
      <c r="AR104" s="68"/>
      <c r="AS104" s="77" t="str">
        <f>IF(ISBLANK('COUT TVX'!Q101),"",'COUT TVX'!Q101)</f>
        <v/>
      </c>
      <c r="AT104" s="68" t="str">
        <f t="shared" si="9"/>
        <v/>
      </c>
      <c r="AU104" s="68" t="str">
        <f t="shared" si="10"/>
        <v/>
      </c>
      <c r="AV104" s="68" t="str">
        <f t="shared" si="11"/>
        <v/>
      </c>
    </row>
    <row r="105" spans="1:48" x14ac:dyDescent="0.25">
      <c r="A105" s="67">
        <f>'COUT TVX'!A102</f>
        <v>812</v>
      </c>
      <c r="B105" s="67" t="str">
        <f>'COUT TVX'!B102</f>
        <v xml:space="preserve"> LA FRESNAYE SUR CHEDOUET RESID</v>
      </c>
      <c r="C105" s="67"/>
      <c r="D105" s="67"/>
      <c r="E105" s="67">
        <f>IF(ISBLANK('COUT TVX'!I102),"",'COUT TVX'!I102)</f>
        <v>2</v>
      </c>
      <c r="F105" s="72" t="str">
        <f>'COUT TVX'!R102</f>
        <v>Z3</v>
      </c>
      <c r="G105" s="67"/>
      <c r="H105" s="67">
        <f>'COUT TVX'!C102</f>
        <v>2010</v>
      </c>
      <c r="I105" s="67">
        <f>'COUT TVX'!D102</f>
        <v>2011</v>
      </c>
      <c r="J105" s="67" t="str">
        <f>IF('COUT TVX'!H102="IND","IND",IF('COUT TVX'!H102="COLL","COLL",IF('COUT TVX'!H102="INT","COL","MIXTE")))</f>
        <v>IND</v>
      </c>
      <c r="K105" s="67" t="str">
        <f>IFERROR((VLOOKUP(A105,'COUT GLOBAL'!A:L,9,FALSE)),"")</f>
        <v>Locatif</v>
      </c>
      <c r="L105" s="67"/>
      <c r="M105" s="67"/>
      <c r="N105" s="67" t="str">
        <f t="shared" si="6"/>
        <v>-</v>
      </c>
      <c r="O105" s="67"/>
      <c r="P105" s="67"/>
      <c r="Q105" s="67"/>
      <c r="R105" s="67"/>
      <c r="S105" s="67"/>
      <c r="T105" s="67"/>
      <c r="U105" s="67"/>
      <c r="V105" s="67"/>
      <c r="W105" s="67"/>
      <c r="X105" s="73" t="str">
        <f>IF('COUT TVX'!E102=0,"",'COUT TVX'!E102)</f>
        <v/>
      </c>
      <c r="Y105" s="74"/>
      <c r="Z105" s="74"/>
      <c r="AA105" s="74"/>
      <c r="AB105" s="74"/>
      <c r="AC105" s="74"/>
      <c r="AD105" s="68"/>
      <c r="AE105" s="68" t="str">
        <f t="shared" si="7"/>
        <v/>
      </c>
      <c r="AF105" s="68"/>
      <c r="AG105" s="75" t="str">
        <f>IF('COUT TVX'!F102=0,"",'COUT TVX'!F102)</f>
        <v/>
      </c>
      <c r="AH105" s="75" t="str">
        <f>IF('COUT TVX'!G102=0,"",'COUT TVX'!G102)</f>
        <v/>
      </c>
      <c r="AI105" s="76" t="str">
        <f t="shared" si="8"/>
        <v/>
      </c>
      <c r="AJ105" s="67" t="str">
        <f>'COUT TVX'!K102</f>
        <v>LOT N° 9 : PEINT. SOLS SOUPLES</v>
      </c>
      <c r="AK105" s="67" t="str">
        <f>'COUT TVX'!L102</f>
        <v>SECOND ŒUVRE</v>
      </c>
      <c r="AL105" s="68">
        <f>'COUT TVX'!M102</f>
        <v>13791.9</v>
      </c>
      <c r="AM105" s="68"/>
      <c r="AN105" s="68"/>
      <c r="AO105" s="68"/>
      <c r="AP105" s="68"/>
      <c r="AQ105" s="68"/>
      <c r="AR105" s="68"/>
      <c r="AS105" s="77" t="str">
        <f>IF(ISBLANK('COUT TVX'!Q102),"",'COUT TVX'!Q102)</f>
        <v/>
      </c>
      <c r="AT105" s="68" t="str">
        <f t="shared" si="9"/>
        <v/>
      </c>
      <c r="AU105" s="68" t="str">
        <f t="shared" si="10"/>
        <v/>
      </c>
      <c r="AV105" s="68" t="str">
        <f t="shared" si="11"/>
        <v/>
      </c>
    </row>
    <row r="106" spans="1:48" x14ac:dyDescent="0.25">
      <c r="A106" s="67">
        <f>'COUT TVX'!A103</f>
        <v>812</v>
      </c>
      <c r="B106" s="67" t="str">
        <f>'COUT TVX'!B103</f>
        <v xml:space="preserve"> LA FRESNAYE SUR CHEDOUET RESID</v>
      </c>
      <c r="C106" s="67"/>
      <c r="D106" s="67"/>
      <c r="E106" s="67">
        <f>IF(ISBLANK('COUT TVX'!I103),"",'COUT TVX'!I103)</f>
        <v>2</v>
      </c>
      <c r="F106" s="72" t="str">
        <f>'COUT TVX'!R103</f>
        <v>Z3</v>
      </c>
      <c r="G106" s="67"/>
      <c r="H106" s="67">
        <f>'COUT TVX'!C103</f>
        <v>2010</v>
      </c>
      <c r="I106" s="67">
        <f>'COUT TVX'!D103</f>
        <v>2011</v>
      </c>
      <c r="J106" s="67" t="str">
        <f>IF('COUT TVX'!H103="IND","IND",IF('COUT TVX'!H103="COLL","COLL",IF('COUT TVX'!H103="INT","COL","MIXTE")))</f>
        <v>IND</v>
      </c>
      <c r="K106" s="67" t="str">
        <f>IFERROR((VLOOKUP(A106,'COUT GLOBAL'!A:L,9,FALSE)),"")</f>
        <v>Locatif</v>
      </c>
      <c r="L106" s="67"/>
      <c r="M106" s="67"/>
      <c r="N106" s="67" t="str">
        <f t="shared" si="6"/>
        <v>-</v>
      </c>
      <c r="O106" s="67"/>
      <c r="P106" s="67"/>
      <c r="Q106" s="67"/>
      <c r="R106" s="67"/>
      <c r="S106" s="67"/>
      <c r="T106" s="67"/>
      <c r="U106" s="67"/>
      <c r="V106" s="67"/>
      <c r="W106" s="67"/>
      <c r="X106" s="73" t="str">
        <f>IF('COUT TVX'!E103=0,"",'COUT TVX'!E103)</f>
        <v/>
      </c>
      <c r="Y106" s="74"/>
      <c r="Z106" s="74"/>
      <c r="AA106" s="74"/>
      <c r="AB106" s="74"/>
      <c r="AC106" s="74"/>
      <c r="AD106" s="68"/>
      <c r="AE106" s="68" t="str">
        <f t="shared" si="7"/>
        <v/>
      </c>
      <c r="AF106" s="68"/>
      <c r="AG106" s="75" t="str">
        <f>IF('COUT TVX'!F103=0,"",'COUT TVX'!F103)</f>
        <v/>
      </c>
      <c r="AH106" s="75" t="str">
        <f>IF('COUT TVX'!G103=0,"",'COUT TVX'!G103)</f>
        <v/>
      </c>
      <c r="AI106" s="76" t="str">
        <f t="shared" si="8"/>
        <v/>
      </c>
      <c r="AJ106" s="67" t="str">
        <f>'COUT TVX'!K103</f>
        <v>LOT N°10 : ESPACES VERTS</v>
      </c>
      <c r="AK106" s="67" t="str">
        <f>'COUT TVX'!L103</f>
        <v>ESPACES VERTS</v>
      </c>
      <c r="AL106" s="68">
        <f>'COUT TVX'!M103</f>
        <v>6499.48</v>
      </c>
      <c r="AM106" s="68"/>
      <c r="AN106" s="68"/>
      <c r="AO106" s="68"/>
      <c r="AP106" s="68"/>
      <c r="AQ106" s="68"/>
      <c r="AR106" s="68"/>
      <c r="AS106" s="77" t="str">
        <f>IF(ISBLANK('COUT TVX'!Q103),"",'COUT TVX'!Q103)</f>
        <v/>
      </c>
      <c r="AT106" s="68" t="str">
        <f t="shared" si="9"/>
        <v/>
      </c>
      <c r="AU106" s="68" t="str">
        <f t="shared" si="10"/>
        <v/>
      </c>
      <c r="AV106" s="68" t="str">
        <f t="shared" si="11"/>
        <v/>
      </c>
    </row>
    <row r="107" spans="1:48" x14ac:dyDescent="0.25">
      <c r="A107" s="67">
        <f>'COUT TVX'!A104</f>
        <v>814</v>
      </c>
      <c r="B107" s="67" t="str">
        <f>'COUT TVX'!B104</f>
        <v xml:space="preserve"> SAINT GEORGES DU BOIS ALLEE DE</v>
      </c>
      <c r="C107" s="67"/>
      <c r="D107" s="67" t="s">
        <v>78</v>
      </c>
      <c r="E107" s="67">
        <f>IF(ISBLANK('COUT TVX'!I104),"",'COUT TVX'!I104)</f>
        <v>4</v>
      </c>
      <c r="F107" s="72" t="str">
        <f>'COUT TVX'!R104</f>
        <v>Z3</v>
      </c>
      <c r="G107" s="67"/>
      <c r="H107" s="67">
        <f>'COUT TVX'!C104</f>
        <v>2009</v>
      </c>
      <c r="I107" s="67">
        <f>'COUT TVX'!D104</f>
        <v>2011</v>
      </c>
      <c r="J107" s="67" t="str">
        <f>IF('COUT TVX'!H104="IND","IND",IF('COUT TVX'!H104="COLL","COLL",IF('COUT TVX'!H104="INT","COL","MIXTE")))</f>
        <v>IND</v>
      </c>
      <c r="K107" s="67" t="str">
        <f>IFERROR((VLOOKUP(A107,'COUT GLOBAL'!A:L,9,FALSE)),"")</f>
        <v>Accession</v>
      </c>
      <c r="L107" s="67"/>
      <c r="M107" s="67"/>
      <c r="N107" s="67" t="str">
        <f t="shared" si="6"/>
        <v>-</v>
      </c>
      <c r="O107" s="67"/>
      <c r="P107" s="67"/>
      <c r="Q107" s="67"/>
      <c r="R107" s="67"/>
      <c r="S107" s="67"/>
      <c r="T107" s="67"/>
      <c r="U107" s="67"/>
      <c r="V107" s="67"/>
      <c r="W107" s="67"/>
      <c r="X107" s="73">
        <f>IF('COUT TVX'!E104=0,"",'COUT TVX'!E104)</f>
        <v>20</v>
      </c>
      <c r="Y107" s="74"/>
      <c r="Z107" s="74"/>
      <c r="AA107" s="74"/>
      <c r="AB107" s="74"/>
      <c r="AC107" s="74"/>
      <c r="AD107" s="68"/>
      <c r="AE107" s="68">
        <f t="shared" si="7"/>
        <v>0</v>
      </c>
      <c r="AF107" s="68"/>
      <c r="AG107" s="75">
        <f>IF('COUT TVX'!F104=0,"",'COUT TVX'!F104)</f>
        <v>1588.17</v>
      </c>
      <c r="AH107" s="75">
        <f>IF('COUT TVX'!G104=0,"",'COUT TVX'!G104)</f>
        <v>1664</v>
      </c>
      <c r="AI107" s="76">
        <f t="shared" si="8"/>
        <v>0.95442908653846159</v>
      </c>
      <c r="AJ107" s="67" t="str">
        <f>'COUT TVX'!K104</f>
        <v>LOT 1 - VOIRIE - RESEAUX DIVE</v>
      </c>
      <c r="AK107" s="67" t="str">
        <f>'COUT TVX'!L104</f>
        <v>VRD</v>
      </c>
      <c r="AL107" s="68">
        <f>'COUT TVX'!M104</f>
        <v>107369.91</v>
      </c>
      <c r="AM107" s="68"/>
      <c r="AN107" s="68"/>
      <c r="AO107" s="68"/>
      <c r="AP107" s="68"/>
      <c r="AQ107" s="68"/>
      <c r="AR107" s="68"/>
      <c r="AS107" s="77" t="str">
        <f>IF(ISBLANK('COUT TVX'!Q104),"",'COUT TVX'!Q104)</f>
        <v/>
      </c>
      <c r="AT107" s="68">
        <f t="shared" si="9"/>
        <v>0</v>
      </c>
      <c r="AU107" s="68">
        <f t="shared" si="10"/>
        <v>0</v>
      </c>
      <c r="AV107" s="68">
        <f t="shared" si="11"/>
        <v>0</v>
      </c>
    </row>
    <row r="108" spans="1:48" x14ac:dyDescent="0.25">
      <c r="A108" s="67">
        <f>'COUT TVX'!A105</f>
        <v>814</v>
      </c>
      <c r="B108" s="67" t="str">
        <f>'COUT TVX'!B105</f>
        <v xml:space="preserve"> SAINT GEORGES DU BOIS ALLEE DE</v>
      </c>
      <c r="C108" s="67"/>
      <c r="D108" s="67"/>
      <c r="E108" s="67">
        <f>IF(ISBLANK('COUT TVX'!I105),"",'COUT TVX'!I105)</f>
        <v>4</v>
      </c>
      <c r="F108" s="72" t="str">
        <f>'COUT TVX'!R105</f>
        <v>Z3</v>
      </c>
      <c r="G108" s="67"/>
      <c r="H108" s="67">
        <f>'COUT TVX'!C105</f>
        <v>2009</v>
      </c>
      <c r="I108" s="67">
        <f>'COUT TVX'!D105</f>
        <v>2011</v>
      </c>
      <c r="J108" s="67" t="str">
        <f>IF('COUT TVX'!H105="IND","IND",IF('COUT TVX'!H105="COLL","COLL",IF('COUT TVX'!H105="INT","COL","MIXTE")))</f>
        <v>IND</v>
      </c>
      <c r="K108" s="67" t="str">
        <f>IFERROR((VLOOKUP(A108,'COUT GLOBAL'!A:L,9,FALSE)),"")</f>
        <v>Accession</v>
      </c>
      <c r="L108" s="67"/>
      <c r="M108" s="67"/>
      <c r="N108" s="67" t="str">
        <f t="shared" si="6"/>
        <v>-</v>
      </c>
      <c r="O108" s="67"/>
      <c r="P108" s="67"/>
      <c r="Q108" s="67"/>
      <c r="R108" s="67"/>
      <c r="S108" s="67"/>
      <c r="T108" s="67"/>
      <c r="U108" s="67"/>
      <c r="V108" s="67"/>
      <c r="W108" s="67"/>
      <c r="X108" s="73" t="str">
        <f>IF('COUT TVX'!E105=0,"",'COUT TVX'!E105)</f>
        <v/>
      </c>
      <c r="Y108" s="74"/>
      <c r="Z108" s="74"/>
      <c r="AA108" s="74"/>
      <c r="AB108" s="74"/>
      <c r="AC108" s="74"/>
      <c r="AD108" s="68"/>
      <c r="AE108" s="68" t="str">
        <f t="shared" si="7"/>
        <v/>
      </c>
      <c r="AF108" s="68"/>
      <c r="AG108" s="75" t="str">
        <f>IF('COUT TVX'!F105=0,"",'COUT TVX'!F105)</f>
        <v/>
      </c>
      <c r="AH108" s="75" t="str">
        <f>IF('COUT TVX'!G105=0,"",'COUT TVX'!G105)</f>
        <v/>
      </c>
      <c r="AI108" s="76" t="str">
        <f t="shared" si="8"/>
        <v/>
      </c>
      <c r="AJ108" s="67" t="str">
        <f>'COUT TVX'!K105</f>
        <v>LOT 2 - MACONNERIE</v>
      </c>
      <c r="AK108" s="67" t="str">
        <f>'COUT TVX'!L105</f>
        <v>GROS ŒUVRE</v>
      </c>
      <c r="AL108" s="68">
        <f>'COUT TVX'!M105</f>
        <v>521946.35</v>
      </c>
      <c r="AM108" s="68"/>
      <c r="AN108" s="68"/>
      <c r="AO108" s="68"/>
      <c r="AP108" s="68"/>
      <c r="AQ108" s="68"/>
      <c r="AR108" s="68"/>
      <c r="AS108" s="77">
        <f>IF(ISBLANK('COUT TVX'!Q105),"",'COUT TVX'!Q105)</f>
        <v>5.5E-2</v>
      </c>
      <c r="AT108" s="68" t="str">
        <f t="shared" si="9"/>
        <v/>
      </c>
      <c r="AU108" s="68" t="str">
        <f t="shared" si="10"/>
        <v/>
      </c>
      <c r="AV108" s="68" t="str">
        <f t="shared" si="11"/>
        <v/>
      </c>
    </row>
    <row r="109" spans="1:48" x14ac:dyDescent="0.25">
      <c r="A109" s="67">
        <f>'COUT TVX'!A106</f>
        <v>814</v>
      </c>
      <c r="B109" s="67" t="str">
        <f>'COUT TVX'!B106</f>
        <v xml:space="preserve"> SAINT GEORGES DU BOIS ALLEE DE</v>
      </c>
      <c r="C109" s="67"/>
      <c r="D109" s="67"/>
      <c r="E109" s="67">
        <f>IF(ISBLANK('COUT TVX'!I106),"",'COUT TVX'!I106)</f>
        <v>4</v>
      </c>
      <c r="F109" s="72" t="str">
        <f>'COUT TVX'!R106</f>
        <v>Z3</v>
      </c>
      <c r="G109" s="67"/>
      <c r="H109" s="67">
        <f>'COUT TVX'!C106</f>
        <v>2009</v>
      </c>
      <c r="I109" s="67">
        <f>'COUT TVX'!D106</f>
        <v>2011</v>
      </c>
      <c r="J109" s="67" t="str">
        <f>IF('COUT TVX'!H106="IND","IND",IF('COUT TVX'!H106="COLL","COLL",IF('COUT TVX'!H106="INT","COL","MIXTE")))</f>
        <v>IND</v>
      </c>
      <c r="K109" s="67" t="str">
        <f>IFERROR((VLOOKUP(A109,'COUT GLOBAL'!A:L,9,FALSE)),"")</f>
        <v>Accession</v>
      </c>
      <c r="L109" s="67"/>
      <c r="M109" s="67"/>
      <c r="N109" s="67" t="str">
        <f t="shared" si="6"/>
        <v>-</v>
      </c>
      <c r="O109" s="67"/>
      <c r="P109" s="67"/>
      <c r="Q109" s="67"/>
      <c r="R109" s="67"/>
      <c r="S109" s="67"/>
      <c r="T109" s="67"/>
      <c r="U109" s="67"/>
      <c r="V109" s="67"/>
      <c r="W109" s="67"/>
      <c r="X109" s="73" t="str">
        <f>IF('COUT TVX'!E106=0,"",'COUT TVX'!E106)</f>
        <v/>
      </c>
      <c r="Y109" s="74"/>
      <c r="Z109" s="74"/>
      <c r="AA109" s="74"/>
      <c r="AB109" s="74"/>
      <c r="AC109" s="74"/>
      <c r="AD109" s="68"/>
      <c r="AE109" s="68" t="str">
        <f t="shared" si="7"/>
        <v/>
      </c>
      <c r="AF109" s="68"/>
      <c r="AG109" s="75" t="str">
        <f>IF('COUT TVX'!F106=0,"",'COUT TVX'!F106)</f>
        <v/>
      </c>
      <c r="AH109" s="75" t="str">
        <f>IF('COUT TVX'!G106=0,"",'COUT TVX'!G106)</f>
        <v/>
      </c>
      <c r="AI109" s="76" t="str">
        <f t="shared" si="8"/>
        <v/>
      </c>
      <c r="AJ109" s="67" t="str">
        <f>'COUT TVX'!K106</f>
        <v>LOT 3 - RAVALEMENT</v>
      </c>
      <c r="AK109" s="67" t="str">
        <f>'COUT TVX'!L106</f>
        <v>GROS ŒUVRE</v>
      </c>
      <c r="AL109" s="68">
        <f>'COUT TVX'!M106</f>
        <v>52624.03</v>
      </c>
      <c r="AM109" s="68"/>
      <c r="AN109" s="68"/>
      <c r="AO109" s="68"/>
      <c r="AP109" s="68"/>
      <c r="AQ109" s="68"/>
      <c r="AR109" s="68"/>
      <c r="AS109" s="77" t="str">
        <f>IF(ISBLANK('COUT TVX'!Q106),"",'COUT TVX'!Q106)</f>
        <v/>
      </c>
      <c r="AT109" s="68" t="str">
        <f t="shared" si="9"/>
        <v/>
      </c>
      <c r="AU109" s="68" t="str">
        <f t="shared" si="10"/>
        <v/>
      </c>
      <c r="AV109" s="68" t="str">
        <f t="shared" si="11"/>
        <v/>
      </c>
    </row>
    <row r="110" spans="1:48" x14ac:dyDescent="0.25">
      <c r="A110" s="67">
        <f>'COUT TVX'!A107</f>
        <v>814</v>
      </c>
      <c r="B110" s="67" t="str">
        <f>'COUT TVX'!B107</f>
        <v xml:space="preserve"> SAINT GEORGES DU BOIS ALLEE DE</v>
      </c>
      <c r="C110" s="67"/>
      <c r="D110" s="67"/>
      <c r="E110" s="67">
        <f>IF(ISBLANK('COUT TVX'!I107),"",'COUT TVX'!I107)</f>
        <v>4</v>
      </c>
      <c r="F110" s="72" t="str">
        <f>'COUT TVX'!R107</f>
        <v>Z3</v>
      </c>
      <c r="G110" s="67"/>
      <c r="H110" s="67">
        <f>'COUT TVX'!C107</f>
        <v>2009</v>
      </c>
      <c r="I110" s="67">
        <f>'COUT TVX'!D107</f>
        <v>2011</v>
      </c>
      <c r="J110" s="67" t="str">
        <f>IF('COUT TVX'!H107="IND","IND",IF('COUT TVX'!H107="COLL","COLL",IF('COUT TVX'!H107="INT","COL","MIXTE")))</f>
        <v>IND</v>
      </c>
      <c r="K110" s="67" t="str">
        <f>IFERROR((VLOOKUP(A110,'COUT GLOBAL'!A:L,9,FALSE)),"")</f>
        <v>Accession</v>
      </c>
      <c r="L110" s="67"/>
      <c r="M110" s="67"/>
      <c r="N110" s="67" t="str">
        <f t="shared" si="6"/>
        <v>-</v>
      </c>
      <c r="O110" s="67"/>
      <c r="P110" s="67"/>
      <c r="Q110" s="67"/>
      <c r="R110" s="67"/>
      <c r="S110" s="67"/>
      <c r="T110" s="67"/>
      <c r="U110" s="67"/>
      <c r="V110" s="67"/>
      <c r="W110" s="67"/>
      <c r="X110" s="73" t="str">
        <f>IF('COUT TVX'!E107=0,"",'COUT TVX'!E107)</f>
        <v/>
      </c>
      <c r="Y110" s="74"/>
      <c r="Z110" s="74"/>
      <c r="AA110" s="74"/>
      <c r="AB110" s="74"/>
      <c r="AC110" s="74"/>
      <c r="AD110" s="68"/>
      <c r="AE110" s="68" t="str">
        <f t="shared" si="7"/>
        <v/>
      </c>
      <c r="AF110" s="68"/>
      <c r="AG110" s="75" t="str">
        <f>IF('COUT TVX'!F107=0,"",'COUT TVX'!F107)</f>
        <v/>
      </c>
      <c r="AH110" s="75" t="str">
        <f>IF('COUT TVX'!G107=0,"",'COUT TVX'!G107)</f>
        <v/>
      </c>
      <c r="AI110" s="76" t="str">
        <f t="shared" si="8"/>
        <v/>
      </c>
      <c r="AJ110" s="67" t="str">
        <f>'COUT TVX'!K107</f>
        <v>LOT  6 - ETANCHEITE</v>
      </c>
      <c r="AK110" s="67" t="str">
        <f>'COUT TVX'!L107</f>
        <v>CHARPENTE / COUVERTURE</v>
      </c>
      <c r="AL110" s="68">
        <f>'COUT TVX'!M107</f>
        <v>47304.959999999999</v>
      </c>
      <c r="AM110" s="68"/>
      <c r="AN110" s="68"/>
      <c r="AO110" s="68"/>
      <c r="AP110" s="68"/>
      <c r="AQ110" s="68"/>
      <c r="AR110" s="68"/>
      <c r="AS110" s="77" t="str">
        <f>IF(ISBLANK('COUT TVX'!Q107),"",'COUT TVX'!Q107)</f>
        <v/>
      </c>
      <c r="AT110" s="68" t="str">
        <f t="shared" si="9"/>
        <v/>
      </c>
      <c r="AU110" s="68" t="str">
        <f t="shared" si="10"/>
        <v/>
      </c>
      <c r="AV110" s="68" t="str">
        <f t="shared" si="11"/>
        <v/>
      </c>
    </row>
    <row r="111" spans="1:48" x14ac:dyDescent="0.25">
      <c r="A111" s="67">
        <f>'COUT TVX'!A108</f>
        <v>814</v>
      </c>
      <c r="B111" s="67" t="str">
        <f>'COUT TVX'!B108</f>
        <v xml:space="preserve"> SAINT GEORGES DU BOIS ALLEE DE</v>
      </c>
      <c r="C111" s="67"/>
      <c r="D111" s="67"/>
      <c r="E111" s="67">
        <f>IF(ISBLANK('COUT TVX'!I108),"",'COUT TVX'!I108)</f>
        <v>4</v>
      </c>
      <c r="F111" s="72" t="str">
        <f>'COUT TVX'!R108</f>
        <v>Z3</v>
      </c>
      <c r="G111" s="67"/>
      <c r="H111" s="67">
        <f>'COUT TVX'!C108</f>
        <v>2009</v>
      </c>
      <c r="I111" s="67">
        <f>'COUT TVX'!D108</f>
        <v>2011</v>
      </c>
      <c r="J111" s="67" t="str">
        <f>IF('COUT TVX'!H108="IND","IND",IF('COUT TVX'!H108="COLL","COLL",IF('COUT TVX'!H108="INT","COL","MIXTE")))</f>
        <v>IND</v>
      </c>
      <c r="K111" s="67" t="str">
        <f>IFERROR((VLOOKUP(A111,'COUT GLOBAL'!A:L,9,FALSE)),"")</f>
        <v>Accession</v>
      </c>
      <c r="L111" s="67"/>
      <c r="M111" s="67"/>
      <c r="N111" s="67" t="str">
        <f t="shared" si="6"/>
        <v>-</v>
      </c>
      <c r="O111" s="67"/>
      <c r="P111" s="67"/>
      <c r="Q111" s="67"/>
      <c r="R111" s="67"/>
      <c r="S111" s="67"/>
      <c r="T111" s="67"/>
      <c r="U111" s="67"/>
      <c r="V111" s="67"/>
      <c r="W111" s="67"/>
      <c r="X111" s="73" t="str">
        <f>IF('COUT TVX'!E108=0,"",'COUT TVX'!E108)</f>
        <v/>
      </c>
      <c r="Y111" s="74"/>
      <c r="Z111" s="74"/>
      <c r="AA111" s="74"/>
      <c r="AB111" s="74"/>
      <c r="AC111" s="74"/>
      <c r="AD111" s="68"/>
      <c r="AE111" s="68" t="str">
        <f t="shared" si="7"/>
        <v/>
      </c>
      <c r="AF111" s="68"/>
      <c r="AG111" s="75" t="str">
        <f>IF('COUT TVX'!F108=0,"",'COUT TVX'!F108)</f>
        <v/>
      </c>
      <c r="AH111" s="75" t="str">
        <f>IF('COUT TVX'!G108=0,"",'COUT TVX'!G108)</f>
        <v/>
      </c>
      <c r="AI111" s="76" t="str">
        <f t="shared" si="8"/>
        <v/>
      </c>
      <c r="AJ111" s="67" t="str">
        <f>'COUT TVX'!K108</f>
        <v>LOT 7 - MENUISERIES EXT PVC</v>
      </c>
      <c r="AK111" s="67" t="str">
        <f>'COUT TVX'!L108</f>
        <v>SECOND ŒUVRE</v>
      </c>
      <c r="AL111" s="68">
        <f>'COUT TVX'!M108</f>
        <v>98529.74</v>
      </c>
      <c r="AM111" s="68"/>
      <c r="AN111" s="68"/>
      <c r="AO111" s="68"/>
      <c r="AP111" s="68"/>
      <c r="AQ111" s="68"/>
      <c r="AR111" s="68"/>
      <c r="AS111" s="77" t="str">
        <f>IF(ISBLANK('COUT TVX'!Q108),"",'COUT TVX'!Q108)</f>
        <v/>
      </c>
      <c r="AT111" s="68" t="str">
        <f t="shared" si="9"/>
        <v/>
      </c>
      <c r="AU111" s="68" t="str">
        <f t="shared" si="10"/>
        <v/>
      </c>
      <c r="AV111" s="68" t="str">
        <f t="shared" si="11"/>
        <v/>
      </c>
    </row>
    <row r="112" spans="1:48" x14ac:dyDescent="0.25">
      <c r="A112" s="67">
        <f>'COUT TVX'!A109</f>
        <v>814</v>
      </c>
      <c r="B112" s="67" t="str">
        <f>'COUT TVX'!B109</f>
        <v xml:space="preserve"> SAINT GEORGES DU BOIS ALLEE DE</v>
      </c>
      <c r="C112" s="67"/>
      <c r="D112" s="67"/>
      <c r="E112" s="67">
        <f>IF(ISBLANK('COUT TVX'!I109),"",'COUT TVX'!I109)</f>
        <v>4</v>
      </c>
      <c r="F112" s="72" t="str">
        <f>'COUT TVX'!R109</f>
        <v>Z3</v>
      </c>
      <c r="G112" s="67"/>
      <c r="H112" s="67">
        <f>'COUT TVX'!C109</f>
        <v>2009</v>
      </c>
      <c r="I112" s="67">
        <f>'COUT TVX'!D109</f>
        <v>2011</v>
      </c>
      <c r="J112" s="67" t="str">
        <f>IF('COUT TVX'!H109="IND","IND",IF('COUT TVX'!H109="COLL","COLL",IF('COUT TVX'!H109="INT","COL","MIXTE")))</f>
        <v>IND</v>
      </c>
      <c r="K112" s="67" t="str">
        <f>IFERROR((VLOOKUP(A112,'COUT GLOBAL'!A:L,9,FALSE)),"")</f>
        <v>Accession</v>
      </c>
      <c r="L112" s="67"/>
      <c r="M112" s="67"/>
      <c r="N112" s="67" t="str">
        <f t="shared" si="6"/>
        <v>-</v>
      </c>
      <c r="O112" s="67"/>
      <c r="P112" s="67"/>
      <c r="Q112" s="67"/>
      <c r="R112" s="67"/>
      <c r="S112" s="67"/>
      <c r="T112" s="67"/>
      <c r="U112" s="67"/>
      <c r="V112" s="67"/>
      <c r="W112" s="67"/>
      <c r="X112" s="73" t="str">
        <f>IF('COUT TVX'!E109=0,"",'COUT TVX'!E109)</f>
        <v/>
      </c>
      <c r="Y112" s="74"/>
      <c r="Z112" s="74"/>
      <c r="AA112" s="74"/>
      <c r="AB112" s="74"/>
      <c r="AC112" s="74"/>
      <c r="AD112" s="68"/>
      <c r="AE112" s="68" t="str">
        <f t="shared" si="7"/>
        <v/>
      </c>
      <c r="AF112" s="68"/>
      <c r="AG112" s="75" t="str">
        <f>IF('COUT TVX'!F109=0,"",'COUT TVX'!F109)</f>
        <v/>
      </c>
      <c r="AH112" s="75" t="str">
        <f>IF('COUT TVX'!G109=0,"",'COUT TVX'!G109)</f>
        <v/>
      </c>
      <c r="AI112" s="76" t="str">
        <f t="shared" si="8"/>
        <v/>
      </c>
      <c r="AJ112" s="67" t="str">
        <f>'COUT TVX'!K109</f>
        <v>LOT 8 - MENUISERIES INT. BOIS</v>
      </c>
      <c r="AK112" s="67" t="str">
        <f>'COUT TVX'!L109</f>
        <v>SECOND ŒUVRE</v>
      </c>
      <c r="AL112" s="68">
        <f>'COUT TVX'!M109</f>
        <v>80957</v>
      </c>
      <c r="AM112" s="68"/>
      <c r="AN112" s="68"/>
      <c r="AO112" s="68"/>
      <c r="AP112" s="68"/>
      <c r="AQ112" s="68"/>
      <c r="AR112" s="68"/>
      <c r="AS112" s="77" t="str">
        <f>IF(ISBLANK('COUT TVX'!Q109),"",'COUT TVX'!Q109)</f>
        <v/>
      </c>
      <c r="AT112" s="68" t="str">
        <f t="shared" si="9"/>
        <v/>
      </c>
      <c r="AU112" s="68" t="str">
        <f t="shared" si="10"/>
        <v/>
      </c>
      <c r="AV112" s="68" t="str">
        <f t="shared" si="11"/>
        <v/>
      </c>
    </row>
    <row r="113" spans="1:48" x14ac:dyDescent="0.25">
      <c r="A113" s="67">
        <f>'COUT TVX'!A110</f>
        <v>814</v>
      </c>
      <c r="B113" s="67" t="str">
        <f>'COUT TVX'!B110</f>
        <v xml:space="preserve"> SAINT GEORGES DU BOIS ALLEE DE</v>
      </c>
      <c r="C113" s="67"/>
      <c r="D113" s="67"/>
      <c r="E113" s="67">
        <f>IF(ISBLANK('COUT TVX'!I110),"",'COUT TVX'!I110)</f>
        <v>4</v>
      </c>
      <c r="F113" s="72" t="str">
        <f>'COUT TVX'!R110</f>
        <v>Z3</v>
      </c>
      <c r="G113" s="67"/>
      <c r="H113" s="67">
        <f>'COUT TVX'!C110</f>
        <v>2009</v>
      </c>
      <c r="I113" s="67">
        <f>'COUT TVX'!D110</f>
        <v>2011</v>
      </c>
      <c r="J113" s="67" t="str">
        <f>IF('COUT TVX'!H110="IND","IND",IF('COUT TVX'!H110="COLL","COLL",IF('COUT TVX'!H110="INT","COL","MIXTE")))</f>
        <v>IND</v>
      </c>
      <c r="K113" s="67" t="str">
        <f>IFERROR((VLOOKUP(A113,'COUT GLOBAL'!A:L,9,FALSE)),"")</f>
        <v>Accession</v>
      </c>
      <c r="L113" s="67"/>
      <c r="M113" s="67"/>
      <c r="N113" s="67" t="str">
        <f t="shared" si="6"/>
        <v>-</v>
      </c>
      <c r="O113" s="67"/>
      <c r="P113" s="67"/>
      <c r="Q113" s="67"/>
      <c r="R113" s="67"/>
      <c r="S113" s="67"/>
      <c r="T113" s="67"/>
      <c r="U113" s="67"/>
      <c r="V113" s="67"/>
      <c r="W113" s="67"/>
      <c r="X113" s="73" t="str">
        <f>IF('COUT TVX'!E110=0,"",'COUT TVX'!E110)</f>
        <v/>
      </c>
      <c r="Y113" s="74"/>
      <c r="Z113" s="74"/>
      <c r="AA113" s="74"/>
      <c r="AB113" s="74"/>
      <c r="AC113" s="74"/>
      <c r="AD113" s="68"/>
      <c r="AE113" s="68" t="str">
        <f t="shared" si="7"/>
        <v/>
      </c>
      <c r="AF113" s="68"/>
      <c r="AG113" s="75" t="str">
        <f>IF('COUT TVX'!F110=0,"",'COUT TVX'!F110)</f>
        <v/>
      </c>
      <c r="AH113" s="75" t="str">
        <f>IF('COUT TVX'!G110=0,"",'COUT TVX'!G110)</f>
        <v/>
      </c>
      <c r="AI113" s="76" t="str">
        <f t="shared" si="8"/>
        <v/>
      </c>
      <c r="AJ113" s="67" t="str">
        <f>'COUT TVX'!K110</f>
        <v>LOT 10 - ELECTRICITE</v>
      </c>
      <c r="AK113" s="67" t="str">
        <f>'COUT TVX'!L110</f>
        <v>ELECTRICITE / CHAUFFAGE/PLOMBERIE/VMC</v>
      </c>
      <c r="AL113" s="68">
        <f>'COUT TVX'!M110</f>
        <v>105388.18</v>
      </c>
      <c r="AM113" s="68"/>
      <c r="AN113" s="68"/>
      <c r="AO113" s="68"/>
      <c r="AP113" s="68"/>
      <c r="AQ113" s="68"/>
      <c r="AR113" s="68"/>
      <c r="AS113" s="77" t="str">
        <f>IF(ISBLANK('COUT TVX'!Q110),"",'COUT TVX'!Q110)</f>
        <v/>
      </c>
      <c r="AT113" s="68" t="str">
        <f t="shared" si="9"/>
        <v/>
      </c>
      <c r="AU113" s="68" t="str">
        <f t="shared" si="10"/>
        <v/>
      </c>
      <c r="AV113" s="68" t="str">
        <f t="shared" si="11"/>
        <v/>
      </c>
    </row>
    <row r="114" spans="1:48" x14ac:dyDescent="0.25">
      <c r="A114" s="67">
        <f>'COUT TVX'!A111</f>
        <v>814</v>
      </c>
      <c r="B114" s="67" t="str">
        <f>'COUT TVX'!B111</f>
        <v xml:space="preserve"> SAINT GEORGES DU BOIS ALLEE DE</v>
      </c>
      <c r="C114" s="67"/>
      <c r="D114" s="67"/>
      <c r="E114" s="67">
        <f>IF(ISBLANK('COUT TVX'!I111),"",'COUT TVX'!I111)</f>
        <v>4</v>
      </c>
      <c r="F114" s="72" t="str">
        <f>'COUT TVX'!R111</f>
        <v>Z3</v>
      </c>
      <c r="G114" s="67"/>
      <c r="H114" s="67">
        <f>'COUT TVX'!C111</f>
        <v>2009</v>
      </c>
      <c r="I114" s="67">
        <f>'COUT TVX'!D111</f>
        <v>2011</v>
      </c>
      <c r="J114" s="67" t="str">
        <f>IF('COUT TVX'!H111="IND","IND",IF('COUT TVX'!H111="COLL","COLL",IF('COUT TVX'!H111="INT","COL","MIXTE")))</f>
        <v>IND</v>
      </c>
      <c r="K114" s="67" t="str">
        <f>IFERROR((VLOOKUP(A114,'COUT GLOBAL'!A:L,9,FALSE)),"")</f>
        <v>Accession</v>
      </c>
      <c r="L114" s="67"/>
      <c r="M114" s="67"/>
      <c r="N114" s="67" t="str">
        <f t="shared" si="6"/>
        <v>-</v>
      </c>
      <c r="O114" s="67"/>
      <c r="P114" s="67"/>
      <c r="Q114" s="67"/>
      <c r="R114" s="67"/>
      <c r="S114" s="67"/>
      <c r="T114" s="67"/>
      <c r="U114" s="67"/>
      <c r="V114" s="67"/>
      <c r="W114" s="67"/>
      <c r="X114" s="73" t="str">
        <f>IF('COUT TVX'!E111=0,"",'COUT TVX'!E111)</f>
        <v/>
      </c>
      <c r="Y114" s="74"/>
      <c r="Z114" s="74"/>
      <c r="AA114" s="74"/>
      <c r="AB114" s="74"/>
      <c r="AC114" s="74"/>
      <c r="AD114" s="68"/>
      <c r="AE114" s="68" t="str">
        <f t="shared" si="7"/>
        <v/>
      </c>
      <c r="AF114" s="68"/>
      <c r="AG114" s="75" t="str">
        <f>IF('COUT TVX'!F111=0,"",'COUT TVX'!F111)</f>
        <v/>
      </c>
      <c r="AH114" s="75" t="str">
        <f>IF('COUT TVX'!G111=0,"",'COUT TVX'!G111)</f>
        <v/>
      </c>
      <c r="AI114" s="76" t="str">
        <f t="shared" si="8"/>
        <v/>
      </c>
      <c r="AJ114" s="67" t="str">
        <f>'COUT TVX'!K111</f>
        <v>LOT 11 - PLOMBERIE SANITAIRES</v>
      </c>
      <c r="AK114" s="67" t="str">
        <f>'COUT TVX'!L111</f>
        <v>ELECTRICITE / CHAUFFAGE/PLOMBERIE/VMC</v>
      </c>
      <c r="AL114" s="68">
        <f>'COUT TVX'!M111</f>
        <v>53766.58</v>
      </c>
      <c r="AM114" s="68"/>
      <c r="AN114" s="68"/>
      <c r="AO114" s="68"/>
      <c r="AP114" s="68"/>
      <c r="AQ114" s="68"/>
      <c r="AR114" s="68"/>
      <c r="AS114" s="77" t="str">
        <f>IF(ISBLANK('COUT TVX'!Q111),"",'COUT TVX'!Q111)</f>
        <v/>
      </c>
      <c r="AT114" s="68" t="str">
        <f t="shared" si="9"/>
        <v/>
      </c>
      <c r="AU114" s="68" t="str">
        <f t="shared" si="10"/>
        <v/>
      </c>
      <c r="AV114" s="68" t="str">
        <f t="shared" si="11"/>
        <v/>
      </c>
    </row>
    <row r="115" spans="1:48" x14ac:dyDescent="0.25">
      <c r="A115" s="67">
        <f>'COUT TVX'!A112</f>
        <v>814</v>
      </c>
      <c r="B115" s="67" t="str">
        <f>'COUT TVX'!B112</f>
        <v xml:space="preserve"> SAINT GEORGES DU BOIS ALLEE DE</v>
      </c>
      <c r="C115" s="67"/>
      <c r="D115" s="67"/>
      <c r="E115" s="67">
        <f>IF(ISBLANK('COUT TVX'!I112),"",'COUT TVX'!I112)</f>
        <v>4</v>
      </c>
      <c r="F115" s="72" t="str">
        <f>'COUT TVX'!R112</f>
        <v>Z3</v>
      </c>
      <c r="G115" s="67"/>
      <c r="H115" s="67">
        <f>'COUT TVX'!C112</f>
        <v>2009</v>
      </c>
      <c r="I115" s="67">
        <f>'COUT TVX'!D112</f>
        <v>2011</v>
      </c>
      <c r="J115" s="67" t="str">
        <f>IF('COUT TVX'!H112="IND","IND",IF('COUT TVX'!H112="COLL","COLL",IF('COUT TVX'!H112="INT","COL","MIXTE")))</f>
        <v>IND</v>
      </c>
      <c r="K115" s="67" t="str">
        <f>IFERROR((VLOOKUP(A115,'COUT GLOBAL'!A:L,9,FALSE)),"")</f>
        <v>Accession</v>
      </c>
      <c r="L115" s="67"/>
      <c r="M115" s="67"/>
      <c r="N115" s="67" t="str">
        <f t="shared" si="6"/>
        <v>-</v>
      </c>
      <c r="O115" s="67"/>
      <c r="P115" s="67"/>
      <c r="Q115" s="67"/>
      <c r="R115" s="67"/>
      <c r="S115" s="67"/>
      <c r="T115" s="67"/>
      <c r="U115" s="67"/>
      <c r="V115" s="67"/>
      <c r="W115" s="67"/>
      <c r="X115" s="73" t="str">
        <f>IF('COUT TVX'!E112=0,"",'COUT TVX'!E112)</f>
        <v/>
      </c>
      <c r="Y115" s="74"/>
      <c r="Z115" s="74"/>
      <c r="AA115" s="74"/>
      <c r="AB115" s="74"/>
      <c r="AC115" s="74"/>
      <c r="AD115" s="68"/>
      <c r="AE115" s="68" t="str">
        <f t="shared" si="7"/>
        <v/>
      </c>
      <c r="AF115" s="68"/>
      <c r="AG115" s="75" t="str">
        <f>IF('COUT TVX'!F112=0,"",'COUT TVX'!F112)</f>
        <v/>
      </c>
      <c r="AH115" s="75" t="str">
        <f>IF('COUT TVX'!G112=0,"",'COUT TVX'!G112)</f>
        <v/>
      </c>
      <c r="AI115" s="76" t="str">
        <f t="shared" si="8"/>
        <v/>
      </c>
      <c r="AJ115" s="67" t="str">
        <f>'COUT TVX'!K112</f>
        <v>LOT 12 - CHAUFFAGE GAZ</v>
      </c>
      <c r="AK115" s="67" t="str">
        <f>'COUT TVX'!L112</f>
        <v>ELECTRICITE / CHAUFFAGE/PLOMBERIE/VMC</v>
      </c>
      <c r="AL115" s="68">
        <f>'COUT TVX'!M112</f>
        <v>151644.63</v>
      </c>
      <c r="AM115" s="68"/>
      <c r="AN115" s="68"/>
      <c r="AO115" s="68"/>
      <c r="AP115" s="68"/>
      <c r="AQ115" s="68"/>
      <c r="AR115" s="68"/>
      <c r="AS115" s="77" t="str">
        <f>IF(ISBLANK('COUT TVX'!Q112),"",'COUT TVX'!Q112)</f>
        <v/>
      </c>
      <c r="AT115" s="68" t="str">
        <f t="shared" si="9"/>
        <v/>
      </c>
      <c r="AU115" s="68" t="str">
        <f t="shared" si="10"/>
        <v/>
      </c>
      <c r="AV115" s="68" t="str">
        <f t="shared" si="11"/>
        <v/>
      </c>
    </row>
    <row r="116" spans="1:48" x14ac:dyDescent="0.25">
      <c r="A116" s="67">
        <f>'COUT TVX'!A113</f>
        <v>814</v>
      </c>
      <c r="B116" s="67" t="str">
        <f>'COUT TVX'!B113</f>
        <v xml:space="preserve"> SAINT GEORGES DU BOIS ALLEE DE</v>
      </c>
      <c r="C116" s="67"/>
      <c r="D116" s="67"/>
      <c r="E116" s="67">
        <f>IF(ISBLANK('COUT TVX'!I113),"",'COUT TVX'!I113)</f>
        <v>4</v>
      </c>
      <c r="F116" s="72" t="str">
        <f>'COUT TVX'!R113</f>
        <v>Z3</v>
      </c>
      <c r="G116" s="67"/>
      <c r="H116" s="67">
        <f>'COUT TVX'!C113</f>
        <v>2009</v>
      </c>
      <c r="I116" s="67">
        <f>'COUT TVX'!D113</f>
        <v>2011</v>
      </c>
      <c r="J116" s="67" t="str">
        <f>IF('COUT TVX'!H113="IND","IND",IF('COUT TVX'!H113="COLL","COLL",IF('COUT TVX'!H113="INT","COL","MIXTE")))</f>
        <v>IND</v>
      </c>
      <c r="K116" s="67" t="str">
        <f>IFERROR((VLOOKUP(A116,'COUT GLOBAL'!A:L,9,FALSE)),"")</f>
        <v>Accession</v>
      </c>
      <c r="L116" s="67"/>
      <c r="M116" s="67"/>
      <c r="N116" s="67" t="str">
        <f t="shared" si="6"/>
        <v>-</v>
      </c>
      <c r="O116" s="67"/>
      <c r="P116" s="67"/>
      <c r="Q116" s="67"/>
      <c r="R116" s="67"/>
      <c r="S116" s="67"/>
      <c r="T116" s="67"/>
      <c r="U116" s="67"/>
      <c r="V116" s="67"/>
      <c r="W116" s="67"/>
      <c r="X116" s="73" t="str">
        <f>IF('COUT TVX'!E113=0,"",'COUT TVX'!E113)</f>
        <v/>
      </c>
      <c r="Y116" s="74"/>
      <c r="Z116" s="74"/>
      <c r="AA116" s="74"/>
      <c r="AB116" s="74"/>
      <c r="AC116" s="74"/>
      <c r="AD116" s="68"/>
      <c r="AE116" s="68" t="str">
        <f t="shared" si="7"/>
        <v/>
      </c>
      <c r="AF116" s="68"/>
      <c r="AG116" s="75" t="str">
        <f>IF('COUT TVX'!F113=0,"",'COUT TVX'!F113)</f>
        <v/>
      </c>
      <c r="AH116" s="75" t="str">
        <f>IF('COUT TVX'!G113=0,"",'COUT TVX'!G113)</f>
        <v/>
      </c>
      <c r="AI116" s="76" t="str">
        <f t="shared" si="8"/>
        <v/>
      </c>
      <c r="AJ116" s="67" t="str">
        <f>'COUT TVX'!K113</f>
        <v>LOT 13 - CARRELAGE-FAIENCE</v>
      </c>
      <c r="AK116" s="67" t="str">
        <f>'COUT TVX'!L113</f>
        <v>SECOND ŒUVRE</v>
      </c>
      <c r="AL116" s="68">
        <f>'COUT TVX'!M113</f>
        <v>52010.2</v>
      </c>
      <c r="AM116" s="68"/>
      <c r="AN116" s="68"/>
      <c r="AO116" s="68"/>
      <c r="AP116" s="68"/>
      <c r="AQ116" s="68"/>
      <c r="AR116" s="68"/>
      <c r="AS116" s="77" t="str">
        <f>IF(ISBLANK('COUT TVX'!Q113),"",'COUT TVX'!Q113)</f>
        <v/>
      </c>
      <c r="AT116" s="68" t="str">
        <f t="shared" si="9"/>
        <v/>
      </c>
      <c r="AU116" s="68" t="str">
        <f t="shared" si="10"/>
        <v/>
      </c>
      <c r="AV116" s="68" t="str">
        <f t="shared" si="11"/>
        <v/>
      </c>
    </row>
    <row r="117" spans="1:48" x14ac:dyDescent="0.25">
      <c r="A117" s="67">
        <f>'COUT TVX'!A114</f>
        <v>814</v>
      </c>
      <c r="B117" s="67" t="str">
        <f>'COUT TVX'!B114</f>
        <v xml:space="preserve"> SAINT GEORGES DU BOIS ALLEE DE</v>
      </c>
      <c r="C117" s="67"/>
      <c r="D117" s="67"/>
      <c r="E117" s="67">
        <f>IF(ISBLANK('COUT TVX'!I114),"",'COUT TVX'!I114)</f>
        <v>4</v>
      </c>
      <c r="F117" s="72" t="str">
        <f>'COUT TVX'!R114</f>
        <v>Z3</v>
      </c>
      <c r="G117" s="67"/>
      <c r="H117" s="67">
        <f>'COUT TVX'!C114</f>
        <v>2009</v>
      </c>
      <c r="I117" s="67">
        <f>'COUT TVX'!D114</f>
        <v>2011</v>
      </c>
      <c r="J117" s="67" t="str">
        <f>IF('COUT TVX'!H114="IND","IND",IF('COUT TVX'!H114="COLL","COLL",IF('COUT TVX'!H114="INT","COL","MIXTE")))</f>
        <v>IND</v>
      </c>
      <c r="K117" s="67" t="str">
        <f>IFERROR((VLOOKUP(A117,'COUT GLOBAL'!A:L,9,FALSE)),"")</f>
        <v>Accession</v>
      </c>
      <c r="L117" s="67"/>
      <c r="M117" s="67"/>
      <c r="N117" s="67" t="str">
        <f t="shared" si="6"/>
        <v>-</v>
      </c>
      <c r="O117" s="67"/>
      <c r="P117" s="67"/>
      <c r="Q117" s="67"/>
      <c r="R117" s="67"/>
      <c r="S117" s="67"/>
      <c r="T117" s="67"/>
      <c r="U117" s="67"/>
      <c r="V117" s="67"/>
      <c r="W117" s="67"/>
      <c r="X117" s="73" t="str">
        <f>IF('COUT TVX'!E114=0,"",'COUT TVX'!E114)</f>
        <v/>
      </c>
      <c r="Y117" s="74"/>
      <c r="Z117" s="74"/>
      <c r="AA117" s="74"/>
      <c r="AB117" s="74"/>
      <c r="AC117" s="74"/>
      <c r="AD117" s="68"/>
      <c r="AE117" s="68" t="str">
        <f t="shared" si="7"/>
        <v/>
      </c>
      <c r="AF117" s="68"/>
      <c r="AG117" s="75" t="str">
        <f>IF('COUT TVX'!F114=0,"",'COUT TVX'!F114)</f>
        <v/>
      </c>
      <c r="AH117" s="75" t="str">
        <f>IF('COUT TVX'!G114=0,"",'COUT TVX'!G114)</f>
        <v/>
      </c>
      <c r="AI117" s="76" t="str">
        <f t="shared" si="8"/>
        <v/>
      </c>
      <c r="AJ117" s="67" t="str">
        <f>'COUT TVX'!K114</f>
        <v>LOT 14 - SOLS SOUPLES</v>
      </c>
      <c r="AK117" s="67" t="str">
        <f>'COUT TVX'!L114</f>
        <v>SECOND ŒUVRE</v>
      </c>
      <c r="AL117" s="68">
        <f>'COUT TVX'!M114</f>
        <v>3048.14</v>
      </c>
      <c r="AM117" s="68"/>
      <c r="AN117" s="68"/>
      <c r="AO117" s="68"/>
      <c r="AP117" s="68"/>
      <c r="AQ117" s="68"/>
      <c r="AR117" s="68"/>
      <c r="AS117" s="77" t="str">
        <f>IF(ISBLANK('COUT TVX'!Q114),"",'COUT TVX'!Q114)</f>
        <v/>
      </c>
      <c r="AT117" s="68" t="str">
        <f t="shared" si="9"/>
        <v/>
      </c>
      <c r="AU117" s="68" t="str">
        <f t="shared" si="10"/>
        <v/>
      </c>
      <c r="AV117" s="68" t="str">
        <f t="shared" si="11"/>
        <v/>
      </c>
    </row>
    <row r="118" spans="1:48" x14ac:dyDescent="0.25">
      <c r="A118" s="67">
        <f>'COUT TVX'!A115</f>
        <v>814</v>
      </c>
      <c r="B118" s="67" t="str">
        <f>'COUT TVX'!B115</f>
        <v xml:space="preserve"> SAINT GEORGES DU BOIS ALLEE DE</v>
      </c>
      <c r="C118" s="67"/>
      <c r="D118" s="67"/>
      <c r="E118" s="67">
        <f>IF(ISBLANK('COUT TVX'!I115),"",'COUT TVX'!I115)</f>
        <v>4</v>
      </c>
      <c r="F118" s="72" t="str">
        <f>'COUT TVX'!R115</f>
        <v>Z3</v>
      </c>
      <c r="G118" s="67"/>
      <c r="H118" s="67">
        <f>'COUT TVX'!C115</f>
        <v>2009</v>
      </c>
      <c r="I118" s="67">
        <f>'COUT TVX'!D115</f>
        <v>2011</v>
      </c>
      <c r="J118" s="67" t="str">
        <f>IF('COUT TVX'!H115="IND","IND",IF('COUT TVX'!H115="COLL","COLL",IF('COUT TVX'!H115="INT","COL","MIXTE")))</f>
        <v>IND</v>
      </c>
      <c r="K118" s="67" t="str">
        <f>IFERROR((VLOOKUP(A118,'COUT GLOBAL'!A:L,9,FALSE)),"")</f>
        <v>Accession</v>
      </c>
      <c r="L118" s="67"/>
      <c r="M118" s="67"/>
      <c r="N118" s="67" t="str">
        <f t="shared" si="6"/>
        <v>-</v>
      </c>
      <c r="O118" s="67"/>
      <c r="P118" s="67"/>
      <c r="Q118" s="67"/>
      <c r="R118" s="67"/>
      <c r="S118" s="67"/>
      <c r="T118" s="67"/>
      <c r="U118" s="67"/>
      <c r="V118" s="67"/>
      <c r="W118" s="67"/>
      <c r="X118" s="73" t="str">
        <f>IF('COUT TVX'!E115=0,"",'COUT TVX'!E115)</f>
        <v/>
      </c>
      <c r="Y118" s="74"/>
      <c r="Z118" s="74"/>
      <c r="AA118" s="74"/>
      <c r="AB118" s="74"/>
      <c r="AC118" s="74"/>
      <c r="AD118" s="68"/>
      <c r="AE118" s="68" t="str">
        <f t="shared" si="7"/>
        <v/>
      </c>
      <c r="AF118" s="68"/>
      <c r="AG118" s="75" t="str">
        <f>IF('COUT TVX'!F115=0,"",'COUT TVX'!F115)</f>
        <v/>
      </c>
      <c r="AH118" s="75" t="str">
        <f>IF('COUT TVX'!G115=0,"",'COUT TVX'!G115)</f>
        <v/>
      </c>
      <c r="AI118" s="76" t="str">
        <f t="shared" si="8"/>
        <v/>
      </c>
      <c r="AJ118" s="67" t="str">
        <f>'COUT TVX'!K115</f>
        <v>LOT 15 - PEINTURE</v>
      </c>
      <c r="AK118" s="67" t="str">
        <f>'COUT TVX'!L115</f>
        <v>SECOND ŒUVRE</v>
      </c>
      <c r="AL118" s="68">
        <f>'COUT TVX'!M115</f>
        <v>69695.850000000006</v>
      </c>
      <c r="AM118" s="68"/>
      <c r="AN118" s="68"/>
      <c r="AO118" s="68"/>
      <c r="AP118" s="68"/>
      <c r="AQ118" s="68"/>
      <c r="AR118" s="68"/>
      <c r="AS118" s="77" t="str">
        <f>IF(ISBLANK('COUT TVX'!Q115),"",'COUT TVX'!Q115)</f>
        <v/>
      </c>
      <c r="AT118" s="68" t="str">
        <f t="shared" si="9"/>
        <v/>
      </c>
      <c r="AU118" s="68" t="str">
        <f t="shared" si="10"/>
        <v/>
      </c>
      <c r="AV118" s="68" t="str">
        <f t="shared" si="11"/>
        <v/>
      </c>
    </row>
    <row r="119" spans="1:48" x14ac:dyDescent="0.25">
      <c r="A119" s="67">
        <f>'COUT TVX'!A116</f>
        <v>814</v>
      </c>
      <c r="B119" s="67" t="str">
        <f>'COUT TVX'!B116</f>
        <v xml:space="preserve"> SAINT GEORGES DU BOIS ALLEE DE</v>
      </c>
      <c r="C119" s="67"/>
      <c r="D119" s="67"/>
      <c r="E119" s="67">
        <f>IF(ISBLANK('COUT TVX'!I116),"",'COUT TVX'!I116)</f>
        <v>4</v>
      </c>
      <c r="F119" s="72" t="str">
        <f>'COUT TVX'!R116</f>
        <v>Z3</v>
      </c>
      <c r="G119" s="67"/>
      <c r="H119" s="67">
        <f>'COUT TVX'!C116</f>
        <v>2009</v>
      </c>
      <c r="I119" s="67">
        <f>'COUT TVX'!D116</f>
        <v>2011</v>
      </c>
      <c r="J119" s="67" t="str">
        <f>IF('COUT TVX'!H116="IND","IND",IF('COUT TVX'!H116="COLL","COLL",IF('COUT TVX'!H116="INT","COL","MIXTE")))</f>
        <v>IND</v>
      </c>
      <c r="K119" s="67" t="str">
        <f>IFERROR((VLOOKUP(A119,'COUT GLOBAL'!A:L,9,FALSE)),"")</f>
        <v>Accession</v>
      </c>
      <c r="L119" s="67"/>
      <c r="M119" s="67"/>
      <c r="N119" s="67" t="str">
        <f t="shared" si="6"/>
        <v>-</v>
      </c>
      <c r="O119" s="67"/>
      <c r="P119" s="67"/>
      <c r="Q119" s="67"/>
      <c r="R119" s="67"/>
      <c r="S119" s="67"/>
      <c r="T119" s="67"/>
      <c r="U119" s="67"/>
      <c r="V119" s="67"/>
      <c r="W119" s="67"/>
      <c r="X119" s="73" t="str">
        <f>IF('COUT TVX'!E116=0,"",'COUT TVX'!E116)</f>
        <v/>
      </c>
      <c r="Y119" s="74"/>
      <c r="Z119" s="74"/>
      <c r="AA119" s="74"/>
      <c r="AB119" s="74"/>
      <c r="AC119" s="74"/>
      <c r="AD119" s="68"/>
      <c r="AE119" s="68" t="str">
        <f t="shared" si="7"/>
        <v/>
      </c>
      <c r="AF119" s="68"/>
      <c r="AG119" s="75" t="str">
        <f>IF('COUT TVX'!F116=0,"",'COUT TVX'!F116)</f>
        <v/>
      </c>
      <c r="AH119" s="75" t="str">
        <f>IF('COUT TVX'!G116=0,"",'COUT TVX'!G116)</f>
        <v/>
      </c>
      <c r="AI119" s="76" t="str">
        <f t="shared" si="8"/>
        <v/>
      </c>
      <c r="AJ119" s="67" t="str">
        <f>'COUT TVX'!K116</f>
        <v>LOT 16 - ESPACES VERTS</v>
      </c>
      <c r="AK119" s="67" t="str">
        <f>'COUT TVX'!L116</f>
        <v>ESPACES VERTS</v>
      </c>
      <c r="AL119" s="68">
        <f>'COUT TVX'!M116</f>
        <v>25123.22</v>
      </c>
      <c r="AM119" s="68"/>
      <c r="AN119" s="68"/>
      <c r="AO119" s="68"/>
      <c r="AP119" s="68"/>
      <c r="AQ119" s="68"/>
      <c r="AR119" s="68"/>
      <c r="AS119" s="77" t="str">
        <f>IF(ISBLANK('COUT TVX'!Q116),"",'COUT TVX'!Q116)</f>
        <v/>
      </c>
      <c r="AT119" s="68" t="str">
        <f t="shared" si="9"/>
        <v/>
      </c>
      <c r="AU119" s="68" t="str">
        <f t="shared" si="10"/>
        <v/>
      </c>
      <c r="AV119" s="68" t="str">
        <f t="shared" si="11"/>
        <v/>
      </c>
    </row>
    <row r="120" spans="1:48" x14ac:dyDescent="0.25">
      <c r="A120" s="67">
        <f>'COUT TVX'!A117</f>
        <v>814</v>
      </c>
      <c r="B120" s="67" t="str">
        <f>'COUT TVX'!B117</f>
        <v xml:space="preserve"> SAINT GEORGES DU BOIS ALLEE DE</v>
      </c>
      <c r="C120" s="67"/>
      <c r="D120" s="67"/>
      <c r="E120" s="67">
        <f>IF(ISBLANK('COUT TVX'!I117),"",'COUT TVX'!I117)</f>
        <v>4</v>
      </c>
      <c r="F120" s="72" t="str">
        <f>'COUT TVX'!R117</f>
        <v>Z3</v>
      </c>
      <c r="G120" s="67"/>
      <c r="H120" s="67">
        <f>'COUT TVX'!C117</f>
        <v>2009</v>
      </c>
      <c r="I120" s="67">
        <f>'COUT TVX'!D117</f>
        <v>2011</v>
      </c>
      <c r="J120" s="67" t="str">
        <f>IF('COUT TVX'!H117="IND","IND",IF('COUT TVX'!H117="COLL","COLL",IF('COUT TVX'!H117="INT","COL","MIXTE")))</f>
        <v>IND</v>
      </c>
      <c r="K120" s="67" t="str">
        <f>IFERROR((VLOOKUP(A120,'COUT GLOBAL'!A:L,9,FALSE)),"")</f>
        <v>Accession</v>
      </c>
      <c r="L120" s="67"/>
      <c r="M120" s="67"/>
      <c r="N120" s="67" t="str">
        <f t="shared" si="6"/>
        <v>-</v>
      </c>
      <c r="O120" s="67"/>
      <c r="P120" s="67"/>
      <c r="Q120" s="67"/>
      <c r="R120" s="67"/>
      <c r="S120" s="67"/>
      <c r="T120" s="67"/>
      <c r="U120" s="67"/>
      <c r="V120" s="67"/>
      <c r="W120" s="67"/>
      <c r="X120" s="73" t="str">
        <f>IF('COUT TVX'!E117=0,"",'COUT TVX'!E117)</f>
        <v/>
      </c>
      <c r="Y120" s="74"/>
      <c r="Z120" s="74"/>
      <c r="AA120" s="74"/>
      <c r="AB120" s="74"/>
      <c r="AC120" s="74"/>
      <c r="AD120" s="68"/>
      <c r="AE120" s="68" t="str">
        <f t="shared" si="7"/>
        <v/>
      </c>
      <c r="AF120" s="68"/>
      <c r="AG120" s="75" t="str">
        <f>IF('COUT TVX'!F117=0,"",'COUT TVX'!F117)</f>
        <v/>
      </c>
      <c r="AH120" s="75" t="str">
        <f>IF('COUT TVX'!G117=0,"",'COUT TVX'!G117)</f>
        <v/>
      </c>
      <c r="AI120" s="76" t="str">
        <f t="shared" si="8"/>
        <v/>
      </c>
      <c r="AJ120" s="67" t="str">
        <f>'COUT TVX'!K117</f>
        <v>LOT 4 - CHARPENTE BOIS</v>
      </c>
      <c r="AK120" s="67" t="str">
        <f>'COUT TVX'!L117</f>
        <v>CHARPENTE / COUVERTURE</v>
      </c>
      <c r="AL120" s="68">
        <f>'COUT TVX'!M117</f>
        <v>42777.13</v>
      </c>
      <c r="AM120" s="68"/>
      <c r="AN120" s="68"/>
      <c r="AO120" s="68"/>
      <c r="AP120" s="68"/>
      <c r="AQ120" s="68"/>
      <c r="AR120" s="68"/>
      <c r="AS120" s="77" t="str">
        <f>IF(ISBLANK('COUT TVX'!Q117),"",'COUT TVX'!Q117)</f>
        <v/>
      </c>
      <c r="AT120" s="68" t="str">
        <f t="shared" si="9"/>
        <v/>
      </c>
      <c r="AU120" s="68" t="str">
        <f t="shared" si="10"/>
        <v/>
      </c>
      <c r="AV120" s="68" t="str">
        <f t="shared" si="11"/>
        <v/>
      </c>
    </row>
    <row r="121" spans="1:48" x14ac:dyDescent="0.25">
      <c r="A121" s="67">
        <f>'COUT TVX'!A118</f>
        <v>814</v>
      </c>
      <c r="B121" s="67" t="str">
        <f>'COUT TVX'!B118</f>
        <v xml:space="preserve"> SAINT GEORGES DU BOIS ALLEE DE</v>
      </c>
      <c r="C121" s="67"/>
      <c r="D121" s="67"/>
      <c r="E121" s="67">
        <f>IF(ISBLANK('COUT TVX'!I118),"",'COUT TVX'!I118)</f>
        <v>4</v>
      </c>
      <c r="F121" s="72" t="str">
        <f>'COUT TVX'!R118</f>
        <v>Z3</v>
      </c>
      <c r="G121" s="67"/>
      <c r="H121" s="67">
        <f>'COUT TVX'!C118</f>
        <v>2009</v>
      </c>
      <c r="I121" s="67">
        <f>'COUT TVX'!D118</f>
        <v>2011</v>
      </c>
      <c r="J121" s="67" t="str">
        <f>IF('COUT TVX'!H118="IND","IND",IF('COUT TVX'!H118="COLL","COLL",IF('COUT TVX'!H118="INT","COL","MIXTE")))</f>
        <v>IND</v>
      </c>
      <c r="K121" s="67" t="str">
        <f>IFERROR((VLOOKUP(A121,'COUT GLOBAL'!A:L,9,FALSE)),"")</f>
        <v>Accession</v>
      </c>
      <c r="L121" s="67"/>
      <c r="M121" s="67"/>
      <c r="N121" s="67" t="str">
        <f t="shared" si="6"/>
        <v>-</v>
      </c>
      <c r="O121" s="67"/>
      <c r="P121" s="67"/>
      <c r="Q121" s="67"/>
      <c r="R121" s="67"/>
      <c r="S121" s="67"/>
      <c r="T121" s="67"/>
      <c r="U121" s="67"/>
      <c r="V121" s="67"/>
      <c r="W121" s="67"/>
      <c r="X121" s="73" t="str">
        <f>IF('COUT TVX'!E118=0,"",'COUT TVX'!E118)</f>
        <v/>
      </c>
      <c r="Y121" s="74"/>
      <c r="Z121" s="74"/>
      <c r="AA121" s="74"/>
      <c r="AB121" s="74"/>
      <c r="AC121" s="74"/>
      <c r="AD121" s="68"/>
      <c r="AE121" s="68" t="str">
        <f t="shared" si="7"/>
        <v/>
      </c>
      <c r="AF121" s="68"/>
      <c r="AG121" s="75" t="str">
        <f>IF('COUT TVX'!F118=0,"",'COUT TVX'!F118)</f>
        <v/>
      </c>
      <c r="AH121" s="75" t="str">
        <f>IF('COUT TVX'!G118=0,"",'COUT TVX'!G118)</f>
        <v/>
      </c>
      <c r="AI121" s="76" t="str">
        <f t="shared" si="8"/>
        <v/>
      </c>
      <c r="AJ121" s="67" t="str">
        <f>'COUT TVX'!K118</f>
        <v>LOT 5 - COUVERTURE TUILE</v>
      </c>
      <c r="AK121" s="67" t="str">
        <f>'COUT TVX'!L118</f>
        <v>CHARPENTE / COUVERTURE</v>
      </c>
      <c r="AL121" s="68">
        <f>'COUT TVX'!M118</f>
        <v>87530.46</v>
      </c>
      <c r="AM121" s="68"/>
      <c r="AN121" s="68"/>
      <c r="AO121" s="68"/>
      <c r="AP121" s="68"/>
      <c r="AQ121" s="68"/>
      <c r="AR121" s="68"/>
      <c r="AS121" s="77" t="str">
        <f>IF(ISBLANK('COUT TVX'!Q118),"",'COUT TVX'!Q118)</f>
        <v/>
      </c>
      <c r="AT121" s="68" t="str">
        <f t="shared" si="9"/>
        <v/>
      </c>
      <c r="AU121" s="68" t="str">
        <f t="shared" si="10"/>
        <v/>
      </c>
      <c r="AV121" s="68" t="str">
        <f t="shared" si="11"/>
        <v/>
      </c>
    </row>
    <row r="122" spans="1:48" x14ac:dyDescent="0.25">
      <c r="A122" s="67">
        <f>'COUT TVX'!A119</f>
        <v>814</v>
      </c>
      <c r="B122" s="67" t="str">
        <f>'COUT TVX'!B119</f>
        <v xml:space="preserve"> SAINT GEORGES DU BOIS ALLEE DE</v>
      </c>
      <c r="C122" s="67"/>
      <c r="D122" s="67"/>
      <c r="E122" s="67">
        <f>IF(ISBLANK('COUT TVX'!I119),"",'COUT TVX'!I119)</f>
        <v>4</v>
      </c>
      <c r="F122" s="72" t="str">
        <f>'COUT TVX'!R119</f>
        <v>Z3</v>
      </c>
      <c r="G122" s="67"/>
      <c r="H122" s="67">
        <f>'COUT TVX'!C119</f>
        <v>2009</v>
      </c>
      <c r="I122" s="67">
        <f>'COUT TVX'!D119</f>
        <v>2011</v>
      </c>
      <c r="J122" s="67" t="str">
        <f>IF('COUT TVX'!H119="IND","IND",IF('COUT TVX'!H119="COLL","COLL",IF('COUT TVX'!H119="INT","COL","MIXTE")))</f>
        <v>IND</v>
      </c>
      <c r="K122" s="67" t="str">
        <f>IFERROR((VLOOKUP(A122,'COUT GLOBAL'!A:L,9,FALSE)),"")</f>
        <v>Accession</v>
      </c>
      <c r="L122" s="67"/>
      <c r="M122" s="67"/>
      <c r="N122" s="67" t="str">
        <f t="shared" si="6"/>
        <v>-</v>
      </c>
      <c r="O122" s="67"/>
      <c r="P122" s="67"/>
      <c r="Q122" s="67"/>
      <c r="R122" s="67"/>
      <c r="S122" s="67"/>
      <c r="T122" s="67"/>
      <c r="U122" s="67"/>
      <c r="V122" s="67"/>
      <c r="W122" s="67"/>
      <c r="X122" s="73" t="str">
        <f>IF('COUT TVX'!E119=0,"",'COUT TVX'!E119)</f>
        <v/>
      </c>
      <c r="Y122" s="74"/>
      <c r="Z122" s="74"/>
      <c r="AA122" s="74"/>
      <c r="AB122" s="74"/>
      <c r="AC122" s="74"/>
      <c r="AD122" s="68"/>
      <c r="AE122" s="68" t="str">
        <f t="shared" si="7"/>
        <v/>
      </c>
      <c r="AF122" s="68"/>
      <c r="AG122" s="75" t="str">
        <f>IF('COUT TVX'!F119=0,"",'COUT TVX'!F119)</f>
        <v/>
      </c>
      <c r="AH122" s="75" t="str">
        <f>IF('COUT TVX'!G119=0,"",'COUT TVX'!G119)</f>
        <v/>
      </c>
      <c r="AI122" s="76" t="str">
        <f t="shared" si="8"/>
        <v/>
      </c>
      <c r="AJ122" s="67" t="str">
        <f>'COUT TVX'!K119</f>
        <v>LOT 9 - PLATRERIE</v>
      </c>
      <c r="AK122" s="67" t="str">
        <f>'COUT TVX'!L119</f>
        <v>SECOND ŒUVRE</v>
      </c>
      <c r="AL122" s="68">
        <f>'COUT TVX'!M119</f>
        <v>161341.57999999999</v>
      </c>
      <c r="AM122" s="68"/>
      <c r="AN122" s="68"/>
      <c r="AO122" s="68"/>
      <c r="AP122" s="68"/>
      <c r="AQ122" s="68"/>
      <c r="AR122" s="68"/>
      <c r="AS122" s="77" t="str">
        <f>IF(ISBLANK('COUT TVX'!Q119),"",'COUT TVX'!Q119)</f>
        <v/>
      </c>
      <c r="AT122" s="68" t="str">
        <f t="shared" si="9"/>
        <v/>
      </c>
      <c r="AU122" s="68" t="str">
        <f t="shared" si="10"/>
        <v/>
      </c>
      <c r="AV122" s="68" t="str">
        <f t="shared" si="11"/>
        <v/>
      </c>
    </row>
    <row r="123" spans="1:48" x14ac:dyDescent="0.25">
      <c r="A123" s="67">
        <f>'COUT TVX'!A120</f>
        <v>819</v>
      </c>
      <c r="B123" s="67" t="str">
        <f>'COUT TVX'!B120</f>
        <v xml:space="preserve"> CONNERRE COUR LYAUTEY</v>
      </c>
      <c r="C123" s="67"/>
      <c r="D123" s="67" t="s">
        <v>1248</v>
      </c>
      <c r="E123" s="67">
        <f>IF(ISBLANK('COUT TVX'!I120),"",'COUT TVX'!I120)</f>
        <v>3</v>
      </c>
      <c r="F123" s="72" t="str">
        <f>'COUT TVX'!R120</f>
        <v>Z3</v>
      </c>
      <c r="G123" s="67"/>
      <c r="H123" s="67">
        <f>'COUT TVX'!C120</f>
        <v>2010</v>
      </c>
      <c r="I123" s="67">
        <f>'COUT TVX'!D120</f>
        <v>2011</v>
      </c>
      <c r="J123" s="67" t="str">
        <f>IF('COUT TVX'!H120="IND","IND",IF('COUT TVX'!H120="COLL","COLL",IF('COUT TVX'!H120="INT","COL","MIXTE")))</f>
        <v>MIXTE</v>
      </c>
      <c r="K123" s="67" t="str">
        <f>IFERROR((VLOOKUP(A123,'COUT GLOBAL'!A:L,9,FALSE)),"")</f>
        <v>Locatif</v>
      </c>
      <c r="L123" s="67"/>
      <c r="M123" s="67"/>
      <c r="N123" s="67" t="str">
        <f t="shared" si="6"/>
        <v>-</v>
      </c>
      <c r="O123" s="67"/>
      <c r="P123" s="67"/>
      <c r="Q123" s="67"/>
      <c r="R123" s="67"/>
      <c r="S123" s="67"/>
      <c r="T123" s="67"/>
      <c r="U123" s="67"/>
      <c r="V123" s="67"/>
      <c r="W123" s="67"/>
      <c r="X123" s="73">
        <f>IF('COUT TVX'!E120=0,"",'COUT TVX'!E120)</f>
        <v>12</v>
      </c>
      <c r="Y123" s="74"/>
      <c r="Z123" s="74"/>
      <c r="AA123" s="74"/>
      <c r="AB123" s="74"/>
      <c r="AC123" s="74"/>
      <c r="AD123" s="68"/>
      <c r="AE123" s="68">
        <f t="shared" si="7"/>
        <v>0</v>
      </c>
      <c r="AF123" s="68"/>
      <c r="AG123" s="75">
        <f>IF('COUT TVX'!F120=0,"",'COUT TVX'!F120)</f>
        <v>932.53</v>
      </c>
      <c r="AH123" s="75">
        <f>IF('COUT TVX'!G120=0,"",'COUT TVX'!G120)</f>
        <v>957.48</v>
      </c>
      <c r="AI123" s="76">
        <f t="shared" si="8"/>
        <v>0.97394201445460993</v>
      </c>
      <c r="AJ123" s="67" t="str">
        <f>'COUT TVX'!K120</f>
        <v>LOT 1 - GROS OEUVRE</v>
      </c>
      <c r="AK123" s="67" t="str">
        <f>'COUT TVX'!L120</f>
        <v>GROS ŒUVRE</v>
      </c>
      <c r="AL123" s="68">
        <f>'COUT TVX'!M120</f>
        <v>340046.17</v>
      </c>
      <c r="AM123" s="68"/>
      <c r="AN123" s="68"/>
      <c r="AO123" s="68"/>
      <c r="AP123" s="68"/>
      <c r="AQ123" s="68"/>
      <c r="AR123" s="68"/>
      <c r="AS123" s="77">
        <f>IF(ISBLANK('COUT TVX'!Q120),"",'COUT TVX'!Q120)</f>
        <v>5.5E-2</v>
      </c>
      <c r="AT123" s="68">
        <f t="shared" si="9"/>
        <v>0</v>
      </c>
      <c r="AU123" s="68">
        <f t="shared" si="10"/>
        <v>0</v>
      </c>
      <c r="AV123" s="68">
        <f t="shared" si="11"/>
        <v>0</v>
      </c>
    </row>
    <row r="124" spans="1:48" x14ac:dyDescent="0.25">
      <c r="A124" s="67">
        <f>'COUT TVX'!A121</f>
        <v>819</v>
      </c>
      <c r="B124" s="67" t="str">
        <f>'COUT TVX'!B121</f>
        <v xml:space="preserve"> CONNERRE COUR LYAUTEY</v>
      </c>
      <c r="C124" s="67"/>
      <c r="D124" s="67"/>
      <c r="E124" s="67">
        <f>IF(ISBLANK('COUT TVX'!I121),"",'COUT TVX'!I121)</f>
        <v>3</v>
      </c>
      <c r="F124" s="72" t="str">
        <f>'COUT TVX'!R121</f>
        <v>Z3</v>
      </c>
      <c r="G124" s="67"/>
      <c r="H124" s="67">
        <f>'COUT TVX'!C121</f>
        <v>2010</v>
      </c>
      <c r="I124" s="67">
        <f>'COUT TVX'!D121</f>
        <v>2011</v>
      </c>
      <c r="J124" s="67" t="str">
        <f>IF('COUT TVX'!H121="IND","IND",IF('COUT TVX'!H121="COLL","COLL",IF('COUT TVX'!H121="INT","COL","MIXTE")))</f>
        <v>MIXTE</v>
      </c>
      <c r="K124" s="67" t="str">
        <f>IFERROR((VLOOKUP(A124,'COUT GLOBAL'!A:L,9,FALSE)),"")</f>
        <v>Locatif</v>
      </c>
      <c r="L124" s="67"/>
      <c r="M124" s="67"/>
      <c r="N124" s="67" t="str">
        <f t="shared" si="6"/>
        <v>-</v>
      </c>
      <c r="O124" s="67"/>
      <c r="P124" s="67"/>
      <c r="Q124" s="67"/>
      <c r="R124" s="67"/>
      <c r="S124" s="67"/>
      <c r="T124" s="67"/>
      <c r="U124" s="67"/>
      <c r="V124" s="67"/>
      <c r="W124" s="67"/>
      <c r="X124" s="73" t="str">
        <f>IF('COUT TVX'!E121=0,"",'COUT TVX'!E121)</f>
        <v/>
      </c>
      <c r="Y124" s="74"/>
      <c r="Z124" s="74"/>
      <c r="AA124" s="74"/>
      <c r="AB124" s="74"/>
      <c r="AC124" s="74"/>
      <c r="AD124" s="68"/>
      <c r="AE124" s="68" t="str">
        <f t="shared" si="7"/>
        <v/>
      </c>
      <c r="AF124" s="68"/>
      <c r="AG124" s="75" t="str">
        <f>IF('COUT TVX'!F121=0,"",'COUT TVX'!F121)</f>
        <v/>
      </c>
      <c r="AH124" s="75" t="str">
        <f>IF('COUT TVX'!G121=0,"",'COUT TVX'!G121)</f>
        <v/>
      </c>
      <c r="AI124" s="76" t="str">
        <f t="shared" si="8"/>
        <v/>
      </c>
      <c r="AJ124" s="67" t="str">
        <f>'COUT TVX'!K121</f>
        <v>LOT 2 - CHARPENTE, OSSATURE</v>
      </c>
      <c r="AK124" s="67" t="str">
        <f>'COUT TVX'!L121</f>
        <v>CHARPENTE / COUVERTURE</v>
      </c>
      <c r="AL124" s="68">
        <f>'COUT TVX'!M121</f>
        <v>119212.21</v>
      </c>
      <c r="AM124" s="68"/>
      <c r="AN124" s="68"/>
      <c r="AO124" s="68"/>
      <c r="AP124" s="68"/>
      <c r="AQ124" s="68"/>
      <c r="AR124" s="68"/>
      <c r="AS124" s="77" t="str">
        <f>IF(ISBLANK('COUT TVX'!Q121),"",'COUT TVX'!Q121)</f>
        <v/>
      </c>
      <c r="AT124" s="68" t="str">
        <f t="shared" si="9"/>
        <v/>
      </c>
      <c r="AU124" s="68" t="str">
        <f t="shared" si="10"/>
        <v/>
      </c>
      <c r="AV124" s="68" t="str">
        <f t="shared" si="11"/>
        <v/>
      </c>
    </row>
    <row r="125" spans="1:48" x14ac:dyDescent="0.25">
      <c r="A125" s="67">
        <f>'COUT TVX'!A122</f>
        <v>819</v>
      </c>
      <c r="B125" s="67" t="str">
        <f>'COUT TVX'!B122</f>
        <v xml:space="preserve"> CONNERRE COUR LYAUTEY</v>
      </c>
      <c r="C125" s="67"/>
      <c r="D125" s="67"/>
      <c r="E125" s="67">
        <f>IF(ISBLANK('COUT TVX'!I122),"",'COUT TVX'!I122)</f>
        <v>3</v>
      </c>
      <c r="F125" s="72" t="str">
        <f>'COUT TVX'!R122</f>
        <v>Z3</v>
      </c>
      <c r="G125" s="67"/>
      <c r="H125" s="67">
        <f>'COUT TVX'!C122</f>
        <v>2010</v>
      </c>
      <c r="I125" s="67">
        <f>'COUT TVX'!D122</f>
        <v>2011</v>
      </c>
      <c r="J125" s="67" t="str">
        <f>IF('COUT TVX'!H122="IND","IND",IF('COUT TVX'!H122="COLL","COLL",IF('COUT TVX'!H122="INT","COL","MIXTE")))</f>
        <v>MIXTE</v>
      </c>
      <c r="K125" s="67" t="str">
        <f>IFERROR((VLOOKUP(A125,'COUT GLOBAL'!A:L,9,FALSE)),"")</f>
        <v>Locatif</v>
      </c>
      <c r="L125" s="67"/>
      <c r="M125" s="67"/>
      <c r="N125" s="67" t="str">
        <f t="shared" si="6"/>
        <v>-</v>
      </c>
      <c r="O125" s="67"/>
      <c r="P125" s="67"/>
      <c r="Q125" s="67"/>
      <c r="R125" s="67"/>
      <c r="S125" s="67"/>
      <c r="T125" s="67"/>
      <c r="U125" s="67"/>
      <c r="V125" s="67"/>
      <c r="W125" s="67"/>
      <c r="X125" s="73" t="str">
        <f>IF('COUT TVX'!E122=0,"",'COUT TVX'!E122)</f>
        <v/>
      </c>
      <c r="Y125" s="74"/>
      <c r="Z125" s="74"/>
      <c r="AA125" s="74"/>
      <c r="AB125" s="74"/>
      <c r="AC125" s="74"/>
      <c r="AD125" s="68"/>
      <c r="AE125" s="68" t="str">
        <f t="shared" si="7"/>
        <v/>
      </c>
      <c r="AF125" s="68"/>
      <c r="AG125" s="75" t="str">
        <f>IF('COUT TVX'!F122=0,"",'COUT TVX'!F122)</f>
        <v/>
      </c>
      <c r="AH125" s="75" t="str">
        <f>IF('COUT TVX'!G122=0,"",'COUT TVX'!G122)</f>
        <v/>
      </c>
      <c r="AI125" s="76" t="str">
        <f t="shared" si="8"/>
        <v/>
      </c>
      <c r="AJ125" s="67" t="str">
        <f>'COUT TVX'!K122</f>
        <v>LOT 3 - COUVERTURE, ETANCHEITE</v>
      </c>
      <c r="AK125" s="67" t="str">
        <f>'COUT TVX'!L122</f>
        <v>CHARPENTE / COUVERTURE</v>
      </c>
      <c r="AL125" s="68">
        <f>'COUT TVX'!M122</f>
        <v>127866.15</v>
      </c>
      <c r="AM125" s="68"/>
      <c r="AN125" s="68"/>
      <c r="AO125" s="68"/>
      <c r="AP125" s="68"/>
      <c r="AQ125" s="68"/>
      <c r="AR125" s="68"/>
      <c r="AS125" s="77" t="str">
        <f>IF(ISBLANK('COUT TVX'!Q122),"",'COUT TVX'!Q122)</f>
        <v/>
      </c>
      <c r="AT125" s="68" t="str">
        <f t="shared" si="9"/>
        <v/>
      </c>
      <c r="AU125" s="68" t="str">
        <f t="shared" si="10"/>
        <v/>
      </c>
      <c r="AV125" s="68" t="str">
        <f t="shared" si="11"/>
        <v/>
      </c>
    </row>
    <row r="126" spans="1:48" x14ac:dyDescent="0.25">
      <c r="A126" s="67">
        <f>'COUT TVX'!A123</f>
        <v>819</v>
      </c>
      <c r="B126" s="67" t="str">
        <f>'COUT TVX'!B123</f>
        <v xml:space="preserve"> CONNERRE COUR LYAUTEY</v>
      </c>
      <c r="C126" s="67"/>
      <c r="D126" s="67"/>
      <c r="E126" s="67">
        <f>IF(ISBLANK('COUT TVX'!I123),"",'COUT TVX'!I123)</f>
        <v>3</v>
      </c>
      <c r="F126" s="72" t="str">
        <f>'COUT TVX'!R123</f>
        <v>Z3</v>
      </c>
      <c r="G126" s="67"/>
      <c r="H126" s="67">
        <f>'COUT TVX'!C123</f>
        <v>2010</v>
      </c>
      <c r="I126" s="67">
        <f>'COUT TVX'!D123</f>
        <v>2011</v>
      </c>
      <c r="J126" s="67" t="str">
        <f>IF('COUT TVX'!H123="IND","IND",IF('COUT TVX'!H123="COLL","COLL",IF('COUT TVX'!H123="INT","COL","MIXTE")))</f>
        <v>MIXTE</v>
      </c>
      <c r="K126" s="67" t="str">
        <f>IFERROR((VLOOKUP(A126,'COUT GLOBAL'!A:L,9,FALSE)),"")</f>
        <v>Locatif</v>
      </c>
      <c r="L126" s="67"/>
      <c r="M126" s="67"/>
      <c r="N126" s="67" t="str">
        <f t="shared" si="6"/>
        <v>-</v>
      </c>
      <c r="O126" s="67"/>
      <c r="P126" s="67"/>
      <c r="Q126" s="67"/>
      <c r="R126" s="67"/>
      <c r="S126" s="67"/>
      <c r="T126" s="67"/>
      <c r="U126" s="67"/>
      <c r="V126" s="67"/>
      <c r="W126" s="67"/>
      <c r="X126" s="73" t="str">
        <f>IF('COUT TVX'!E123=0,"",'COUT TVX'!E123)</f>
        <v/>
      </c>
      <c r="Y126" s="74"/>
      <c r="Z126" s="74"/>
      <c r="AA126" s="74"/>
      <c r="AB126" s="74"/>
      <c r="AC126" s="74"/>
      <c r="AD126" s="68"/>
      <c r="AE126" s="68" t="str">
        <f t="shared" si="7"/>
        <v/>
      </c>
      <c r="AF126" s="68"/>
      <c r="AG126" s="75" t="str">
        <f>IF('COUT TVX'!F123=0,"",'COUT TVX'!F123)</f>
        <v/>
      </c>
      <c r="AH126" s="75" t="str">
        <f>IF('COUT TVX'!G123=0,"",'COUT TVX'!G123)</f>
        <v/>
      </c>
      <c r="AI126" s="76" t="str">
        <f t="shared" si="8"/>
        <v/>
      </c>
      <c r="AJ126" s="67" t="str">
        <f>'COUT TVX'!K123</f>
        <v>LOT 4 - MENUISERIES EXT. PVC</v>
      </c>
      <c r="AK126" s="67" t="str">
        <f>'COUT TVX'!L123</f>
        <v>SECOND ŒUVRE</v>
      </c>
      <c r="AL126" s="68">
        <f>'COUT TVX'!M123</f>
        <v>50818.66</v>
      </c>
      <c r="AM126" s="68"/>
      <c r="AN126" s="68"/>
      <c r="AO126" s="68"/>
      <c r="AP126" s="68"/>
      <c r="AQ126" s="68"/>
      <c r="AR126" s="68"/>
      <c r="AS126" s="77" t="str">
        <f>IF(ISBLANK('COUT TVX'!Q123),"",'COUT TVX'!Q123)</f>
        <v/>
      </c>
      <c r="AT126" s="68" t="str">
        <f t="shared" si="9"/>
        <v/>
      </c>
      <c r="AU126" s="68" t="str">
        <f t="shared" si="10"/>
        <v/>
      </c>
      <c r="AV126" s="68" t="str">
        <f t="shared" si="11"/>
        <v/>
      </c>
    </row>
    <row r="127" spans="1:48" x14ac:dyDescent="0.25">
      <c r="A127" s="67">
        <f>'COUT TVX'!A124</f>
        <v>819</v>
      </c>
      <c r="B127" s="67" t="str">
        <f>'COUT TVX'!B124</f>
        <v xml:space="preserve"> CONNERRE COUR LYAUTEY</v>
      </c>
      <c r="C127" s="67"/>
      <c r="D127" s="67"/>
      <c r="E127" s="67">
        <f>IF(ISBLANK('COUT TVX'!I124),"",'COUT TVX'!I124)</f>
        <v>3</v>
      </c>
      <c r="F127" s="72" t="str">
        <f>'COUT TVX'!R124</f>
        <v>Z3</v>
      </c>
      <c r="G127" s="67"/>
      <c r="H127" s="67">
        <f>'COUT TVX'!C124</f>
        <v>2010</v>
      </c>
      <c r="I127" s="67">
        <f>'COUT TVX'!D124</f>
        <v>2011</v>
      </c>
      <c r="J127" s="67" t="str">
        <f>IF('COUT TVX'!H124="IND","IND",IF('COUT TVX'!H124="COLL","COLL",IF('COUT TVX'!H124="INT","COL","MIXTE")))</f>
        <v>MIXTE</v>
      </c>
      <c r="K127" s="67" t="str">
        <f>IFERROR((VLOOKUP(A127,'COUT GLOBAL'!A:L,9,FALSE)),"")</f>
        <v>Locatif</v>
      </c>
      <c r="L127" s="67"/>
      <c r="M127" s="67"/>
      <c r="N127" s="67" t="str">
        <f t="shared" si="6"/>
        <v>-</v>
      </c>
      <c r="O127" s="67"/>
      <c r="P127" s="67"/>
      <c r="Q127" s="67"/>
      <c r="R127" s="67"/>
      <c r="S127" s="67"/>
      <c r="T127" s="67"/>
      <c r="U127" s="67"/>
      <c r="V127" s="67"/>
      <c r="W127" s="67"/>
      <c r="X127" s="73" t="str">
        <f>IF('COUT TVX'!E124=0,"",'COUT TVX'!E124)</f>
        <v/>
      </c>
      <c r="Y127" s="74"/>
      <c r="Z127" s="74"/>
      <c r="AA127" s="74"/>
      <c r="AB127" s="74"/>
      <c r="AC127" s="74"/>
      <c r="AD127" s="68"/>
      <c r="AE127" s="68" t="str">
        <f t="shared" si="7"/>
        <v/>
      </c>
      <c r="AF127" s="68"/>
      <c r="AG127" s="75" t="str">
        <f>IF('COUT TVX'!F124=0,"",'COUT TVX'!F124)</f>
        <v/>
      </c>
      <c r="AH127" s="75" t="str">
        <f>IF('COUT TVX'!G124=0,"",'COUT TVX'!G124)</f>
        <v/>
      </c>
      <c r="AI127" s="76" t="str">
        <f t="shared" si="8"/>
        <v/>
      </c>
      <c r="AJ127" s="67" t="str">
        <f>'COUT TVX'!K124</f>
        <v>LOT 5 - PLATRERIE, ISOLATION</v>
      </c>
      <c r="AK127" s="67" t="str">
        <f>'COUT TVX'!L124</f>
        <v>SECOND ŒUVRE</v>
      </c>
      <c r="AL127" s="68">
        <f>'COUT TVX'!M124</f>
        <v>93773.46</v>
      </c>
      <c r="AM127" s="68"/>
      <c r="AN127" s="68"/>
      <c r="AO127" s="68"/>
      <c r="AP127" s="68"/>
      <c r="AQ127" s="68"/>
      <c r="AR127" s="68"/>
      <c r="AS127" s="77" t="str">
        <f>IF(ISBLANK('COUT TVX'!Q124),"",'COUT TVX'!Q124)</f>
        <v/>
      </c>
      <c r="AT127" s="68" t="str">
        <f t="shared" si="9"/>
        <v/>
      </c>
      <c r="AU127" s="68" t="str">
        <f t="shared" si="10"/>
        <v/>
      </c>
      <c r="AV127" s="68" t="str">
        <f t="shared" si="11"/>
        <v/>
      </c>
    </row>
    <row r="128" spans="1:48" x14ac:dyDescent="0.25">
      <c r="A128" s="67">
        <f>'COUT TVX'!A125</f>
        <v>819</v>
      </c>
      <c r="B128" s="67" t="str">
        <f>'COUT TVX'!B125</f>
        <v xml:space="preserve"> CONNERRE COUR LYAUTEY</v>
      </c>
      <c r="C128" s="67"/>
      <c r="D128" s="67"/>
      <c r="E128" s="67">
        <f>IF(ISBLANK('COUT TVX'!I125),"",'COUT TVX'!I125)</f>
        <v>3</v>
      </c>
      <c r="F128" s="72" t="str">
        <f>'COUT TVX'!R125</f>
        <v>Z3</v>
      </c>
      <c r="G128" s="67"/>
      <c r="H128" s="67">
        <f>'COUT TVX'!C125</f>
        <v>2010</v>
      </c>
      <c r="I128" s="67">
        <f>'COUT TVX'!D125</f>
        <v>2011</v>
      </c>
      <c r="J128" s="67" t="str">
        <f>IF('COUT TVX'!H125="IND","IND",IF('COUT TVX'!H125="COLL","COLL",IF('COUT TVX'!H125="INT","COL","MIXTE")))</f>
        <v>MIXTE</v>
      </c>
      <c r="K128" s="67" t="str">
        <f>IFERROR((VLOOKUP(A128,'COUT GLOBAL'!A:L,9,FALSE)),"")</f>
        <v>Locatif</v>
      </c>
      <c r="L128" s="67"/>
      <c r="M128" s="67"/>
      <c r="N128" s="67" t="str">
        <f t="shared" si="6"/>
        <v>-</v>
      </c>
      <c r="O128" s="67"/>
      <c r="P128" s="67"/>
      <c r="Q128" s="67"/>
      <c r="R128" s="67"/>
      <c r="S128" s="67"/>
      <c r="T128" s="67"/>
      <c r="U128" s="67"/>
      <c r="V128" s="67"/>
      <c r="W128" s="67"/>
      <c r="X128" s="73" t="str">
        <f>IF('COUT TVX'!E125=0,"",'COUT TVX'!E125)</f>
        <v/>
      </c>
      <c r="Y128" s="74"/>
      <c r="Z128" s="74"/>
      <c r="AA128" s="74"/>
      <c r="AB128" s="74"/>
      <c r="AC128" s="74"/>
      <c r="AD128" s="68"/>
      <c r="AE128" s="68" t="str">
        <f t="shared" si="7"/>
        <v/>
      </c>
      <c r="AF128" s="68"/>
      <c r="AG128" s="75" t="str">
        <f>IF('COUT TVX'!F125=0,"",'COUT TVX'!F125)</f>
        <v/>
      </c>
      <c r="AH128" s="75" t="str">
        <f>IF('COUT TVX'!G125=0,"",'COUT TVX'!G125)</f>
        <v/>
      </c>
      <c r="AI128" s="76" t="str">
        <f t="shared" si="8"/>
        <v/>
      </c>
      <c r="AJ128" s="67" t="str">
        <f>'COUT TVX'!K125</f>
        <v>LOT 6 -MENUISERIES INTERIEURES</v>
      </c>
      <c r="AK128" s="67" t="str">
        <f>'COUT TVX'!L125</f>
        <v>SECOND ŒUVRE</v>
      </c>
      <c r="AL128" s="68">
        <f>'COUT TVX'!M125</f>
        <v>29122.35</v>
      </c>
      <c r="AM128" s="68"/>
      <c r="AN128" s="68"/>
      <c r="AO128" s="68"/>
      <c r="AP128" s="68"/>
      <c r="AQ128" s="68"/>
      <c r="AR128" s="68"/>
      <c r="AS128" s="77" t="str">
        <f>IF(ISBLANK('COUT TVX'!Q125),"",'COUT TVX'!Q125)</f>
        <v/>
      </c>
      <c r="AT128" s="68" t="str">
        <f t="shared" si="9"/>
        <v/>
      </c>
      <c r="AU128" s="68" t="str">
        <f t="shared" si="10"/>
        <v/>
      </c>
      <c r="AV128" s="68" t="str">
        <f t="shared" si="11"/>
        <v/>
      </c>
    </row>
    <row r="129" spans="1:48" x14ac:dyDescent="0.25">
      <c r="A129" s="67">
        <f>'COUT TVX'!A126</f>
        <v>819</v>
      </c>
      <c r="B129" s="67" t="str">
        <f>'COUT TVX'!B126</f>
        <v xml:space="preserve"> CONNERRE COUR LYAUTEY</v>
      </c>
      <c r="C129" s="67"/>
      <c r="D129" s="67"/>
      <c r="E129" s="67">
        <f>IF(ISBLANK('COUT TVX'!I126),"",'COUT TVX'!I126)</f>
        <v>3</v>
      </c>
      <c r="F129" s="72" t="str">
        <f>'COUT TVX'!R126</f>
        <v>Z3</v>
      </c>
      <c r="G129" s="67"/>
      <c r="H129" s="67">
        <f>'COUT TVX'!C126</f>
        <v>2010</v>
      </c>
      <c r="I129" s="67">
        <f>'COUT TVX'!D126</f>
        <v>2011</v>
      </c>
      <c r="J129" s="67" t="str">
        <f>IF('COUT TVX'!H126="IND","IND",IF('COUT TVX'!H126="COLL","COLL",IF('COUT TVX'!H126="INT","COL","MIXTE")))</f>
        <v>MIXTE</v>
      </c>
      <c r="K129" s="67" t="str">
        <f>IFERROR((VLOOKUP(A129,'COUT GLOBAL'!A:L,9,FALSE)),"")</f>
        <v>Locatif</v>
      </c>
      <c r="L129" s="67"/>
      <c r="M129" s="67"/>
      <c r="N129" s="67" t="str">
        <f t="shared" si="6"/>
        <v>-</v>
      </c>
      <c r="O129" s="67"/>
      <c r="P129" s="67"/>
      <c r="Q129" s="67"/>
      <c r="R129" s="67"/>
      <c r="S129" s="67"/>
      <c r="T129" s="67"/>
      <c r="U129" s="67"/>
      <c r="V129" s="67"/>
      <c r="W129" s="67"/>
      <c r="X129" s="73" t="str">
        <f>IF('COUT TVX'!E126=0,"",'COUT TVX'!E126)</f>
        <v/>
      </c>
      <c r="Y129" s="74"/>
      <c r="Z129" s="74"/>
      <c r="AA129" s="74"/>
      <c r="AB129" s="74"/>
      <c r="AC129" s="74"/>
      <c r="AD129" s="68"/>
      <c r="AE129" s="68" t="str">
        <f t="shared" si="7"/>
        <v/>
      </c>
      <c r="AF129" s="68"/>
      <c r="AG129" s="75" t="str">
        <f>IF('COUT TVX'!F126=0,"",'COUT TVX'!F126)</f>
        <v/>
      </c>
      <c r="AH129" s="75" t="str">
        <f>IF('COUT TVX'!G126=0,"",'COUT TVX'!G126)</f>
        <v/>
      </c>
      <c r="AI129" s="76" t="str">
        <f t="shared" si="8"/>
        <v/>
      </c>
      <c r="AJ129" s="67" t="str">
        <f>'COUT TVX'!K126</f>
        <v>LOT 7 - ELECTRICITE</v>
      </c>
      <c r="AK129" s="67" t="str">
        <f>'COUT TVX'!L126</f>
        <v>ELECTRICITE / CHAUFFAGE/PLOMBERIE/VMC</v>
      </c>
      <c r="AL129" s="68">
        <f>'COUT TVX'!M126</f>
        <v>48833.49</v>
      </c>
      <c r="AM129" s="68"/>
      <c r="AN129" s="68"/>
      <c r="AO129" s="68"/>
      <c r="AP129" s="68"/>
      <c r="AQ129" s="68"/>
      <c r="AR129" s="68"/>
      <c r="AS129" s="77" t="str">
        <f>IF(ISBLANK('COUT TVX'!Q126),"",'COUT TVX'!Q126)</f>
        <v/>
      </c>
      <c r="AT129" s="68" t="str">
        <f t="shared" si="9"/>
        <v/>
      </c>
      <c r="AU129" s="68" t="str">
        <f t="shared" si="10"/>
        <v/>
      </c>
      <c r="AV129" s="68" t="str">
        <f t="shared" si="11"/>
        <v/>
      </c>
    </row>
    <row r="130" spans="1:48" x14ac:dyDescent="0.25">
      <c r="A130" s="67">
        <f>'COUT TVX'!A127</f>
        <v>819</v>
      </c>
      <c r="B130" s="67" t="str">
        <f>'COUT TVX'!B127</f>
        <v xml:space="preserve"> CONNERRE COUR LYAUTEY</v>
      </c>
      <c r="C130" s="67"/>
      <c r="D130" s="67"/>
      <c r="E130" s="67">
        <f>IF(ISBLANK('COUT TVX'!I127),"",'COUT TVX'!I127)</f>
        <v>3</v>
      </c>
      <c r="F130" s="72" t="str">
        <f>'COUT TVX'!R127</f>
        <v>Z3</v>
      </c>
      <c r="G130" s="67"/>
      <c r="H130" s="67">
        <f>'COUT TVX'!C127</f>
        <v>2010</v>
      </c>
      <c r="I130" s="67">
        <f>'COUT TVX'!D127</f>
        <v>2011</v>
      </c>
      <c r="J130" s="67" t="str">
        <f>IF('COUT TVX'!H127="IND","IND",IF('COUT TVX'!H127="COLL","COLL",IF('COUT TVX'!H127="INT","COL","MIXTE")))</f>
        <v>MIXTE</v>
      </c>
      <c r="K130" s="67" t="str">
        <f>IFERROR((VLOOKUP(A130,'COUT GLOBAL'!A:L,9,FALSE)),"")</f>
        <v>Locatif</v>
      </c>
      <c r="L130" s="67"/>
      <c r="M130" s="67"/>
      <c r="N130" s="67" t="str">
        <f t="shared" si="6"/>
        <v>-</v>
      </c>
      <c r="O130" s="67"/>
      <c r="P130" s="67"/>
      <c r="Q130" s="67"/>
      <c r="R130" s="67"/>
      <c r="S130" s="67"/>
      <c r="T130" s="67"/>
      <c r="U130" s="67"/>
      <c r="V130" s="67"/>
      <c r="W130" s="67"/>
      <c r="X130" s="73" t="str">
        <f>IF('COUT TVX'!E127=0,"",'COUT TVX'!E127)</f>
        <v/>
      </c>
      <c r="Y130" s="74"/>
      <c r="Z130" s="74"/>
      <c r="AA130" s="74"/>
      <c r="AB130" s="74"/>
      <c r="AC130" s="74"/>
      <c r="AD130" s="68"/>
      <c r="AE130" s="68" t="str">
        <f t="shared" si="7"/>
        <v/>
      </c>
      <c r="AF130" s="68"/>
      <c r="AG130" s="75" t="str">
        <f>IF('COUT TVX'!F127=0,"",'COUT TVX'!F127)</f>
        <v/>
      </c>
      <c r="AH130" s="75" t="str">
        <f>IF('COUT TVX'!G127=0,"",'COUT TVX'!G127)</f>
        <v/>
      </c>
      <c r="AI130" s="76" t="str">
        <f t="shared" si="8"/>
        <v/>
      </c>
      <c r="AJ130" s="67" t="str">
        <f>'COUT TVX'!K127</f>
        <v>LOT 8 - PLOMBERIE, SANITAIRE</v>
      </c>
      <c r="AK130" s="67" t="str">
        <f>'COUT TVX'!L127</f>
        <v>ELECTRICITE / CHAUFFAGE/PLOMBERIE/VMC</v>
      </c>
      <c r="AL130" s="68">
        <f>'COUT TVX'!M127</f>
        <v>33285.230000000003</v>
      </c>
      <c r="AM130" s="68"/>
      <c r="AN130" s="68"/>
      <c r="AO130" s="68"/>
      <c r="AP130" s="68"/>
      <c r="AQ130" s="68"/>
      <c r="AR130" s="68"/>
      <c r="AS130" s="77" t="str">
        <f>IF(ISBLANK('COUT TVX'!Q127),"",'COUT TVX'!Q127)</f>
        <v/>
      </c>
      <c r="AT130" s="68" t="str">
        <f t="shared" si="9"/>
        <v/>
      </c>
      <c r="AU130" s="68" t="str">
        <f t="shared" si="10"/>
        <v/>
      </c>
      <c r="AV130" s="68" t="str">
        <f t="shared" si="11"/>
        <v/>
      </c>
    </row>
    <row r="131" spans="1:48" x14ac:dyDescent="0.25">
      <c r="A131" s="67">
        <f>'COUT TVX'!A128</f>
        <v>819</v>
      </c>
      <c r="B131" s="67" t="str">
        <f>'COUT TVX'!B128</f>
        <v xml:space="preserve"> CONNERRE COUR LYAUTEY</v>
      </c>
      <c r="C131" s="67"/>
      <c r="D131" s="67"/>
      <c r="E131" s="67">
        <f>IF(ISBLANK('COUT TVX'!I128),"",'COUT TVX'!I128)</f>
        <v>3</v>
      </c>
      <c r="F131" s="72" t="str">
        <f>'COUT TVX'!R128</f>
        <v>Z3</v>
      </c>
      <c r="G131" s="67"/>
      <c r="H131" s="67">
        <f>'COUT TVX'!C128</f>
        <v>2010</v>
      </c>
      <c r="I131" s="67">
        <f>'COUT TVX'!D128</f>
        <v>2011</v>
      </c>
      <c r="J131" s="67" t="str">
        <f>IF('COUT TVX'!H128="IND","IND",IF('COUT TVX'!H128="COLL","COLL",IF('COUT TVX'!H128="INT","COL","MIXTE")))</f>
        <v>MIXTE</v>
      </c>
      <c r="K131" s="67" t="str">
        <f>IFERROR((VLOOKUP(A131,'COUT GLOBAL'!A:L,9,FALSE)),"")</f>
        <v>Locatif</v>
      </c>
      <c r="L131" s="67"/>
      <c r="M131" s="67"/>
      <c r="N131" s="67" t="str">
        <f t="shared" si="6"/>
        <v>-</v>
      </c>
      <c r="O131" s="67"/>
      <c r="P131" s="67"/>
      <c r="Q131" s="67"/>
      <c r="R131" s="67"/>
      <c r="S131" s="67"/>
      <c r="T131" s="67"/>
      <c r="U131" s="67"/>
      <c r="V131" s="67"/>
      <c r="W131" s="67"/>
      <c r="X131" s="73" t="str">
        <f>IF('COUT TVX'!E128=0,"",'COUT TVX'!E128)</f>
        <v/>
      </c>
      <c r="Y131" s="74"/>
      <c r="Z131" s="74"/>
      <c r="AA131" s="74"/>
      <c r="AB131" s="74"/>
      <c r="AC131" s="74"/>
      <c r="AD131" s="68"/>
      <c r="AE131" s="68" t="str">
        <f t="shared" si="7"/>
        <v/>
      </c>
      <c r="AF131" s="68"/>
      <c r="AG131" s="75" t="str">
        <f>IF('COUT TVX'!F128=0,"",'COUT TVX'!F128)</f>
        <v/>
      </c>
      <c r="AH131" s="75" t="str">
        <f>IF('COUT TVX'!G128=0,"",'COUT TVX'!G128)</f>
        <v/>
      </c>
      <c r="AI131" s="76" t="str">
        <f t="shared" si="8"/>
        <v/>
      </c>
      <c r="AJ131" s="67" t="str">
        <f>'COUT TVX'!K128</f>
        <v>LOT 9 - CHAUFFAGE GAZ, VMC</v>
      </c>
      <c r="AK131" s="67" t="str">
        <f>'COUT TVX'!L128</f>
        <v>ELECTRICITE / CHAUFFAGE/PLOMBERIE/VMC</v>
      </c>
      <c r="AL131" s="68">
        <f>'COUT TVX'!M128</f>
        <v>74691.429999999993</v>
      </c>
      <c r="AM131" s="68"/>
      <c r="AN131" s="68"/>
      <c r="AO131" s="68"/>
      <c r="AP131" s="68"/>
      <c r="AQ131" s="68"/>
      <c r="AR131" s="68"/>
      <c r="AS131" s="77" t="str">
        <f>IF(ISBLANK('COUT TVX'!Q128),"",'COUT TVX'!Q128)</f>
        <v/>
      </c>
      <c r="AT131" s="68" t="str">
        <f t="shared" si="9"/>
        <v/>
      </c>
      <c r="AU131" s="68" t="str">
        <f t="shared" si="10"/>
        <v/>
      </c>
      <c r="AV131" s="68" t="str">
        <f t="shared" si="11"/>
        <v/>
      </c>
    </row>
    <row r="132" spans="1:48" x14ac:dyDescent="0.25">
      <c r="A132" s="67">
        <f>'COUT TVX'!A129</f>
        <v>819</v>
      </c>
      <c r="B132" s="67" t="str">
        <f>'COUT TVX'!B129</f>
        <v xml:space="preserve"> CONNERRE COUR LYAUTEY</v>
      </c>
      <c r="C132" s="67"/>
      <c r="D132" s="67"/>
      <c r="E132" s="67">
        <f>IF(ISBLANK('COUT TVX'!I129),"",'COUT TVX'!I129)</f>
        <v>3</v>
      </c>
      <c r="F132" s="72" t="str">
        <f>'COUT TVX'!R129</f>
        <v>Z3</v>
      </c>
      <c r="G132" s="67"/>
      <c r="H132" s="67">
        <f>'COUT TVX'!C129</f>
        <v>2010</v>
      </c>
      <c r="I132" s="67">
        <f>'COUT TVX'!D129</f>
        <v>2011</v>
      </c>
      <c r="J132" s="67" t="str">
        <f>IF('COUT TVX'!H129="IND","IND",IF('COUT TVX'!H129="COLL","COLL",IF('COUT TVX'!H129="INT","COL","MIXTE")))</f>
        <v>MIXTE</v>
      </c>
      <c r="K132" s="67" t="str">
        <f>IFERROR((VLOOKUP(A132,'COUT GLOBAL'!A:L,9,FALSE)),"")</f>
        <v>Locatif</v>
      </c>
      <c r="L132" s="67"/>
      <c r="M132" s="67"/>
      <c r="N132" s="67" t="str">
        <f t="shared" si="6"/>
        <v>-</v>
      </c>
      <c r="O132" s="67"/>
      <c r="P132" s="67"/>
      <c r="Q132" s="67"/>
      <c r="R132" s="67"/>
      <c r="S132" s="67"/>
      <c r="T132" s="67"/>
      <c r="U132" s="67"/>
      <c r="V132" s="67"/>
      <c r="W132" s="67"/>
      <c r="X132" s="73" t="str">
        <f>IF('COUT TVX'!E129=0,"",'COUT TVX'!E129)</f>
        <v/>
      </c>
      <c r="Y132" s="74"/>
      <c r="Z132" s="74"/>
      <c r="AA132" s="74"/>
      <c r="AB132" s="74"/>
      <c r="AC132" s="74"/>
      <c r="AD132" s="68"/>
      <c r="AE132" s="68" t="str">
        <f t="shared" si="7"/>
        <v/>
      </c>
      <c r="AF132" s="68"/>
      <c r="AG132" s="75" t="str">
        <f>IF('COUT TVX'!F129=0,"",'COUT TVX'!F129)</f>
        <v/>
      </c>
      <c r="AH132" s="75" t="str">
        <f>IF('COUT TVX'!G129=0,"",'COUT TVX'!G129)</f>
        <v/>
      </c>
      <c r="AI132" s="76" t="str">
        <f t="shared" si="8"/>
        <v/>
      </c>
      <c r="AJ132" s="67" t="str">
        <f>'COUT TVX'!K129</f>
        <v>LOT 10 - CARRELAGE, FAIENCE</v>
      </c>
      <c r="AK132" s="67" t="str">
        <f>'COUT TVX'!L129</f>
        <v>SECOND ŒUVRE</v>
      </c>
      <c r="AL132" s="68">
        <f>'COUT TVX'!M129</f>
        <v>36703.81</v>
      </c>
      <c r="AM132" s="68"/>
      <c r="AN132" s="68"/>
      <c r="AO132" s="68"/>
      <c r="AP132" s="68"/>
      <c r="AQ132" s="68"/>
      <c r="AR132" s="68"/>
      <c r="AS132" s="77" t="str">
        <f>IF(ISBLANK('COUT TVX'!Q129),"",'COUT TVX'!Q129)</f>
        <v/>
      </c>
      <c r="AT132" s="68" t="str">
        <f t="shared" si="9"/>
        <v/>
      </c>
      <c r="AU132" s="68" t="str">
        <f t="shared" si="10"/>
        <v/>
      </c>
      <c r="AV132" s="68" t="str">
        <f t="shared" si="11"/>
        <v/>
      </c>
    </row>
    <row r="133" spans="1:48" x14ac:dyDescent="0.25">
      <c r="A133" s="67">
        <f>'COUT TVX'!A130</f>
        <v>819</v>
      </c>
      <c r="B133" s="67" t="str">
        <f>'COUT TVX'!B130</f>
        <v xml:space="preserve"> CONNERRE COUR LYAUTEY</v>
      </c>
      <c r="C133" s="67"/>
      <c r="D133" s="67"/>
      <c r="E133" s="67">
        <f>IF(ISBLANK('COUT TVX'!I130),"",'COUT TVX'!I130)</f>
        <v>3</v>
      </c>
      <c r="F133" s="72" t="str">
        <f>'COUT TVX'!R130</f>
        <v>Z3</v>
      </c>
      <c r="G133" s="67"/>
      <c r="H133" s="67">
        <f>'COUT TVX'!C130</f>
        <v>2010</v>
      </c>
      <c r="I133" s="67">
        <f>'COUT TVX'!D130</f>
        <v>2011</v>
      </c>
      <c r="J133" s="67" t="str">
        <f>IF('COUT TVX'!H130="IND","IND",IF('COUT TVX'!H130="COLL","COLL",IF('COUT TVX'!H130="INT","COL","MIXTE")))</f>
        <v>MIXTE</v>
      </c>
      <c r="K133" s="67" t="str">
        <f>IFERROR((VLOOKUP(A133,'COUT GLOBAL'!A:L,9,FALSE)),"")</f>
        <v>Locatif</v>
      </c>
      <c r="L133" s="67"/>
      <c r="M133" s="67"/>
      <c r="N133" s="67" t="str">
        <f t="shared" si="6"/>
        <v>-</v>
      </c>
      <c r="O133" s="67"/>
      <c r="P133" s="67"/>
      <c r="Q133" s="67"/>
      <c r="R133" s="67"/>
      <c r="S133" s="67"/>
      <c r="T133" s="67"/>
      <c r="U133" s="67"/>
      <c r="V133" s="67"/>
      <c r="W133" s="67"/>
      <c r="X133" s="73" t="str">
        <f>IF('COUT TVX'!E130=0,"",'COUT TVX'!E130)</f>
        <v/>
      </c>
      <c r="Y133" s="74"/>
      <c r="Z133" s="74"/>
      <c r="AA133" s="74"/>
      <c r="AB133" s="74"/>
      <c r="AC133" s="74"/>
      <c r="AD133" s="68"/>
      <c r="AE133" s="68" t="str">
        <f t="shared" si="7"/>
        <v/>
      </c>
      <c r="AF133" s="68"/>
      <c r="AG133" s="75" t="str">
        <f>IF('COUT TVX'!F130=0,"",'COUT TVX'!F130)</f>
        <v/>
      </c>
      <c r="AH133" s="75" t="str">
        <f>IF('COUT TVX'!G130=0,"",'COUT TVX'!G130)</f>
        <v/>
      </c>
      <c r="AI133" s="76" t="str">
        <f t="shared" si="8"/>
        <v/>
      </c>
      <c r="AJ133" s="67" t="str">
        <f>'COUT TVX'!K130</f>
        <v>LOT 11 -SERRURERIE, METALLERIE</v>
      </c>
      <c r="AK133" s="67" t="str">
        <f>'COUT TVX'!L130</f>
        <v>SECOND ŒUVRE</v>
      </c>
      <c r="AL133" s="68">
        <f>'COUT TVX'!M130</f>
        <v>11166.71</v>
      </c>
      <c r="AM133" s="68"/>
      <c r="AN133" s="68"/>
      <c r="AO133" s="68"/>
      <c r="AP133" s="68"/>
      <c r="AQ133" s="68"/>
      <c r="AR133" s="68"/>
      <c r="AS133" s="77" t="str">
        <f>IF(ISBLANK('COUT TVX'!Q130),"",'COUT TVX'!Q130)</f>
        <v/>
      </c>
      <c r="AT133" s="68" t="str">
        <f t="shared" si="9"/>
        <v/>
      </c>
      <c r="AU133" s="68" t="str">
        <f t="shared" si="10"/>
        <v/>
      </c>
      <c r="AV133" s="68" t="str">
        <f t="shared" si="11"/>
        <v/>
      </c>
    </row>
    <row r="134" spans="1:48" x14ac:dyDescent="0.25">
      <c r="A134" s="67">
        <f>'COUT TVX'!A131</f>
        <v>819</v>
      </c>
      <c r="B134" s="67" t="str">
        <f>'COUT TVX'!B131</f>
        <v xml:space="preserve"> CONNERRE COUR LYAUTEY</v>
      </c>
      <c r="C134" s="67"/>
      <c r="D134" s="67"/>
      <c r="E134" s="67">
        <f>IF(ISBLANK('COUT TVX'!I131),"",'COUT TVX'!I131)</f>
        <v>3</v>
      </c>
      <c r="F134" s="72" t="str">
        <f>'COUT TVX'!R131</f>
        <v>Z3</v>
      </c>
      <c r="G134" s="67"/>
      <c r="H134" s="67">
        <f>'COUT TVX'!C131</f>
        <v>2010</v>
      </c>
      <c r="I134" s="67">
        <f>'COUT TVX'!D131</f>
        <v>2011</v>
      </c>
      <c r="J134" s="67" t="str">
        <f>IF('COUT TVX'!H131="IND","IND",IF('COUT TVX'!H131="COLL","COLL",IF('COUT TVX'!H131="INT","COL","MIXTE")))</f>
        <v>MIXTE</v>
      </c>
      <c r="K134" s="67" t="str">
        <f>IFERROR((VLOOKUP(A134,'COUT GLOBAL'!A:L,9,FALSE)),"")</f>
        <v>Locatif</v>
      </c>
      <c r="L134" s="67"/>
      <c r="M134" s="67"/>
      <c r="N134" s="67" t="str">
        <f t="shared" ref="N134:N197" si="12">IF(ISBLANK(G134),"-",IF(L133&lt;2012,"RT2005","RT2012"))</f>
        <v>-</v>
      </c>
      <c r="O134" s="67"/>
      <c r="P134" s="67"/>
      <c r="Q134" s="67"/>
      <c r="R134" s="67"/>
      <c r="S134" s="67"/>
      <c r="T134" s="67"/>
      <c r="U134" s="67"/>
      <c r="V134" s="67"/>
      <c r="W134" s="67"/>
      <c r="X134" s="73" t="str">
        <f>IF('COUT TVX'!E131=0,"",'COUT TVX'!E131)</f>
        <v/>
      </c>
      <c r="Y134" s="74"/>
      <c r="Z134" s="74"/>
      <c r="AA134" s="74"/>
      <c r="AB134" s="74"/>
      <c r="AC134" s="74"/>
      <c r="AD134" s="68"/>
      <c r="AE134" s="68" t="str">
        <f t="shared" ref="AE134:AE197" si="13">IFERROR((AD134/AH134),"")</f>
        <v/>
      </c>
      <c r="AF134" s="68"/>
      <c r="AG134" s="75" t="str">
        <f>IF('COUT TVX'!F131=0,"",'COUT TVX'!F131)</f>
        <v/>
      </c>
      <c r="AH134" s="75" t="str">
        <f>IF('COUT TVX'!G131=0,"",'COUT TVX'!G131)</f>
        <v/>
      </c>
      <c r="AI134" s="76" t="str">
        <f t="shared" ref="AI134:AI197" si="14">IFERROR((AG134/AH134),"")</f>
        <v/>
      </c>
      <c r="AJ134" s="67" t="str">
        <f>'COUT TVX'!K131</f>
        <v>LOT 12 - SOLS, PEINTURE, RVTS</v>
      </c>
      <c r="AK134" s="67" t="str">
        <f>'COUT TVX'!L131</f>
        <v>SECOND ŒUVRE</v>
      </c>
      <c r="AL134" s="68">
        <f>'COUT TVX'!M131</f>
        <v>51341.08</v>
      </c>
      <c r="AM134" s="68"/>
      <c r="AN134" s="68"/>
      <c r="AO134" s="68"/>
      <c r="AP134" s="68"/>
      <c r="AQ134" s="68"/>
      <c r="AR134" s="68"/>
      <c r="AS134" s="77" t="str">
        <f>IF(ISBLANK('COUT TVX'!Q131),"",'COUT TVX'!Q131)</f>
        <v/>
      </c>
      <c r="AT134" s="68" t="str">
        <f t="shared" ref="AT134:AT197" si="15">IFERROR((AM134/X134),"")</f>
        <v/>
      </c>
      <c r="AU134" s="68" t="str">
        <f t="shared" ref="AU134:AU197" si="16">IFERROR((AM134/AG134),"")</f>
        <v/>
      </c>
      <c r="AV134" s="68" t="str">
        <f t="shared" ref="AV134:AV197" si="17">IFERROR((AM134/AH134),"")</f>
        <v/>
      </c>
    </row>
    <row r="135" spans="1:48" x14ac:dyDescent="0.25">
      <c r="A135" s="67">
        <f>'COUT TVX'!A132</f>
        <v>833</v>
      </c>
      <c r="B135" s="67" t="str">
        <f>'COUT TVX'!B132</f>
        <v xml:space="preserve"> ROUILLON RUE DES VAUGEONNIERES</v>
      </c>
      <c r="C135" s="67"/>
      <c r="D135" s="67" t="s">
        <v>1249</v>
      </c>
      <c r="E135" s="67">
        <f>IF(ISBLANK('COUT TVX'!I132),"",'COUT TVX'!I132)</f>
        <v>4</v>
      </c>
      <c r="F135" s="72" t="str">
        <f>'COUT TVX'!R132</f>
        <v>Z2</v>
      </c>
      <c r="G135" s="67"/>
      <c r="H135" s="67">
        <f>'COUT TVX'!C132</f>
        <v>2010</v>
      </c>
      <c r="I135" s="67">
        <f>'COUT TVX'!D132</f>
        <v>2011</v>
      </c>
      <c r="J135" s="67" t="str">
        <f>IF('COUT TVX'!H132="IND","IND",IF('COUT TVX'!H132="COLL","COLL",IF('COUT TVX'!H132="INT","COL","MIXTE")))</f>
        <v>IND</v>
      </c>
      <c r="K135" s="67" t="str">
        <f>IFERROR((VLOOKUP(A135,'COUT GLOBAL'!A:L,9,FALSE)),"")</f>
        <v>Locatif</v>
      </c>
      <c r="L135" s="67"/>
      <c r="M135" s="67"/>
      <c r="N135" s="67" t="str">
        <f t="shared" si="12"/>
        <v>-</v>
      </c>
      <c r="O135" s="67"/>
      <c r="P135" s="67"/>
      <c r="Q135" s="67"/>
      <c r="R135" s="67"/>
      <c r="S135" s="67"/>
      <c r="T135" s="67"/>
      <c r="U135" s="67"/>
      <c r="V135" s="67"/>
      <c r="W135" s="67"/>
      <c r="X135" s="73">
        <f>IF('COUT TVX'!E132=0,"",'COUT TVX'!E132)</f>
        <v>8</v>
      </c>
      <c r="Y135" s="74"/>
      <c r="Z135" s="74"/>
      <c r="AA135" s="74"/>
      <c r="AB135" s="74"/>
      <c r="AC135" s="74"/>
      <c r="AD135" s="68"/>
      <c r="AE135" s="68">
        <f t="shared" si="13"/>
        <v>0</v>
      </c>
      <c r="AF135" s="68"/>
      <c r="AG135" s="75">
        <f>IF('COUT TVX'!F132=0,"",'COUT TVX'!F132)</f>
        <v>575.82000000000005</v>
      </c>
      <c r="AH135" s="75">
        <f>IF('COUT TVX'!G132=0,"",'COUT TVX'!G132)</f>
        <v>618.36</v>
      </c>
      <c r="AI135" s="76">
        <f t="shared" si="14"/>
        <v>0.93120512322918692</v>
      </c>
      <c r="AJ135" s="67" t="str">
        <f>'COUT TVX'!K132</f>
        <v>LOT 1 - G.O.-VOIRIES-RESEAUX</v>
      </c>
      <c r="AK135" s="67" t="str">
        <f>'COUT TVX'!L132</f>
        <v>GROS ŒUVRE</v>
      </c>
      <c r="AL135" s="68">
        <f>'COUT TVX'!M132</f>
        <v>248952.81</v>
      </c>
      <c r="AM135" s="68"/>
      <c r="AN135" s="68"/>
      <c r="AO135" s="68"/>
      <c r="AP135" s="68"/>
      <c r="AQ135" s="68"/>
      <c r="AR135" s="68"/>
      <c r="AS135" s="77">
        <f>IF(ISBLANK('COUT TVX'!Q132),"",'COUT TVX'!Q132)</f>
        <v>5.5E-2</v>
      </c>
      <c r="AT135" s="68">
        <f t="shared" si="15"/>
        <v>0</v>
      </c>
      <c r="AU135" s="68">
        <f t="shared" si="16"/>
        <v>0</v>
      </c>
      <c r="AV135" s="68">
        <f t="shared" si="17"/>
        <v>0</v>
      </c>
    </row>
    <row r="136" spans="1:48" x14ac:dyDescent="0.25">
      <c r="A136" s="67">
        <f>'COUT TVX'!A133</f>
        <v>833</v>
      </c>
      <c r="B136" s="67" t="str">
        <f>'COUT TVX'!B133</f>
        <v xml:space="preserve"> ROUILLON RUE DES VAUGEONNIERES</v>
      </c>
      <c r="C136" s="67"/>
      <c r="D136" s="67"/>
      <c r="E136" s="67">
        <f>IF(ISBLANK('COUT TVX'!I133),"",'COUT TVX'!I133)</f>
        <v>4</v>
      </c>
      <c r="F136" s="72" t="str">
        <f>'COUT TVX'!R133</f>
        <v>Z2</v>
      </c>
      <c r="G136" s="67"/>
      <c r="H136" s="67">
        <f>'COUT TVX'!C133</f>
        <v>2010</v>
      </c>
      <c r="I136" s="67">
        <f>'COUT TVX'!D133</f>
        <v>2011</v>
      </c>
      <c r="J136" s="67" t="str">
        <f>IF('COUT TVX'!H133="IND","IND",IF('COUT TVX'!H133="COLL","COLL",IF('COUT TVX'!H133="INT","COL","MIXTE")))</f>
        <v>IND</v>
      </c>
      <c r="K136" s="67" t="str">
        <f>IFERROR((VLOOKUP(A136,'COUT GLOBAL'!A:L,9,FALSE)),"")</f>
        <v>Locatif</v>
      </c>
      <c r="L136" s="67"/>
      <c r="M136" s="67"/>
      <c r="N136" s="67" t="str">
        <f t="shared" si="12"/>
        <v>-</v>
      </c>
      <c r="O136" s="67"/>
      <c r="P136" s="67"/>
      <c r="Q136" s="67"/>
      <c r="R136" s="67"/>
      <c r="S136" s="67"/>
      <c r="T136" s="67"/>
      <c r="U136" s="67"/>
      <c r="V136" s="67"/>
      <c r="W136" s="67"/>
      <c r="X136" s="73" t="str">
        <f>IF('COUT TVX'!E133=0,"",'COUT TVX'!E133)</f>
        <v/>
      </c>
      <c r="Y136" s="74"/>
      <c r="Z136" s="74"/>
      <c r="AA136" s="74"/>
      <c r="AB136" s="74"/>
      <c r="AC136" s="74"/>
      <c r="AD136" s="68"/>
      <c r="AE136" s="68" t="str">
        <f t="shared" si="13"/>
        <v/>
      </c>
      <c r="AF136" s="68"/>
      <c r="AG136" s="75" t="str">
        <f>IF('COUT TVX'!F133=0,"",'COUT TVX'!F133)</f>
        <v/>
      </c>
      <c r="AH136" s="75" t="str">
        <f>IF('COUT TVX'!G133=0,"",'COUT TVX'!G133)</f>
        <v/>
      </c>
      <c r="AI136" s="76" t="str">
        <f t="shared" si="14"/>
        <v/>
      </c>
      <c r="AJ136" s="67" t="str">
        <f>'COUT TVX'!K133</f>
        <v>LOT 2 - ENDUITS GRATTES</v>
      </c>
      <c r="AK136" s="67" t="str">
        <f>'COUT TVX'!L133</f>
        <v>GROS ŒUVRE</v>
      </c>
      <c r="AL136" s="68">
        <f>'COUT TVX'!M133</f>
        <v>12949.47</v>
      </c>
      <c r="AM136" s="68"/>
      <c r="AN136" s="68"/>
      <c r="AO136" s="68"/>
      <c r="AP136" s="68"/>
      <c r="AQ136" s="68"/>
      <c r="AR136" s="68"/>
      <c r="AS136" s="77" t="str">
        <f>IF(ISBLANK('COUT TVX'!Q133),"",'COUT TVX'!Q133)</f>
        <v/>
      </c>
      <c r="AT136" s="68" t="str">
        <f t="shared" si="15"/>
        <v/>
      </c>
      <c r="AU136" s="68" t="str">
        <f t="shared" si="16"/>
        <v/>
      </c>
      <c r="AV136" s="68" t="str">
        <f t="shared" si="17"/>
        <v/>
      </c>
    </row>
    <row r="137" spans="1:48" x14ac:dyDescent="0.25">
      <c r="A137" s="67">
        <f>'COUT TVX'!A134</f>
        <v>833</v>
      </c>
      <c r="B137" s="67" t="str">
        <f>'COUT TVX'!B134</f>
        <v xml:space="preserve"> ROUILLON RUE DES VAUGEONNIERES</v>
      </c>
      <c r="C137" s="67"/>
      <c r="D137" s="67"/>
      <c r="E137" s="67">
        <f>IF(ISBLANK('COUT TVX'!I134),"",'COUT TVX'!I134)</f>
        <v>4</v>
      </c>
      <c r="F137" s="72" t="str">
        <f>'COUT TVX'!R134</f>
        <v>Z2</v>
      </c>
      <c r="G137" s="67"/>
      <c r="H137" s="67">
        <f>'COUT TVX'!C134</f>
        <v>2010</v>
      </c>
      <c r="I137" s="67">
        <f>'COUT TVX'!D134</f>
        <v>2011</v>
      </c>
      <c r="J137" s="67" t="str">
        <f>IF('COUT TVX'!H134="IND","IND",IF('COUT TVX'!H134="COLL","COLL",IF('COUT TVX'!H134="INT","COL","MIXTE")))</f>
        <v>IND</v>
      </c>
      <c r="K137" s="67" t="str">
        <f>IFERROR((VLOOKUP(A137,'COUT GLOBAL'!A:L,9,FALSE)),"")</f>
        <v>Locatif</v>
      </c>
      <c r="L137" s="67"/>
      <c r="M137" s="67"/>
      <c r="N137" s="67" t="str">
        <f t="shared" si="12"/>
        <v>-</v>
      </c>
      <c r="O137" s="67"/>
      <c r="P137" s="67"/>
      <c r="Q137" s="67"/>
      <c r="R137" s="67"/>
      <c r="S137" s="67"/>
      <c r="T137" s="67"/>
      <c r="U137" s="67"/>
      <c r="V137" s="67"/>
      <c r="W137" s="67"/>
      <c r="X137" s="73" t="str">
        <f>IF('COUT TVX'!E134=0,"",'COUT TVX'!E134)</f>
        <v/>
      </c>
      <c r="Y137" s="74"/>
      <c r="Z137" s="74"/>
      <c r="AA137" s="74"/>
      <c r="AB137" s="74"/>
      <c r="AC137" s="74"/>
      <c r="AD137" s="68"/>
      <c r="AE137" s="68" t="str">
        <f t="shared" si="13"/>
        <v/>
      </c>
      <c r="AF137" s="68"/>
      <c r="AG137" s="75" t="str">
        <f>IF('COUT TVX'!F134=0,"",'COUT TVX'!F134)</f>
        <v/>
      </c>
      <c r="AH137" s="75" t="str">
        <f>IF('COUT TVX'!G134=0,"",'COUT TVX'!G134)</f>
        <v/>
      </c>
      <c r="AI137" s="76" t="str">
        <f t="shared" si="14"/>
        <v/>
      </c>
      <c r="AJ137" s="67" t="str">
        <f>'COUT TVX'!K134</f>
        <v>LOT 3-CHARP-OSSAT.-BARD.BOIS</v>
      </c>
      <c r="AK137" s="67" t="str">
        <f>'COUT TVX'!L134</f>
        <v>CHARPENTE / COUVERTURE</v>
      </c>
      <c r="AL137" s="68">
        <f>'COUT TVX'!M134</f>
        <v>61267.15</v>
      </c>
      <c r="AM137" s="68"/>
      <c r="AN137" s="68"/>
      <c r="AO137" s="68"/>
      <c r="AP137" s="68"/>
      <c r="AQ137" s="68"/>
      <c r="AR137" s="68"/>
      <c r="AS137" s="77" t="str">
        <f>IF(ISBLANK('COUT TVX'!Q134),"",'COUT TVX'!Q134)</f>
        <v/>
      </c>
      <c r="AT137" s="68" t="str">
        <f t="shared" si="15"/>
        <v/>
      </c>
      <c r="AU137" s="68" t="str">
        <f t="shared" si="16"/>
        <v/>
      </c>
      <c r="AV137" s="68" t="str">
        <f t="shared" si="17"/>
        <v/>
      </c>
    </row>
    <row r="138" spans="1:48" x14ac:dyDescent="0.25">
      <c r="A138" s="67">
        <f>'COUT TVX'!A135</f>
        <v>833</v>
      </c>
      <c r="B138" s="67" t="str">
        <f>'COUT TVX'!B135</f>
        <v xml:space="preserve"> ROUILLON RUE DES VAUGEONNIERES</v>
      </c>
      <c r="C138" s="67"/>
      <c r="D138" s="67"/>
      <c r="E138" s="67">
        <f>IF(ISBLANK('COUT TVX'!I135),"",'COUT TVX'!I135)</f>
        <v>4</v>
      </c>
      <c r="F138" s="72" t="str">
        <f>'COUT TVX'!R135</f>
        <v>Z2</v>
      </c>
      <c r="G138" s="67"/>
      <c r="H138" s="67">
        <f>'COUT TVX'!C135</f>
        <v>2010</v>
      </c>
      <c r="I138" s="67">
        <f>'COUT TVX'!D135</f>
        <v>2011</v>
      </c>
      <c r="J138" s="67" t="str">
        <f>IF('COUT TVX'!H135="IND","IND",IF('COUT TVX'!H135="COLL","COLL",IF('COUT TVX'!H135="INT","COL","MIXTE")))</f>
        <v>IND</v>
      </c>
      <c r="K138" s="67" t="str">
        <f>IFERROR((VLOOKUP(A138,'COUT GLOBAL'!A:L,9,FALSE)),"")</f>
        <v>Locatif</v>
      </c>
      <c r="L138" s="67"/>
      <c r="M138" s="67"/>
      <c r="N138" s="67" t="str">
        <f t="shared" si="12"/>
        <v>-</v>
      </c>
      <c r="O138" s="67"/>
      <c r="P138" s="67"/>
      <c r="Q138" s="67"/>
      <c r="R138" s="67"/>
      <c r="S138" s="67"/>
      <c r="T138" s="67"/>
      <c r="U138" s="67"/>
      <c r="V138" s="67"/>
      <c r="W138" s="67"/>
      <c r="X138" s="73" t="str">
        <f>IF('COUT TVX'!E135=0,"",'COUT TVX'!E135)</f>
        <v/>
      </c>
      <c r="Y138" s="74"/>
      <c r="Z138" s="74"/>
      <c r="AA138" s="74"/>
      <c r="AB138" s="74"/>
      <c r="AC138" s="74"/>
      <c r="AD138" s="68"/>
      <c r="AE138" s="68" t="str">
        <f t="shared" si="13"/>
        <v/>
      </c>
      <c r="AF138" s="68"/>
      <c r="AG138" s="75" t="str">
        <f>IF('COUT TVX'!F135=0,"",'COUT TVX'!F135)</f>
        <v/>
      </c>
      <c r="AH138" s="75" t="str">
        <f>IF('COUT TVX'!G135=0,"",'COUT TVX'!G135)</f>
        <v/>
      </c>
      <c r="AI138" s="76" t="str">
        <f t="shared" si="14"/>
        <v/>
      </c>
      <c r="AJ138" s="67" t="str">
        <f>'COUT TVX'!K135</f>
        <v>LOT 4 - COUV. ARDOISE ET ZINC</v>
      </c>
      <c r="AK138" s="67" t="str">
        <f>'COUT TVX'!L135</f>
        <v>CHARPENTE / COUVERTURE</v>
      </c>
      <c r="AL138" s="68">
        <f>'COUT TVX'!M135</f>
        <v>61453.84</v>
      </c>
      <c r="AM138" s="68"/>
      <c r="AN138" s="68"/>
      <c r="AO138" s="68"/>
      <c r="AP138" s="68"/>
      <c r="AQ138" s="68"/>
      <c r="AR138" s="68"/>
      <c r="AS138" s="77" t="str">
        <f>IF(ISBLANK('COUT TVX'!Q135),"",'COUT TVX'!Q135)</f>
        <v/>
      </c>
      <c r="AT138" s="68" t="str">
        <f t="shared" si="15"/>
        <v/>
      </c>
      <c r="AU138" s="68" t="str">
        <f t="shared" si="16"/>
        <v/>
      </c>
      <c r="AV138" s="68" t="str">
        <f t="shared" si="17"/>
        <v/>
      </c>
    </row>
    <row r="139" spans="1:48" x14ac:dyDescent="0.25">
      <c r="A139" s="67">
        <f>'COUT TVX'!A136</f>
        <v>833</v>
      </c>
      <c r="B139" s="67" t="str">
        <f>'COUT TVX'!B136</f>
        <v xml:space="preserve"> ROUILLON RUE DES VAUGEONNIERES</v>
      </c>
      <c r="C139" s="67"/>
      <c r="D139" s="67"/>
      <c r="E139" s="67">
        <f>IF(ISBLANK('COUT TVX'!I136),"",'COUT TVX'!I136)</f>
        <v>4</v>
      </c>
      <c r="F139" s="72" t="str">
        <f>'COUT TVX'!R136</f>
        <v>Z2</v>
      </c>
      <c r="G139" s="67"/>
      <c r="H139" s="67">
        <f>'COUT TVX'!C136</f>
        <v>2010</v>
      </c>
      <c r="I139" s="67">
        <f>'COUT TVX'!D136</f>
        <v>2011</v>
      </c>
      <c r="J139" s="67" t="str">
        <f>IF('COUT TVX'!H136="IND","IND",IF('COUT TVX'!H136="COLL","COLL",IF('COUT TVX'!H136="INT","COL","MIXTE")))</f>
        <v>IND</v>
      </c>
      <c r="K139" s="67" t="str">
        <f>IFERROR((VLOOKUP(A139,'COUT GLOBAL'!A:L,9,FALSE)),"")</f>
        <v>Locatif</v>
      </c>
      <c r="L139" s="67"/>
      <c r="M139" s="67"/>
      <c r="N139" s="67" t="str">
        <f t="shared" si="12"/>
        <v>-</v>
      </c>
      <c r="O139" s="67"/>
      <c r="P139" s="67"/>
      <c r="Q139" s="67"/>
      <c r="R139" s="67"/>
      <c r="S139" s="67"/>
      <c r="T139" s="67"/>
      <c r="U139" s="67"/>
      <c r="V139" s="67"/>
      <c r="W139" s="67"/>
      <c r="X139" s="73" t="str">
        <f>IF('COUT TVX'!E136=0,"",'COUT TVX'!E136)</f>
        <v/>
      </c>
      <c r="Y139" s="74"/>
      <c r="Z139" s="74"/>
      <c r="AA139" s="74"/>
      <c r="AB139" s="74"/>
      <c r="AC139" s="74"/>
      <c r="AD139" s="68"/>
      <c r="AE139" s="68" t="str">
        <f t="shared" si="13"/>
        <v/>
      </c>
      <c r="AF139" s="68"/>
      <c r="AG139" s="75" t="str">
        <f>IF('COUT TVX'!F136=0,"",'COUT TVX'!F136)</f>
        <v/>
      </c>
      <c r="AH139" s="75" t="str">
        <f>IF('COUT TVX'!G136=0,"",'COUT TVX'!G136)</f>
        <v/>
      </c>
      <c r="AI139" s="76" t="str">
        <f t="shared" si="14"/>
        <v/>
      </c>
      <c r="AJ139" s="67" t="str">
        <f>'COUT TVX'!K136</f>
        <v>LOT 5 - MENUISERIES EXT.PVC</v>
      </c>
      <c r="AK139" s="67" t="str">
        <f>'COUT TVX'!L136</f>
        <v>SECOND ŒUVRE</v>
      </c>
      <c r="AL139" s="68">
        <f>'COUT TVX'!M136</f>
        <v>27296.47</v>
      </c>
      <c r="AM139" s="68"/>
      <c r="AN139" s="68"/>
      <c r="AO139" s="68"/>
      <c r="AP139" s="68"/>
      <c r="AQ139" s="68"/>
      <c r="AR139" s="68"/>
      <c r="AS139" s="77" t="str">
        <f>IF(ISBLANK('COUT TVX'!Q136),"",'COUT TVX'!Q136)</f>
        <v/>
      </c>
      <c r="AT139" s="68" t="str">
        <f t="shared" si="15"/>
        <v/>
      </c>
      <c r="AU139" s="68" t="str">
        <f t="shared" si="16"/>
        <v/>
      </c>
      <c r="AV139" s="68" t="str">
        <f t="shared" si="17"/>
        <v/>
      </c>
    </row>
    <row r="140" spans="1:48" x14ac:dyDescent="0.25">
      <c r="A140" s="67">
        <f>'COUT TVX'!A137</f>
        <v>833</v>
      </c>
      <c r="B140" s="67" t="str">
        <f>'COUT TVX'!B137</f>
        <v xml:space="preserve"> ROUILLON RUE DES VAUGEONNIERES</v>
      </c>
      <c r="C140" s="67"/>
      <c r="D140" s="67"/>
      <c r="E140" s="67">
        <f>IF(ISBLANK('COUT TVX'!I137),"",'COUT TVX'!I137)</f>
        <v>4</v>
      </c>
      <c r="F140" s="72" t="str">
        <f>'COUT TVX'!R137</f>
        <v>Z2</v>
      </c>
      <c r="G140" s="67"/>
      <c r="H140" s="67">
        <f>'COUT TVX'!C137</f>
        <v>2010</v>
      </c>
      <c r="I140" s="67">
        <f>'COUT TVX'!D137</f>
        <v>2011</v>
      </c>
      <c r="J140" s="67" t="str">
        <f>IF('COUT TVX'!H137="IND","IND",IF('COUT TVX'!H137="COLL","COLL",IF('COUT TVX'!H137="INT","COL","MIXTE")))</f>
        <v>IND</v>
      </c>
      <c r="K140" s="67" t="str">
        <f>IFERROR((VLOOKUP(A140,'COUT GLOBAL'!A:L,9,FALSE)),"")</f>
        <v>Locatif</v>
      </c>
      <c r="L140" s="67"/>
      <c r="M140" s="67"/>
      <c r="N140" s="67" t="str">
        <f t="shared" si="12"/>
        <v>-</v>
      </c>
      <c r="O140" s="67"/>
      <c r="P140" s="67"/>
      <c r="Q140" s="67"/>
      <c r="R140" s="67"/>
      <c r="S140" s="67"/>
      <c r="T140" s="67"/>
      <c r="U140" s="67"/>
      <c r="V140" s="67"/>
      <c r="W140" s="67"/>
      <c r="X140" s="73" t="str">
        <f>IF('COUT TVX'!E137=0,"",'COUT TVX'!E137)</f>
        <v/>
      </c>
      <c r="Y140" s="74"/>
      <c r="Z140" s="74"/>
      <c r="AA140" s="74"/>
      <c r="AB140" s="74"/>
      <c r="AC140" s="74"/>
      <c r="AD140" s="68"/>
      <c r="AE140" s="68" t="str">
        <f t="shared" si="13"/>
        <v/>
      </c>
      <c r="AF140" s="68"/>
      <c r="AG140" s="75" t="str">
        <f>IF('COUT TVX'!F137=0,"",'COUT TVX'!F137)</f>
        <v/>
      </c>
      <c r="AH140" s="75" t="str">
        <f>IF('COUT TVX'!G137=0,"",'COUT TVX'!G137)</f>
        <v/>
      </c>
      <c r="AI140" s="76" t="str">
        <f t="shared" si="14"/>
        <v/>
      </c>
      <c r="AJ140" s="67" t="str">
        <f>'COUT TVX'!K137</f>
        <v>LOT 6-MEN.INT.BOIS-EXT.METAL.</v>
      </c>
      <c r="AK140" s="67" t="str">
        <f>'COUT TVX'!L137</f>
        <v>SECOND ŒUVRE</v>
      </c>
      <c r="AL140" s="68">
        <f>'COUT TVX'!M137</f>
        <v>35520.050000000003</v>
      </c>
      <c r="AM140" s="68"/>
      <c r="AN140" s="68"/>
      <c r="AO140" s="68"/>
      <c r="AP140" s="68"/>
      <c r="AQ140" s="68"/>
      <c r="AR140" s="68"/>
      <c r="AS140" s="77" t="str">
        <f>IF(ISBLANK('COUT TVX'!Q137),"",'COUT TVX'!Q137)</f>
        <v/>
      </c>
      <c r="AT140" s="68" t="str">
        <f t="shared" si="15"/>
        <v/>
      </c>
      <c r="AU140" s="68" t="str">
        <f t="shared" si="16"/>
        <v/>
      </c>
      <c r="AV140" s="68" t="str">
        <f t="shared" si="17"/>
        <v/>
      </c>
    </row>
    <row r="141" spans="1:48" x14ac:dyDescent="0.25">
      <c r="A141" s="67">
        <f>'COUT TVX'!A138</f>
        <v>833</v>
      </c>
      <c r="B141" s="67" t="str">
        <f>'COUT TVX'!B138</f>
        <v xml:space="preserve"> ROUILLON RUE DES VAUGEONNIERES</v>
      </c>
      <c r="C141" s="67"/>
      <c r="D141" s="67"/>
      <c r="E141" s="67">
        <f>IF(ISBLANK('COUT TVX'!I138),"",'COUT TVX'!I138)</f>
        <v>4</v>
      </c>
      <c r="F141" s="72" t="str">
        <f>'COUT TVX'!R138</f>
        <v>Z2</v>
      </c>
      <c r="G141" s="67"/>
      <c r="H141" s="67">
        <f>'COUT TVX'!C138</f>
        <v>2010</v>
      </c>
      <c r="I141" s="67">
        <f>'COUT TVX'!D138</f>
        <v>2011</v>
      </c>
      <c r="J141" s="67" t="str">
        <f>IF('COUT TVX'!H138="IND","IND",IF('COUT TVX'!H138="COLL","COLL",IF('COUT TVX'!H138="INT","COL","MIXTE")))</f>
        <v>IND</v>
      </c>
      <c r="K141" s="67" t="str">
        <f>IFERROR((VLOOKUP(A141,'COUT GLOBAL'!A:L,9,FALSE)),"")</f>
        <v>Locatif</v>
      </c>
      <c r="L141" s="67"/>
      <c r="M141" s="67"/>
      <c r="N141" s="67" t="str">
        <f t="shared" si="12"/>
        <v>-</v>
      </c>
      <c r="O141" s="67"/>
      <c r="P141" s="67"/>
      <c r="Q141" s="67"/>
      <c r="R141" s="67"/>
      <c r="S141" s="67"/>
      <c r="T141" s="67"/>
      <c r="U141" s="67"/>
      <c r="V141" s="67"/>
      <c r="W141" s="67"/>
      <c r="X141" s="73" t="str">
        <f>IF('COUT TVX'!E138=0,"",'COUT TVX'!E138)</f>
        <v/>
      </c>
      <c r="Y141" s="74"/>
      <c r="Z141" s="74"/>
      <c r="AA141" s="74"/>
      <c r="AB141" s="74"/>
      <c r="AC141" s="74"/>
      <c r="AD141" s="68"/>
      <c r="AE141" s="68" t="str">
        <f t="shared" si="13"/>
        <v/>
      </c>
      <c r="AF141" s="68"/>
      <c r="AG141" s="75" t="str">
        <f>IF('COUT TVX'!F138=0,"",'COUT TVX'!F138)</f>
        <v/>
      </c>
      <c r="AH141" s="75" t="str">
        <f>IF('COUT TVX'!G138=0,"",'COUT TVX'!G138)</f>
        <v/>
      </c>
      <c r="AI141" s="76" t="str">
        <f t="shared" si="14"/>
        <v/>
      </c>
      <c r="AJ141" s="67" t="str">
        <f>'COUT TVX'!K138</f>
        <v>LOT 7 - PLATRERIE</v>
      </c>
      <c r="AK141" s="67" t="str">
        <f>'COUT TVX'!L138</f>
        <v>SECOND ŒUVRE</v>
      </c>
      <c r="AL141" s="68">
        <f>'COUT TVX'!M138</f>
        <v>64235.45</v>
      </c>
      <c r="AM141" s="68"/>
      <c r="AN141" s="68"/>
      <c r="AO141" s="68"/>
      <c r="AP141" s="68"/>
      <c r="AQ141" s="68"/>
      <c r="AR141" s="68"/>
      <c r="AS141" s="77" t="str">
        <f>IF(ISBLANK('COUT TVX'!Q138),"",'COUT TVX'!Q138)</f>
        <v/>
      </c>
      <c r="AT141" s="68" t="str">
        <f t="shared" si="15"/>
        <v/>
      </c>
      <c r="AU141" s="68" t="str">
        <f t="shared" si="16"/>
        <v/>
      </c>
      <c r="AV141" s="68" t="str">
        <f t="shared" si="17"/>
        <v/>
      </c>
    </row>
    <row r="142" spans="1:48" x14ac:dyDescent="0.25">
      <c r="A142" s="67">
        <f>'COUT TVX'!A139</f>
        <v>833</v>
      </c>
      <c r="B142" s="67" t="str">
        <f>'COUT TVX'!B139</f>
        <v xml:space="preserve"> ROUILLON RUE DES VAUGEONNIERES</v>
      </c>
      <c r="C142" s="67"/>
      <c r="D142" s="67"/>
      <c r="E142" s="67">
        <f>IF(ISBLANK('COUT TVX'!I139),"",'COUT TVX'!I139)</f>
        <v>4</v>
      </c>
      <c r="F142" s="72" t="str">
        <f>'COUT TVX'!R139</f>
        <v>Z2</v>
      </c>
      <c r="G142" s="67"/>
      <c r="H142" s="67">
        <f>'COUT TVX'!C139</f>
        <v>2010</v>
      </c>
      <c r="I142" s="67">
        <f>'COUT TVX'!D139</f>
        <v>2011</v>
      </c>
      <c r="J142" s="67" t="str">
        <f>IF('COUT TVX'!H139="IND","IND",IF('COUT TVX'!H139="COLL","COLL",IF('COUT TVX'!H139="INT","COL","MIXTE")))</f>
        <v>IND</v>
      </c>
      <c r="K142" s="67" t="str">
        <f>IFERROR((VLOOKUP(A142,'COUT GLOBAL'!A:L,9,FALSE)),"")</f>
        <v>Locatif</v>
      </c>
      <c r="L142" s="67"/>
      <c r="M142" s="67"/>
      <c r="N142" s="67" t="str">
        <f t="shared" si="12"/>
        <v>-</v>
      </c>
      <c r="O142" s="67"/>
      <c r="P142" s="67"/>
      <c r="Q142" s="67"/>
      <c r="R142" s="67"/>
      <c r="S142" s="67"/>
      <c r="T142" s="67"/>
      <c r="U142" s="67"/>
      <c r="V142" s="67"/>
      <c r="W142" s="67"/>
      <c r="X142" s="73" t="str">
        <f>IF('COUT TVX'!E139=0,"",'COUT TVX'!E139)</f>
        <v/>
      </c>
      <c r="Y142" s="74"/>
      <c r="Z142" s="74"/>
      <c r="AA142" s="74"/>
      <c r="AB142" s="74"/>
      <c r="AC142" s="74"/>
      <c r="AD142" s="68"/>
      <c r="AE142" s="68" t="str">
        <f t="shared" si="13"/>
        <v/>
      </c>
      <c r="AF142" s="68"/>
      <c r="AG142" s="75" t="str">
        <f>IF('COUT TVX'!F139=0,"",'COUT TVX'!F139)</f>
        <v/>
      </c>
      <c r="AH142" s="75" t="str">
        <f>IF('COUT TVX'!G139=0,"",'COUT TVX'!G139)</f>
        <v/>
      </c>
      <c r="AI142" s="76" t="str">
        <f t="shared" si="14"/>
        <v/>
      </c>
      <c r="AJ142" s="67" t="str">
        <f>'COUT TVX'!K139</f>
        <v>LOT 8 - CARRELAGE-FAIENCE</v>
      </c>
      <c r="AK142" s="67" t="str">
        <f>'COUT TVX'!L139</f>
        <v>SECOND ŒUVRE</v>
      </c>
      <c r="AL142" s="68">
        <f>'COUT TVX'!M139</f>
        <v>28112</v>
      </c>
      <c r="AM142" s="68"/>
      <c r="AN142" s="68"/>
      <c r="AO142" s="68"/>
      <c r="AP142" s="68"/>
      <c r="AQ142" s="68"/>
      <c r="AR142" s="68"/>
      <c r="AS142" s="77" t="str">
        <f>IF(ISBLANK('COUT TVX'!Q139),"",'COUT TVX'!Q139)</f>
        <v/>
      </c>
      <c r="AT142" s="68" t="str">
        <f t="shared" si="15"/>
        <v/>
      </c>
      <c r="AU142" s="68" t="str">
        <f t="shared" si="16"/>
        <v/>
      </c>
      <c r="AV142" s="68" t="str">
        <f t="shared" si="17"/>
        <v/>
      </c>
    </row>
    <row r="143" spans="1:48" x14ac:dyDescent="0.25">
      <c r="A143" s="67">
        <f>'COUT TVX'!A140</f>
        <v>833</v>
      </c>
      <c r="B143" s="67" t="str">
        <f>'COUT TVX'!B140</f>
        <v xml:space="preserve"> ROUILLON RUE DES VAUGEONNIERES</v>
      </c>
      <c r="C143" s="67"/>
      <c r="D143" s="67"/>
      <c r="E143" s="67">
        <f>IF(ISBLANK('COUT TVX'!I140),"",'COUT TVX'!I140)</f>
        <v>4</v>
      </c>
      <c r="F143" s="72" t="str">
        <f>'COUT TVX'!R140</f>
        <v>Z2</v>
      </c>
      <c r="G143" s="67"/>
      <c r="H143" s="67">
        <f>'COUT TVX'!C140</f>
        <v>2010</v>
      </c>
      <c r="I143" s="67">
        <f>'COUT TVX'!D140</f>
        <v>2011</v>
      </c>
      <c r="J143" s="67" t="str">
        <f>IF('COUT TVX'!H140="IND","IND",IF('COUT TVX'!H140="COLL","COLL",IF('COUT TVX'!H140="INT","COL","MIXTE")))</f>
        <v>IND</v>
      </c>
      <c r="K143" s="67" t="str">
        <f>IFERROR((VLOOKUP(A143,'COUT GLOBAL'!A:L,9,FALSE)),"")</f>
        <v>Locatif</v>
      </c>
      <c r="L143" s="67"/>
      <c r="M143" s="67"/>
      <c r="N143" s="67" t="str">
        <f t="shared" si="12"/>
        <v>-</v>
      </c>
      <c r="O143" s="67"/>
      <c r="P143" s="67"/>
      <c r="Q143" s="67"/>
      <c r="R143" s="67"/>
      <c r="S143" s="67"/>
      <c r="T143" s="67"/>
      <c r="U143" s="67"/>
      <c r="V143" s="67"/>
      <c r="W143" s="67"/>
      <c r="X143" s="73" t="str">
        <f>IF('COUT TVX'!E140=0,"",'COUT TVX'!E140)</f>
        <v/>
      </c>
      <c r="Y143" s="74"/>
      <c r="Z143" s="74"/>
      <c r="AA143" s="74"/>
      <c r="AB143" s="74"/>
      <c r="AC143" s="74"/>
      <c r="AD143" s="68"/>
      <c r="AE143" s="68" t="str">
        <f t="shared" si="13"/>
        <v/>
      </c>
      <c r="AF143" s="68"/>
      <c r="AG143" s="75" t="str">
        <f>IF('COUT TVX'!F140=0,"",'COUT TVX'!F140)</f>
        <v/>
      </c>
      <c r="AH143" s="75" t="str">
        <f>IF('COUT TVX'!G140=0,"",'COUT TVX'!G140)</f>
        <v/>
      </c>
      <c r="AI143" s="76" t="str">
        <f t="shared" si="14"/>
        <v/>
      </c>
      <c r="AJ143" s="67" t="str">
        <f>'COUT TVX'!K140</f>
        <v>LOT 9 - PEINTURE-REVT SOLS PVC</v>
      </c>
      <c r="AK143" s="67" t="str">
        <f>'COUT TVX'!L140</f>
        <v>SECOND ŒUVRE</v>
      </c>
      <c r="AL143" s="68">
        <f>'COUT TVX'!M140</f>
        <v>32672.52</v>
      </c>
      <c r="AM143" s="68"/>
      <c r="AN143" s="68"/>
      <c r="AO143" s="68"/>
      <c r="AP143" s="68"/>
      <c r="AQ143" s="68"/>
      <c r="AR143" s="68"/>
      <c r="AS143" s="77" t="str">
        <f>IF(ISBLANK('COUT TVX'!Q140),"",'COUT TVX'!Q140)</f>
        <v/>
      </c>
      <c r="AT143" s="68" t="str">
        <f t="shared" si="15"/>
        <v/>
      </c>
      <c r="AU143" s="68" t="str">
        <f t="shared" si="16"/>
        <v/>
      </c>
      <c r="AV143" s="68" t="str">
        <f t="shared" si="17"/>
        <v/>
      </c>
    </row>
    <row r="144" spans="1:48" x14ac:dyDescent="0.25">
      <c r="A144" s="67">
        <f>'COUT TVX'!A141</f>
        <v>833</v>
      </c>
      <c r="B144" s="67" t="str">
        <f>'COUT TVX'!B141</f>
        <v xml:space="preserve"> ROUILLON RUE DES VAUGEONNIERES</v>
      </c>
      <c r="C144" s="67"/>
      <c r="D144" s="67"/>
      <c r="E144" s="67">
        <f>IF(ISBLANK('COUT TVX'!I141),"",'COUT TVX'!I141)</f>
        <v>4</v>
      </c>
      <c r="F144" s="72" t="str">
        <f>'COUT TVX'!R141</f>
        <v>Z2</v>
      </c>
      <c r="G144" s="67"/>
      <c r="H144" s="67">
        <f>'COUT TVX'!C141</f>
        <v>2010</v>
      </c>
      <c r="I144" s="67">
        <f>'COUT TVX'!D141</f>
        <v>2011</v>
      </c>
      <c r="J144" s="67" t="str">
        <f>IF('COUT TVX'!H141="IND","IND",IF('COUT TVX'!H141="COLL","COLL",IF('COUT TVX'!H141="INT","COL","MIXTE")))</f>
        <v>IND</v>
      </c>
      <c r="K144" s="67" t="str">
        <f>IFERROR((VLOOKUP(A144,'COUT GLOBAL'!A:L,9,FALSE)),"")</f>
        <v>Locatif</v>
      </c>
      <c r="L144" s="67"/>
      <c r="M144" s="67"/>
      <c r="N144" s="67" t="str">
        <f t="shared" si="12"/>
        <v>-</v>
      </c>
      <c r="O144" s="67"/>
      <c r="P144" s="67"/>
      <c r="Q144" s="67"/>
      <c r="R144" s="67"/>
      <c r="S144" s="67"/>
      <c r="T144" s="67"/>
      <c r="U144" s="67"/>
      <c r="V144" s="67"/>
      <c r="W144" s="67"/>
      <c r="X144" s="73" t="str">
        <f>IF('COUT TVX'!E141=0,"",'COUT TVX'!E141)</f>
        <v/>
      </c>
      <c r="Y144" s="74"/>
      <c r="Z144" s="74"/>
      <c r="AA144" s="74"/>
      <c r="AB144" s="74"/>
      <c r="AC144" s="74"/>
      <c r="AD144" s="68"/>
      <c r="AE144" s="68" t="str">
        <f t="shared" si="13"/>
        <v/>
      </c>
      <c r="AF144" s="68"/>
      <c r="AG144" s="75" t="str">
        <f>IF('COUT TVX'!F141=0,"",'COUT TVX'!F141)</f>
        <v/>
      </c>
      <c r="AH144" s="75" t="str">
        <f>IF('COUT TVX'!G141=0,"",'COUT TVX'!G141)</f>
        <v/>
      </c>
      <c r="AI144" s="76" t="str">
        <f t="shared" si="14"/>
        <v/>
      </c>
      <c r="AJ144" s="67" t="str">
        <f>'COUT TVX'!K141</f>
        <v>LOT 10-ESP.VERTS-CLOT.PAN.BOIS</v>
      </c>
      <c r="AK144" s="67" t="str">
        <f>'COUT TVX'!L141</f>
        <v>ESPACES VERTS</v>
      </c>
      <c r="AL144" s="68">
        <f>'COUT TVX'!M141</f>
        <v>13834.29</v>
      </c>
      <c r="AM144" s="68"/>
      <c r="AN144" s="68"/>
      <c r="AO144" s="68"/>
      <c r="AP144" s="68"/>
      <c r="AQ144" s="68"/>
      <c r="AR144" s="68"/>
      <c r="AS144" s="77" t="str">
        <f>IF(ISBLANK('COUT TVX'!Q141),"",'COUT TVX'!Q141)</f>
        <v/>
      </c>
      <c r="AT144" s="68" t="str">
        <f t="shared" si="15"/>
        <v/>
      </c>
      <c r="AU144" s="68" t="str">
        <f t="shared" si="16"/>
        <v/>
      </c>
      <c r="AV144" s="68" t="str">
        <f t="shared" si="17"/>
        <v/>
      </c>
    </row>
    <row r="145" spans="1:48" x14ac:dyDescent="0.25">
      <c r="A145" s="67">
        <f>'COUT TVX'!A142</f>
        <v>833</v>
      </c>
      <c r="B145" s="67" t="str">
        <f>'COUT TVX'!B142</f>
        <v xml:space="preserve"> ROUILLON RUE DES VAUGEONNIERES</v>
      </c>
      <c r="C145" s="67"/>
      <c r="D145" s="67"/>
      <c r="E145" s="67">
        <f>IF(ISBLANK('COUT TVX'!I142),"",'COUT TVX'!I142)</f>
        <v>4</v>
      </c>
      <c r="F145" s="72" t="str">
        <f>'COUT TVX'!R142</f>
        <v>Z2</v>
      </c>
      <c r="G145" s="67"/>
      <c r="H145" s="67">
        <f>'COUT TVX'!C142</f>
        <v>2010</v>
      </c>
      <c r="I145" s="67">
        <f>'COUT TVX'!D142</f>
        <v>2011</v>
      </c>
      <c r="J145" s="67" t="str">
        <f>IF('COUT TVX'!H142="IND","IND",IF('COUT TVX'!H142="COLL","COLL",IF('COUT TVX'!H142="INT","COL","MIXTE")))</f>
        <v>IND</v>
      </c>
      <c r="K145" s="67" t="str">
        <f>IFERROR((VLOOKUP(A145,'COUT GLOBAL'!A:L,9,FALSE)),"")</f>
        <v>Locatif</v>
      </c>
      <c r="L145" s="67"/>
      <c r="M145" s="67"/>
      <c r="N145" s="67" t="str">
        <f t="shared" si="12"/>
        <v>-</v>
      </c>
      <c r="O145" s="67"/>
      <c r="P145" s="67"/>
      <c r="Q145" s="67"/>
      <c r="R145" s="67"/>
      <c r="S145" s="67"/>
      <c r="T145" s="67"/>
      <c r="U145" s="67"/>
      <c r="V145" s="67"/>
      <c r="W145" s="67"/>
      <c r="X145" s="73" t="str">
        <f>IF('COUT TVX'!E142=0,"",'COUT TVX'!E142)</f>
        <v/>
      </c>
      <c r="Y145" s="74"/>
      <c r="Z145" s="74"/>
      <c r="AA145" s="74"/>
      <c r="AB145" s="74"/>
      <c r="AC145" s="74"/>
      <c r="AD145" s="68"/>
      <c r="AE145" s="68" t="str">
        <f t="shared" si="13"/>
        <v/>
      </c>
      <c r="AF145" s="68"/>
      <c r="AG145" s="75" t="str">
        <f>IF('COUT TVX'!F142=0,"",'COUT TVX'!F142)</f>
        <v/>
      </c>
      <c r="AH145" s="75" t="str">
        <f>IF('COUT TVX'!G142=0,"",'COUT TVX'!G142)</f>
        <v/>
      </c>
      <c r="AI145" s="76" t="str">
        <f t="shared" si="14"/>
        <v/>
      </c>
      <c r="AJ145" s="67" t="str">
        <f>'COUT TVX'!K142</f>
        <v>LOT 11 - PLOMB-CHAUF.GAZ-VMC</v>
      </c>
      <c r="AK145" s="67" t="str">
        <f>'COUT TVX'!L142</f>
        <v>ELECTRICITE / CHAUFFAGE/PLOMBERIE/VMC</v>
      </c>
      <c r="AL145" s="68">
        <f>'COUT TVX'!M142</f>
        <v>56154.34</v>
      </c>
      <c r="AM145" s="68"/>
      <c r="AN145" s="68"/>
      <c r="AO145" s="68"/>
      <c r="AP145" s="68"/>
      <c r="AQ145" s="68"/>
      <c r="AR145" s="68"/>
      <c r="AS145" s="77" t="str">
        <f>IF(ISBLANK('COUT TVX'!Q142),"",'COUT TVX'!Q142)</f>
        <v/>
      </c>
      <c r="AT145" s="68" t="str">
        <f t="shared" si="15"/>
        <v/>
      </c>
      <c r="AU145" s="68" t="str">
        <f t="shared" si="16"/>
        <v/>
      </c>
      <c r="AV145" s="68" t="str">
        <f t="shared" si="17"/>
        <v/>
      </c>
    </row>
    <row r="146" spans="1:48" x14ac:dyDescent="0.25">
      <c r="A146" s="67">
        <f>'COUT TVX'!A143</f>
        <v>833</v>
      </c>
      <c r="B146" s="67" t="str">
        <f>'COUT TVX'!B143</f>
        <v xml:space="preserve"> ROUILLON RUE DES VAUGEONNIERES</v>
      </c>
      <c r="C146" s="67"/>
      <c r="D146" s="67"/>
      <c r="E146" s="67">
        <f>IF(ISBLANK('COUT TVX'!I143),"",'COUT TVX'!I143)</f>
        <v>4</v>
      </c>
      <c r="F146" s="72" t="str">
        <f>'COUT TVX'!R143</f>
        <v>Z2</v>
      </c>
      <c r="G146" s="67"/>
      <c r="H146" s="67">
        <f>'COUT TVX'!C143</f>
        <v>2010</v>
      </c>
      <c r="I146" s="67">
        <f>'COUT TVX'!D143</f>
        <v>2011</v>
      </c>
      <c r="J146" s="67" t="str">
        <f>IF('COUT TVX'!H143="IND","IND",IF('COUT TVX'!H143="COLL","COLL",IF('COUT TVX'!H143="INT","COL","MIXTE")))</f>
        <v>IND</v>
      </c>
      <c r="K146" s="67" t="str">
        <f>IFERROR((VLOOKUP(A146,'COUT GLOBAL'!A:L,9,FALSE)),"")</f>
        <v>Locatif</v>
      </c>
      <c r="L146" s="67"/>
      <c r="M146" s="67"/>
      <c r="N146" s="67" t="str">
        <f t="shared" si="12"/>
        <v>-</v>
      </c>
      <c r="O146" s="67"/>
      <c r="P146" s="67"/>
      <c r="Q146" s="67"/>
      <c r="R146" s="67"/>
      <c r="S146" s="67"/>
      <c r="T146" s="67"/>
      <c r="U146" s="67"/>
      <c r="V146" s="67"/>
      <c r="W146" s="67"/>
      <c r="X146" s="73" t="str">
        <f>IF('COUT TVX'!E143=0,"",'COUT TVX'!E143)</f>
        <v/>
      </c>
      <c r="Y146" s="74"/>
      <c r="Z146" s="74"/>
      <c r="AA146" s="74"/>
      <c r="AB146" s="74"/>
      <c r="AC146" s="74"/>
      <c r="AD146" s="68"/>
      <c r="AE146" s="68" t="str">
        <f t="shared" si="13"/>
        <v/>
      </c>
      <c r="AF146" s="68"/>
      <c r="AG146" s="75" t="str">
        <f>IF('COUT TVX'!F143=0,"",'COUT TVX'!F143)</f>
        <v/>
      </c>
      <c r="AH146" s="75" t="str">
        <f>IF('COUT TVX'!G143=0,"",'COUT TVX'!G143)</f>
        <v/>
      </c>
      <c r="AI146" s="76" t="str">
        <f t="shared" si="14"/>
        <v/>
      </c>
      <c r="AJ146" s="67" t="str">
        <f>'COUT TVX'!K143</f>
        <v>LOT 12 - ELECTRICITE</v>
      </c>
      <c r="AK146" s="67" t="str">
        <f>'COUT TVX'!L143</f>
        <v>ELECTRICITE / CHAUFFAGE/PLOMBERIE/VMC</v>
      </c>
      <c r="AL146" s="68">
        <f>'COUT TVX'!M143</f>
        <v>39126.07</v>
      </c>
      <c r="AM146" s="68"/>
      <c r="AN146" s="68"/>
      <c r="AO146" s="68"/>
      <c r="AP146" s="68"/>
      <c r="AQ146" s="68"/>
      <c r="AR146" s="68"/>
      <c r="AS146" s="77" t="str">
        <f>IF(ISBLANK('COUT TVX'!Q143),"",'COUT TVX'!Q143)</f>
        <v/>
      </c>
      <c r="AT146" s="68" t="str">
        <f t="shared" si="15"/>
        <v/>
      </c>
      <c r="AU146" s="68" t="str">
        <f t="shared" si="16"/>
        <v/>
      </c>
      <c r="AV146" s="68" t="str">
        <f t="shared" si="17"/>
        <v/>
      </c>
    </row>
    <row r="147" spans="1:48" x14ac:dyDescent="0.25">
      <c r="A147" s="67">
        <f>'COUT TVX'!A144</f>
        <v>4109</v>
      </c>
      <c r="B147" s="67" t="str">
        <f>'COUT TVX'!B144</f>
        <v xml:space="preserve"> YVRE LE POLIN RUE DES POMMIERS</v>
      </c>
      <c r="C147" s="67"/>
      <c r="D147" s="67" t="s">
        <v>1250</v>
      </c>
      <c r="E147" s="67">
        <f>IF(ISBLANK('COUT TVX'!I144),"",'COUT TVX'!I144)</f>
        <v>6</v>
      </c>
      <c r="F147" s="72" t="str">
        <f>'COUT TVX'!R144</f>
        <v>Z3</v>
      </c>
      <c r="G147" s="67"/>
      <c r="H147" s="67">
        <f>'COUT TVX'!C144</f>
        <v>2009</v>
      </c>
      <c r="I147" s="67">
        <f>'COUT TVX'!D144</f>
        <v>2011</v>
      </c>
      <c r="J147" s="67" t="str">
        <f>IF('COUT TVX'!H144="IND","IND",IF('COUT TVX'!H144="COLL","COLL",IF('COUT TVX'!H144="INT","COL","MIXTE")))</f>
        <v>IND</v>
      </c>
      <c r="K147" s="67" t="str">
        <f>IFERROR((VLOOKUP(A147,'COUT GLOBAL'!A:L,9,FALSE)),"")</f>
        <v>Locatif</v>
      </c>
      <c r="L147" s="67"/>
      <c r="M147" s="67"/>
      <c r="N147" s="67" t="str">
        <f t="shared" si="12"/>
        <v>-</v>
      </c>
      <c r="O147" s="67"/>
      <c r="P147" s="67"/>
      <c r="Q147" s="67"/>
      <c r="R147" s="67"/>
      <c r="S147" s="67"/>
      <c r="T147" s="67"/>
      <c r="U147" s="67"/>
      <c r="V147" s="67"/>
      <c r="W147" s="67"/>
      <c r="X147" s="73">
        <f>IF('COUT TVX'!E144=0,"",'COUT TVX'!E144)</f>
        <v>6</v>
      </c>
      <c r="Y147" s="74"/>
      <c r="Z147" s="74"/>
      <c r="AA147" s="74"/>
      <c r="AB147" s="74"/>
      <c r="AC147" s="74"/>
      <c r="AD147" s="68"/>
      <c r="AE147" s="68">
        <f t="shared" si="13"/>
        <v>0</v>
      </c>
      <c r="AF147" s="68"/>
      <c r="AG147" s="75">
        <f>IF('COUT TVX'!F144=0,"",'COUT TVX'!F144)</f>
        <v>474.32</v>
      </c>
      <c r="AH147" s="75">
        <f>IF('COUT TVX'!G144=0,"",'COUT TVX'!G144)</f>
        <v>523.52</v>
      </c>
      <c r="AI147" s="76">
        <f t="shared" si="14"/>
        <v>0.90602078239608808</v>
      </c>
      <c r="AJ147" s="67" t="str">
        <f>'COUT TVX'!K144</f>
        <v>LOT 01 - GROS-OEUVRE</v>
      </c>
      <c r="AK147" s="67" t="str">
        <f>'COUT TVX'!L144</f>
        <v>GROS ŒUVRE</v>
      </c>
      <c r="AL147" s="68">
        <f>'COUT TVX'!M144</f>
        <v>199615.38</v>
      </c>
      <c r="AM147" s="68"/>
      <c r="AN147" s="68"/>
      <c r="AO147" s="68"/>
      <c r="AP147" s="68"/>
      <c r="AQ147" s="68"/>
      <c r="AR147" s="68"/>
      <c r="AS147" s="77">
        <f>IF(ISBLANK('COUT TVX'!Q144),"",'COUT TVX'!Q144)</f>
        <v>5.5E-2</v>
      </c>
      <c r="AT147" s="68">
        <f t="shared" si="15"/>
        <v>0</v>
      </c>
      <c r="AU147" s="68">
        <f t="shared" si="16"/>
        <v>0</v>
      </c>
      <c r="AV147" s="68">
        <f t="shared" si="17"/>
        <v>0</v>
      </c>
    </row>
    <row r="148" spans="1:48" x14ac:dyDescent="0.25">
      <c r="A148" s="67">
        <f>'COUT TVX'!A145</f>
        <v>4109</v>
      </c>
      <c r="B148" s="67" t="str">
        <f>'COUT TVX'!B145</f>
        <v xml:space="preserve"> YVRE LE POLIN RUE DES POMMIERS</v>
      </c>
      <c r="C148" s="67"/>
      <c r="D148" s="67"/>
      <c r="E148" s="67">
        <f>IF(ISBLANK('COUT TVX'!I145),"",'COUT TVX'!I145)</f>
        <v>6</v>
      </c>
      <c r="F148" s="72" t="str">
        <f>'COUT TVX'!R145</f>
        <v>Z3</v>
      </c>
      <c r="G148" s="67"/>
      <c r="H148" s="67">
        <f>'COUT TVX'!C145</f>
        <v>2009</v>
      </c>
      <c r="I148" s="67">
        <f>'COUT TVX'!D145</f>
        <v>2011</v>
      </c>
      <c r="J148" s="67" t="str">
        <f>IF('COUT TVX'!H145="IND","IND",IF('COUT TVX'!H145="COLL","COLL",IF('COUT TVX'!H145="INT","COL","MIXTE")))</f>
        <v>IND</v>
      </c>
      <c r="K148" s="67" t="str">
        <f>IFERROR((VLOOKUP(A148,'COUT GLOBAL'!A:L,9,FALSE)),"")</f>
        <v>Locatif</v>
      </c>
      <c r="L148" s="67"/>
      <c r="M148" s="67"/>
      <c r="N148" s="67" t="str">
        <f t="shared" si="12"/>
        <v>-</v>
      </c>
      <c r="O148" s="67"/>
      <c r="P148" s="67"/>
      <c r="Q148" s="67"/>
      <c r="R148" s="67"/>
      <c r="S148" s="67"/>
      <c r="T148" s="67"/>
      <c r="U148" s="67"/>
      <c r="V148" s="67"/>
      <c r="W148" s="67"/>
      <c r="X148" s="73" t="str">
        <f>IF('COUT TVX'!E145=0,"",'COUT TVX'!E145)</f>
        <v/>
      </c>
      <c r="Y148" s="74"/>
      <c r="Z148" s="74"/>
      <c r="AA148" s="74"/>
      <c r="AB148" s="74"/>
      <c r="AC148" s="74"/>
      <c r="AD148" s="68"/>
      <c r="AE148" s="68" t="str">
        <f t="shared" si="13"/>
        <v/>
      </c>
      <c r="AF148" s="68"/>
      <c r="AG148" s="75" t="str">
        <f>IF('COUT TVX'!F145=0,"",'COUT TVX'!F145)</f>
        <v/>
      </c>
      <c r="AH148" s="75" t="str">
        <f>IF('COUT TVX'!G145=0,"",'COUT TVX'!G145)</f>
        <v/>
      </c>
      <c r="AI148" s="76" t="str">
        <f t="shared" si="14"/>
        <v/>
      </c>
      <c r="AJ148" s="67" t="str">
        <f>'COUT TVX'!K145</f>
        <v>LOT 02 - RAVALEMENT</v>
      </c>
      <c r="AK148" s="67" t="str">
        <f>'COUT TVX'!L145</f>
        <v>GROS ŒUVRE</v>
      </c>
      <c r="AL148" s="68">
        <f>'COUT TVX'!M145</f>
        <v>15392</v>
      </c>
      <c r="AM148" s="68"/>
      <c r="AN148" s="68"/>
      <c r="AO148" s="68"/>
      <c r="AP148" s="68"/>
      <c r="AQ148" s="68"/>
      <c r="AR148" s="68"/>
      <c r="AS148" s="77" t="str">
        <f>IF(ISBLANK('COUT TVX'!Q145),"",'COUT TVX'!Q145)</f>
        <v/>
      </c>
      <c r="AT148" s="68" t="str">
        <f t="shared" si="15"/>
        <v/>
      </c>
      <c r="AU148" s="68" t="str">
        <f t="shared" si="16"/>
        <v/>
      </c>
      <c r="AV148" s="68" t="str">
        <f t="shared" si="17"/>
        <v/>
      </c>
    </row>
    <row r="149" spans="1:48" x14ac:dyDescent="0.25">
      <c r="A149" s="67">
        <f>'COUT TVX'!A146</f>
        <v>4109</v>
      </c>
      <c r="B149" s="67" t="str">
        <f>'COUT TVX'!B146</f>
        <v xml:space="preserve"> YVRE LE POLIN RUE DES POMMIERS</v>
      </c>
      <c r="C149" s="67"/>
      <c r="D149" s="67"/>
      <c r="E149" s="67">
        <f>IF(ISBLANK('COUT TVX'!I146),"",'COUT TVX'!I146)</f>
        <v>6</v>
      </c>
      <c r="F149" s="72" t="str">
        <f>'COUT TVX'!R146</f>
        <v>Z3</v>
      </c>
      <c r="G149" s="67"/>
      <c r="H149" s="67">
        <f>'COUT TVX'!C146</f>
        <v>2009</v>
      </c>
      <c r="I149" s="67">
        <f>'COUT TVX'!D146</f>
        <v>2011</v>
      </c>
      <c r="J149" s="67" t="str">
        <f>IF('COUT TVX'!H146="IND","IND",IF('COUT TVX'!H146="COLL","COLL",IF('COUT TVX'!H146="INT","COL","MIXTE")))</f>
        <v>IND</v>
      </c>
      <c r="K149" s="67" t="str">
        <f>IFERROR((VLOOKUP(A149,'COUT GLOBAL'!A:L,9,FALSE)),"")</f>
        <v>Locatif</v>
      </c>
      <c r="L149" s="67"/>
      <c r="M149" s="67"/>
      <c r="N149" s="67" t="str">
        <f t="shared" si="12"/>
        <v>-</v>
      </c>
      <c r="O149" s="67"/>
      <c r="P149" s="67"/>
      <c r="Q149" s="67"/>
      <c r="R149" s="67"/>
      <c r="S149" s="67"/>
      <c r="T149" s="67"/>
      <c r="U149" s="67"/>
      <c r="V149" s="67"/>
      <c r="W149" s="67"/>
      <c r="X149" s="73" t="str">
        <f>IF('COUT TVX'!E146=0,"",'COUT TVX'!E146)</f>
        <v/>
      </c>
      <c r="Y149" s="74"/>
      <c r="Z149" s="74"/>
      <c r="AA149" s="74"/>
      <c r="AB149" s="74"/>
      <c r="AC149" s="74"/>
      <c r="AD149" s="68"/>
      <c r="AE149" s="68" t="str">
        <f t="shared" si="13"/>
        <v/>
      </c>
      <c r="AF149" s="68"/>
      <c r="AG149" s="75" t="str">
        <f>IF('COUT TVX'!F146=0,"",'COUT TVX'!F146)</f>
        <v/>
      </c>
      <c r="AH149" s="75" t="str">
        <f>IF('COUT TVX'!G146=0,"",'COUT TVX'!G146)</f>
        <v/>
      </c>
      <c r="AI149" s="76" t="str">
        <f t="shared" si="14"/>
        <v/>
      </c>
      <c r="AJ149" s="67" t="str">
        <f>'COUT TVX'!K146</f>
        <v>LOT 03 - CHARPENTE</v>
      </c>
      <c r="AK149" s="67" t="str">
        <f>'COUT TVX'!L146</f>
        <v>CHARPENTE / COUVERTURE</v>
      </c>
      <c r="AL149" s="68">
        <f>'COUT TVX'!M146</f>
        <v>24335.98</v>
      </c>
      <c r="AM149" s="68"/>
      <c r="AN149" s="68"/>
      <c r="AO149" s="68"/>
      <c r="AP149" s="68"/>
      <c r="AQ149" s="68"/>
      <c r="AR149" s="68"/>
      <c r="AS149" s="77" t="str">
        <f>IF(ISBLANK('COUT TVX'!Q146),"",'COUT TVX'!Q146)</f>
        <v/>
      </c>
      <c r="AT149" s="68" t="str">
        <f t="shared" si="15"/>
        <v/>
      </c>
      <c r="AU149" s="68" t="str">
        <f t="shared" si="16"/>
        <v/>
      </c>
      <c r="AV149" s="68" t="str">
        <f t="shared" si="17"/>
        <v/>
      </c>
    </row>
    <row r="150" spans="1:48" x14ac:dyDescent="0.25">
      <c r="A150" s="67">
        <f>'COUT TVX'!A147</f>
        <v>4109</v>
      </c>
      <c r="B150" s="67" t="str">
        <f>'COUT TVX'!B147</f>
        <v xml:space="preserve"> YVRE LE POLIN RUE DES POMMIERS</v>
      </c>
      <c r="C150" s="67"/>
      <c r="D150" s="67"/>
      <c r="E150" s="67">
        <f>IF(ISBLANK('COUT TVX'!I147),"",'COUT TVX'!I147)</f>
        <v>6</v>
      </c>
      <c r="F150" s="72" t="str">
        <f>'COUT TVX'!R147</f>
        <v>Z3</v>
      </c>
      <c r="G150" s="67"/>
      <c r="H150" s="67">
        <f>'COUT TVX'!C147</f>
        <v>2009</v>
      </c>
      <c r="I150" s="67">
        <f>'COUT TVX'!D147</f>
        <v>2011</v>
      </c>
      <c r="J150" s="67" t="str">
        <f>IF('COUT TVX'!H147="IND","IND",IF('COUT TVX'!H147="COLL","COLL",IF('COUT TVX'!H147="INT","COL","MIXTE")))</f>
        <v>IND</v>
      </c>
      <c r="K150" s="67" t="str">
        <f>IFERROR((VLOOKUP(A150,'COUT GLOBAL'!A:L,9,FALSE)),"")</f>
        <v>Locatif</v>
      </c>
      <c r="L150" s="67"/>
      <c r="M150" s="67"/>
      <c r="N150" s="67" t="str">
        <f t="shared" si="12"/>
        <v>-</v>
      </c>
      <c r="O150" s="67"/>
      <c r="P150" s="67"/>
      <c r="Q150" s="67"/>
      <c r="R150" s="67"/>
      <c r="S150" s="67"/>
      <c r="T150" s="67"/>
      <c r="U150" s="67"/>
      <c r="V150" s="67"/>
      <c r="W150" s="67"/>
      <c r="X150" s="73" t="str">
        <f>IF('COUT TVX'!E147=0,"",'COUT TVX'!E147)</f>
        <v/>
      </c>
      <c r="Y150" s="74"/>
      <c r="Z150" s="74"/>
      <c r="AA150" s="74"/>
      <c r="AB150" s="74"/>
      <c r="AC150" s="74"/>
      <c r="AD150" s="68"/>
      <c r="AE150" s="68" t="str">
        <f t="shared" si="13"/>
        <v/>
      </c>
      <c r="AF150" s="68"/>
      <c r="AG150" s="75" t="str">
        <f>IF('COUT TVX'!F147=0,"",'COUT TVX'!F147)</f>
        <v/>
      </c>
      <c r="AH150" s="75" t="str">
        <f>IF('COUT TVX'!G147=0,"",'COUT TVX'!G147)</f>
        <v/>
      </c>
      <c r="AI150" s="76" t="str">
        <f t="shared" si="14"/>
        <v/>
      </c>
      <c r="AJ150" s="67" t="str">
        <f>'COUT TVX'!K147</f>
        <v>LOT 04 - COUVERTURE</v>
      </c>
      <c r="AK150" s="67" t="str">
        <f>'COUT TVX'!L147</f>
        <v>CHARPENTE / COUVERTURE</v>
      </c>
      <c r="AL150" s="68">
        <f>'COUT TVX'!M147</f>
        <v>73454.78</v>
      </c>
      <c r="AM150" s="68"/>
      <c r="AN150" s="68"/>
      <c r="AO150" s="68"/>
      <c r="AP150" s="68"/>
      <c r="AQ150" s="68"/>
      <c r="AR150" s="68"/>
      <c r="AS150" s="77" t="str">
        <f>IF(ISBLANK('COUT TVX'!Q147),"",'COUT TVX'!Q147)</f>
        <v/>
      </c>
      <c r="AT150" s="68" t="str">
        <f t="shared" si="15"/>
        <v/>
      </c>
      <c r="AU150" s="68" t="str">
        <f t="shared" si="16"/>
        <v/>
      </c>
      <c r="AV150" s="68" t="str">
        <f t="shared" si="17"/>
        <v/>
      </c>
    </row>
    <row r="151" spans="1:48" x14ac:dyDescent="0.25">
      <c r="A151" s="67">
        <f>'COUT TVX'!A148</f>
        <v>4109</v>
      </c>
      <c r="B151" s="67" t="str">
        <f>'COUT TVX'!B148</f>
        <v xml:space="preserve"> YVRE LE POLIN RUE DES POMMIERS</v>
      </c>
      <c r="C151" s="67"/>
      <c r="D151" s="67"/>
      <c r="E151" s="67">
        <f>IF(ISBLANK('COUT TVX'!I148),"",'COUT TVX'!I148)</f>
        <v>6</v>
      </c>
      <c r="F151" s="72" t="str">
        <f>'COUT TVX'!R148</f>
        <v>Z3</v>
      </c>
      <c r="G151" s="67"/>
      <c r="H151" s="67">
        <f>'COUT TVX'!C148</f>
        <v>2009</v>
      </c>
      <c r="I151" s="67">
        <f>'COUT TVX'!D148</f>
        <v>2011</v>
      </c>
      <c r="J151" s="67" t="str">
        <f>IF('COUT TVX'!H148="IND","IND",IF('COUT TVX'!H148="COLL","COLL",IF('COUT TVX'!H148="INT","COL","MIXTE")))</f>
        <v>IND</v>
      </c>
      <c r="K151" s="67" t="str">
        <f>IFERROR((VLOOKUP(A151,'COUT GLOBAL'!A:L,9,FALSE)),"")</f>
        <v>Locatif</v>
      </c>
      <c r="L151" s="67"/>
      <c r="M151" s="67"/>
      <c r="N151" s="67" t="str">
        <f t="shared" si="12"/>
        <v>-</v>
      </c>
      <c r="O151" s="67"/>
      <c r="P151" s="67"/>
      <c r="Q151" s="67"/>
      <c r="R151" s="67"/>
      <c r="S151" s="67"/>
      <c r="T151" s="67"/>
      <c r="U151" s="67"/>
      <c r="V151" s="67"/>
      <c r="W151" s="67"/>
      <c r="X151" s="73" t="str">
        <f>IF('COUT TVX'!E148=0,"",'COUT TVX'!E148)</f>
        <v/>
      </c>
      <c r="Y151" s="74"/>
      <c r="Z151" s="74"/>
      <c r="AA151" s="74"/>
      <c r="AB151" s="74"/>
      <c r="AC151" s="74"/>
      <c r="AD151" s="68"/>
      <c r="AE151" s="68" t="str">
        <f t="shared" si="13"/>
        <v/>
      </c>
      <c r="AF151" s="68"/>
      <c r="AG151" s="75" t="str">
        <f>IF('COUT TVX'!F148=0,"",'COUT TVX'!F148)</f>
        <v/>
      </c>
      <c r="AH151" s="75" t="str">
        <f>IF('COUT TVX'!G148=0,"",'COUT TVX'!G148)</f>
        <v/>
      </c>
      <c r="AI151" s="76" t="str">
        <f t="shared" si="14"/>
        <v/>
      </c>
      <c r="AJ151" s="67" t="str">
        <f>'COUT TVX'!K148</f>
        <v>LOT 05 - MENUIS. EXT. METALLIQ</v>
      </c>
      <c r="AK151" s="67" t="str">
        <f>'COUT TVX'!L148</f>
        <v>SECOND ŒUVRE</v>
      </c>
      <c r="AL151" s="68">
        <f>'COUT TVX'!M148</f>
        <v>7782.69</v>
      </c>
      <c r="AM151" s="68"/>
      <c r="AN151" s="68"/>
      <c r="AO151" s="68"/>
      <c r="AP151" s="68"/>
      <c r="AQ151" s="68"/>
      <c r="AR151" s="68"/>
      <c r="AS151" s="77" t="str">
        <f>IF(ISBLANK('COUT TVX'!Q148),"",'COUT TVX'!Q148)</f>
        <v/>
      </c>
      <c r="AT151" s="68" t="str">
        <f t="shared" si="15"/>
        <v/>
      </c>
      <c r="AU151" s="68" t="str">
        <f t="shared" si="16"/>
        <v/>
      </c>
      <c r="AV151" s="68" t="str">
        <f t="shared" si="17"/>
        <v/>
      </c>
    </row>
    <row r="152" spans="1:48" x14ac:dyDescent="0.25">
      <c r="A152" s="67">
        <f>'COUT TVX'!A149</f>
        <v>4109</v>
      </c>
      <c r="B152" s="67" t="str">
        <f>'COUT TVX'!B149</f>
        <v xml:space="preserve"> YVRE LE POLIN RUE DES POMMIERS</v>
      </c>
      <c r="C152" s="67"/>
      <c r="D152" s="67"/>
      <c r="E152" s="67">
        <f>IF(ISBLANK('COUT TVX'!I149),"",'COUT TVX'!I149)</f>
        <v>6</v>
      </c>
      <c r="F152" s="72" t="str">
        <f>'COUT TVX'!R149</f>
        <v>Z3</v>
      </c>
      <c r="G152" s="67"/>
      <c r="H152" s="67">
        <f>'COUT TVX'!C149</f>
        <v>2009</v>
      </c>
      <c r="I152" s="67">
        <f>'COUT TVX'!D149</f>
        <v>2011</v>
      </c>
      <c r="J152" s="67" t="str">
        <f>IF('COUT TVX'!H149="IND","IND",IF('COUT TVX'!H149="COLL","COLL",IF('COUT TVX'!H149="INT","COL","MIXTE")))</f>
        <v>IND</v>
      </c>
      <c r="K152" s="67" t="str">
        <f>IFERROR((VLOOKUP(A152,'COUT GLOBAL'!A:L,9,FALSE)),"")</f>
        <v>Locatif</v>
      </c>
      <c r="L152" s="67"/>
      <c r="M152" s="67"/>
      <c r="N152" s="67" t="str">
        <f t="shared" si="12"/>
        <v>-</v>
      </c>
      <c r="O152" s="67"/>
      <c r="P152" s="67"/>
      <c r="Q152" s="67"/>
      <c r="R152" s="67"/>
      <c r="S152" s="67"/>
      <c r="T152" s="67"/>
      <c r="U152" s="67"/>
      <c r="V152" s="67"/>
      <c r="W152" s="67"/>
      <c r="X152" s="73" t="str">
        <f>IF('COUT TVX'!E149=0,"",'COUT TVX'!E149)</f>
        <v/>
      </c>
      <c r="Y152" s="74"/>
      <c r="Z152" s="74"/>
      <c r="AA152" s="74"/>
      <c r="AB152" s="74"/>
      <c r="AC152" s="74"/>
      <c r="AD152" s="68"/>
      <c r="AE152" s="68" t="str">
        <f t="shared" si="13"/>
        <v/>
      </c>
      <c r="AF152" s="68"/>
      <c r="AG152" s="75" t="str">
        <f>IF('COUT TVX'!F149=0,"",'COUT TVX'!F149)</f>
        <v/>
      </c>
      <c r="AH152" s="75" t="str">
        <f>IF('COUT TVX'!G149=0,"",'COUT TVX'!G149)</f>
        <v/>
      </c>
      <c r="AI152" s="76" t="str">
        <f t="shared" si="14"/>
        <v/>
      </c>
      <c r="AJ152" s="67" t="str">
        <f>'COUT TVX'!K149</f>
        <v>LOT 06 - MENUIS. EXT. PVC</v>
      </c>
      <c r="AK152" s="67" t="str">
        <f>'COUT TVX'!L149</f>
        <v>SECOND ŒUVRE</v>
      </c>
      <c r="AL152" s="68">
        <f>'COUT TVX'!M149</f>
        <v>13463.97</v>
      </c>
      <c r="AM152" s="68"/>
      <c r="AN152" s="68"/>
      <c r="AO152" s="68"/>
      <c r="AP152" s="68"/>
      <c r="AQ152" s="68"/>
      <c r="AR152" s="68"/>
      <c r="AS152" s="77" t="str">
        <f>IF(ISBLANK('COUT TVX'!Q149),"",'COUT TVX'!Q149)</f>
        <v/>
      </c>
      <c r="AT152" s="68" t="str">
        <f t="shared" si="15"/>
        <v/>
      </c>
      <c r="AU152" s="68" t="str">
        <f t="shared" si="16"/>
        <v/>
      </c>
      <c r="AV152" s="68" t="str">
        <f t="shared" si="17"/>
        <v/>
      </c>
    </row>
    <row r="153" spans="1:48" x14ac:dyDescent="0.25">
      <c r="A153" s="67">
        <f>'COUT TVX'!A150</f>
        <v>4109</v>
      </c>
      <c r="B153" s="67" t="str">
        <f>'COUT TVX'!B150</f>
        <v xml:space="preserve"> YVRE LE POLIN RUE DES POMMIERS</v>
      </c>
      <c r="C153" s="67"/>
      <c r="D153" s="67"/>
      <c r="E153" s="67">
        <f>IF(ISBLANK('COUT TVX'!I150),"",'COUT TVX'!I150)</f>
        <v>6</v>
      </c>
      <c r="F153" s="72" t="str">
        <f>'COUT TVX'!R150</f>
        <v>Z3</v>
      </c>
      <c r="G153" s="67"/>
      <c r="H153" s="67">
        <f>'COUT TVX'!C150</f>
        <v>2009</v>
      </c>
      <c r="I153" s="67">
        <f>'COUT TVX'!D150</f>
        <v>2011</v>
      </c>
      <c r="J153" s="67" t="str">
        <f>IF('COUT TVX'!H150="IND","IND",IF('COUT TVX'!H150="COLL","COLL",IF('COUT TVX'!H150="INT","COL","MIXTE")))</f>
        <v>IND</v>
      </c>
      <c r="K153" s="67" t="str">
        <f>IFERROR((VLOOKUP(A153,'COUT GLOBAL'!A:L,9,FALSE)),"")</f>
        <v>Locatif</v>
      </c>
      <c r="L153" s="67"/>
      <c r="M153" s="67"/>
      <c r="N153" s="67" t="str">
        <f t="shared" si="12"/>
        <v>-</v>
      </c>
      <c r="O153" s="67"/>
      <c r="P153" s="67"/>
      <c r="Q153" s="67"/>
      <c r="R153" s="67"/>
      <c r="S153" s="67"/>
      <c r="T153" s="67"/>
      <c r="U153" s="67"/>
      <c r="V153" s="67"/>
      <c r="W153" s="67"/>
      <c r="X153" s="73" t="str">
        <f>IF('COUT TVX'!E150=0,"",'COUT TVX'!E150)</f>
        <v/>
      </c>
      <c r="Y153" s="74"/>
      <c r="Z153" s="74"/>
      <c r="AA153" s="74"/>
      <c r="AB153" s="74"/>
      <c r="AC153" s="74"/>
      <c r="AD153" s="68"/>
      <c r="AE153" s="68" t="str">
        <f t="shared" si="13"/>
        <v/>
      </c>
      <c r="AF153" s="68"/>
      <c r="AG153" s="75" t="str">
        <f>IF('COUT TVX'!F150=0,"",'COUT TVX'!F150)</f>
        <v/>
      </c>
      <c r="AH153" s="75" t="str">
        <f>IF('COUT TVX'!G150=0,"",'COUT TVX'!G150)</f>
        <v/>
      </c>
      <c r="AI153" s="76" t="str">
        <f t="shared" si="14"/>
        <v/>
      </c>
      <c r="AJ153" s="67" t="str">
        <f>'COUT TVX'!K150</f>
        <v>LOT 07 - MENUIS. INT. BOIS</v>
      </c>
      <c r="AK153" s="67" t="str">
        <f>'COUT TVX'!L150</f>
        <v>SECOND ŒUVRE</v>
      </c>
      <c r="AL153" s="68">
        <f>'COUT TVX'!M150</f>
        <v>20752.78</v>
      </c>
      <c r="AM153" s="68"/>
      <c r="AN153" s="68"/>
      <c r="AO153" s="68"/>
      <c r="AP153" s="68"/>
      <c r="AQ153" s="68"/>
      <c r="AR153" s="68"/>
      <c r="AS153" s="77" t="str">
        <f>IF(ISBLANK('COUT TVX'!Q150),"",'COUT TVX'!Q150)</f>
        <v/>
      </c>
      <c r="AT153" s="68" t="str">
        <f t="shared" si="15"/>
        <v/>
      </c>
      <c r="AU153" s="68" t="str">
        <f t="shared" si="16"/>
        <v/>
      </c>
      <c r="AV153" s="68" t="str">
        <f t="shared" si="17"/>
        <v/>
      </c>
    </row>
    <row r="154" spans="1:48" x14ac:dyDescent="0.25">
      <c r="A154" s="67">
        <f>'COUT TVX'!A151</f>
        <v>4109</v>
      </c>
      <c r="B154" s="67" t="str">
        <f>'COUT TVX'!B151</f>
        <v xml:space="preserve"> YVRE LE POLIN RUE DES POMMIERS</v>
      </c>
      <c r="C154" s="67"/>
      <c r="D154" s="67"/>
      <c r="E154" s="67">
        <f>IF(ISBLANK('COUT TVX'!I151),"",'COUT TVX'!I151)</f>
        <v>6</v>
      </c>
      <c r="F154" s="72" t="str">
        <f>'COUT TVX'!R151</f>
        <v>Z3</v>
      </c>
      <c r="G154" s="67"/>
      <c r="H154" s="67">
        <f>'COUT TVX'!C151</f>
        <v>2009</v>
      </c>
      <c r="I154" s="67">
        <f>'COUT TVX'!D151</f>
        <v>2011</v>
      </c>
      <c r="J154" s="67" t="str">
        <f>IF('COUT TVX'!H151="IND","IND",IF('COUT TVX'!H151="COLL","COLL",IF('COUT TVX'!H151="INT","COL","MIXTE")))</f>
        <v>IND</v>
      </c>
      <c r="K154" s="67" t="str">
        <f>IFERROR((VLOOKUP(A154,'COUT GLOBAL'!A:L,9,FALSE)),"")</f>
        <v>Locatif</v>
      </c>
      <c r="L154" s="67"/>
      <c r="M154" s="67"/>
      <c r="N154" s="67" t="str">
        <f t="shared" si="12"/>
        <v>-</v>
      </c>
      <c r="O154" s="67"/>
      <c r="P154" s="67"/>
      <c r="Q154" s="67"/>
      <c r="R154" s="67"/>
      <c r="S154" s="67"/>
      <c r="T154" s="67"/>
      <c r="U154" s="67"/>
      <c r="V154" s="67"/>
      <c r="W154" s="67"/>
      <c r="X154" s="73" t="str">
        <f>IF('COUT TVX'!E151=0,"",'COUT TVX'!E151)</f>
        <v/>
      </c>
      <c r="Y154" s="74"/>
      <c r="Z154" s="74"/>
      <c r="AA154" s="74"/>
      <c r="AB154" s="74"/>
      <c r="AC154" s="74"/>
      <c r="AD154" s="68"/>
      <c r="AE154" s="68" t="str">
        <f t="shared" si="13"/>
        <v/>
      </c>
      <c r="AF154" s="68"/>
      <c r="AG154" s="75" t="str">
        <f>IF('COUT TVX'!F151=0,"",'COUT TVX'!F151)</f>
        <v/>
      </c>
      <c r="AH154" s="75" t="str">
        <f>IF('COUT TVX'!G151=0,"",'COUT TVX'!G151)</f>
        <v/>
      </c>
      <c r="AI154" s="76" t="str">
        <f t="shared" si="14"/>
        <v/>
      </c>
      <c r="AJ154" s="67" t="str">
        <f>'COUT TVX'!K151</f>
        <v>LOT 08 - PLATRERIE</v>
      </c>
      <c r="AK154" s="67" t="str">
        <f>'COUT TVX'!L151</f>
        <v>SECOND ŒUVRE</v>
      </c>
      <c r="AL154" s="68">
        <f>'COUT TVX'!M151</f>
        <v>56142.79</v>
      </c>
      <c r="AM154" s="68"/>
      <c r="AN154" s="68"/>
      <c r="AO154" s="68"/>
      <c r="AP154" s="68"/>
      <c r="AQ154" s="68"/>
      <c r="AR154" s="68"/>
      <c r="AS154" s="77" t="str">
        <f>IF(ISBLANK('COUT TVX'!Q151),"",'COUT TVX'!Q151)</f>
        <v/>
      </c>
      <c r="AT154" s="68" t="str">
        <f t="shared" si="15"/>
        <v/>
      </c>
      <c r="AU154" s="68" t="str">
        <f t="shared" si="16"/>
        <v/>
      </c>
      <c r="AV154" s="68" t="str">
        <f t="shared" si="17"/>
        <v/>
      </c>
    </row>
    <row r="155" spans="1:48" x14ac:dyDescent="0.25">
      <c r="A155" s="67">
        <f>'COUT TVX'!A152</f>
        <v>4109</v>
      </c>
      <c r="B155" s="67" t="str">
        <f>'COUT TVX'!B152</f>
        <v xml:space="preserve"> YVRE LE POLIN RUE DES POMMIERS</v>
      </c>
      <c r="C155" s="67"/>
      <c r="D155" s="67"/>
      <c r="E155" s="67">
        <f>IF(ISBLANK('COUT TVX'!I152),"",'COUT TVX'!I152)</f>
        <v>6</v>
      </c>
      <c r="F155" s="72" t="str">
        <f>'COUT TVX'!R152</f>
        <v>Z3</v>
      </c>
      <c r="G155" s="67"/>
      <c r="H155" s="67">
        <f>'COUT TVX'!C152</f>
        <v>2009</v>
      </c>
      <c r="I155" s="67">
        <f>'COUT TVX'!D152</f>
        <v>2011</v>
      </c>
      <c r="J155" s="67" t="str">
        <f>IF('COUT TVX'!H152="IND","IND",IF('COUT TVX'!H152="COLL","COLL",IF('COUT TVX'!H152="INT","COL","MIXTE")))</f>
        <v>IND</v>
      </c>
      <c r="K155" s="67" t="str">
        <f>IFERROR((VLOOKUP(A155,'COUT GLOBAL'!A:L,9,FALSE)),"")</f>
        <v>Locatif</v>
      </c>
      <c r="L155" s="67"/>
      <c r="M155" s="67"/>
      <c r="N155" s="67" t="str">
        <f t="shared" si="12"/>
        <v>-</v>
      </c>
      <c r="O155" s="67"/>
      <c r="P155" s="67"/>
      <c r="Q155" s="67"/>
      <c r="R155" s="67"/>
      <c r="S155" s="67"/>
      <c r="T155" s="67"/>
      <c r="U155" s="67"/>
      <c r="V155" s="67"/>
      <c r="W155" s="67"/>
      <c r="X155" s="73" t="str">
        <f>IF('COUT TVX'!E152=0,"",'COUT TVX'!E152)</f>
        <v/>
      </c>
      <c r="Y155" s="74"/>
      <c r="Z155" s="74"/>
      <c r="AA155" s="74"/>
      <c r="AB155" s="74"/>
      <c r="AC155" s="74"/>
      <c r="AD155" s="68"/>
      <c r="AE155" s="68" t="str">
        <f t="shared" si="13"/>
        <v/>
      </c>
      <c r="AF155" s="68"/>
      <c r="AG155" s="75" t="str">
        <f>IF('COUT TVX'!F152=0,"",'COUT TVX'!F152)</f>
        <v/>
      </c>
      <c r="AH155" s="75" t="str">
        <f>IF('COUT TVX'!G152=0,"",'COUT TVX'!G152)</f>
        <v/>
      </c>
      <c r="AI155" s="76" t="str">
        <f t="shared" si="14"/>
        <v/>
      </c>
      <c r="AJ155" s="67" t="str">
        <f>'COUT TVX'!K152</f>
        <v>LOT 09 - CARRELAGE - FAIENCE</v>
      </c>
      <c r="AK155" s="67" t="str">
        <f>'COUT TVX'!L152</f>
        <v>SECOND ŒUVRE</v>
      </c>
      <c r="AL155" s="68">
        <f>'COUT TVX'!M152</f>
        <v>17441.05</v>
      </c>
      <c r="AM155" s="68"/>
      <c r="AN155" s="68"/>
      <c r="AO155" s="68"/>
      <c r="AP155" s="68"/>
      <c r="AQ155" s="68"/>
      <c r="AR155" s="68"/>
      <c r="AS155" s="77" t="str">
        <f>IF(ISBLANK('COUT TVX'!Q152),"",'COUT TVX'!Q152)</f>
        <v/>
      </c>
      <c r="AT155" s="68" t="str">
        <f t="shared" si="15"/>
        <v/>
      </c>
      <c r="AU155" s="68" t="str">
        <f t="shared" si="16"/>
        <v/>
      </c>
      <c r="AV155" s="68" t="str">
        <f t="shared" si="17"/>
        <v/>
      </c>
    </row>
    <row r="156" spans="1:48" x14ac:dyDescent="0.25">
      <c r="A156" s="67">
        <f>'COUT TVX'!A153</f>
        <v>4109</v>
      </c>
      <c r="B156" s="67" t="str">
        <f>'COUT TVX'!B153</f>
        <v xml:space="preserve"> YVRE LE POLIN RUE DES POMMIERS</v>
      </c>
      <c r="C156" s="67"/>
      <c r="D156" s="67"/>
      <c r="E156" s="67">
        <f>IF(ISBLANK('COUT TVX'!I153),"",'COUT TVX'!I153)</f>
        <v>6</v>
      </c>
      <c r="F156" s="72" t="str">
        <f>'COUT TVX'!R153</f>
        <v>Z3</v>
      </c>
      <c r="G156" s="67"/>
      <c r="H156" s="67">
        <f>'COUT TVX'!C153</f>
        <v>2009</v>
      </c>
      <c r="I156" s="67">
        <f>'COUT TVX'!D153</f>
        <v>2011</v>
      </c>
      <c r="J156" s="67" t="str">
        <f>IF('COUT TVX'!H153="IND","IND",IF('COUT TVX'!H153="COLL","COLL",IF('COUT TVX'!H153="INT","COL","MIXTE")))</f>
        <v>IND</v>
      </c>
      <c r="K156" s="67" t="str">
        <f>IFERROR((VLOOKUP(A156,'COUT GLOBAL'!A:L,9,FALSE)),"")</f>
        <v>Locatif</v>
      </c>
      <c r="L156" s="67"/>
      <c r="M156" s="67"/>
      <c r="N156" s="67" t="str">
        <f t="shared" si="12"/>
        <v>-</v>
      </c>
      <c r="O156" s="67"/>
      <c r="P156" s="67"/>
      <c r="Q156" s="67"/>
      <c r="R156" s="67"/>
      <c r="S156" s="67"/>
      <c r="T156" s="67"/>
      <c r="U156" s="67"/>
      <c r="V156" s="67"/>
      <c r="W156" s="67"/>
      <c r="X156" s="73" t="str">
        <f>IF('COUT TVX'!E153=0,"",'COUT TVX'!E153)</f>
        <v/>
      </c>
      <c r="Y156" s="74"/>
      <c r="Z156" s="74"/>
      <c r="AA156" s="74"/>
      <c r="AB156" s="74"/>
      <c r="AC156" s="74"/>
      <c r="AD156" s="68"/>
      <c r="AE156" s="68" t="str">
        <f t="shared" si="13"/>
        <v/>
      </c>
      <c r="AF156" s="68"/>
      <c r="AG156" s="75" t="str">
        <f>IF('COUT TVX'!F153=0,"",'COUT TVX'!F153)</f>
        <v/>
      </c>
      <c r="AH156" s="75" t="str">
        <f>IF('COUT TVX'!G153=0,"",'COUT TVX'!G153)</f>
        <v/>
      </c>
      <c r="AI156" s="76" t="str">
        <f t="shared" si="14"/>
        <v/>
      </c>
      <c r="AJ156" s="67" t="str">
        <f>'COUT TVX'!K153</f>
        <v>LOT 10 - PEINTURE</v>
      </c>
      <c r="AK156" s="67" t="str">
        <f>'COUT TVX'!L153</f>
        <v>SECOND ŒUVRE</v>
      </c>
      <c r="AL156" s="68">
        <f>'COUT TVX'!M153</f>
        <v>25657.119999999999</v>
      </c>
      <c r="AM156" s="68"/>
      <c r="AN156" s="68"/>
      <c r="AO156" s="68"/>
      <c r="AP156" s="68"/>
      <c r="AQ156" s="68"/>
      <c r="AR156" s="68"/>
      <c r="AS156" s="77" t="str">
        <f>IF(ISBLANK('COUT TVX'!Q153),"",'COUT TVX'!Q153)</f>
        <v/>
      </c>
      <c r="AT156" s="68" t="str">
        <f t="shared" si="15"/>
        <v/>
      </c>
      <c r="AU156" s="68" t="str">
        <f t="shared" si="16"/>
        <v/>
      </c>
      <c r="AV156" s="68" t="str">
        <f t="shared" si="17"/>
        <v/>
      </c>
    </row>
    <row r="157" spans="1:48" x14ac:dyDescent="0.25">
      <c r="A157" s="67">
        <f>'COUT TVX'!A154</f>
        <v>4109</v>
      </c>
      <c r="B157" s="67" t="str">
        <f>'COUT TVX'!B154</f>
        <v xml:space="preserve"> YVRE LE POLIN RUE DES POMMIERS</v>
      </c>
      <c r="C157" s="67"/>
      <c r="D157" s="67"/>
      <c r="E157" s="67">
        <f>IF(ISBLANK('COUT TVX'!I154),"",'COUT TVX'!I154)</f>
        <v>6</v>
      </c>
      <c r="F157" s="72" t="str">
        <f>'COUT TVX'!R154</f>
        <v>Z3</v>
      </c>
      <c r="G157" s="67"/>
      <c r="H157" s="67">
        <f>'COUT TVX'!C154</f>
        <v>2009</v>
      </c>
      <c r="I157" s="67">
        <f>'COUT TVX'!D154</f>
        <v>2011</v>
      </c>
      <c r="J157" s="67" t="str">
        <f>IF('COUT TVX'!H154="IND","IND",IF('COUT TVX'!H154="COLL","COLL",IF('COUT TVX'!H154="INT","COL","MIXTE")))</f>
        <v>IND</v>
      </c>
      <c r="K157" s="67" t="str">
        <f>IFERROR((VLOOKUP(A157,'COUT GLOBAL'!A:L,9,FALSE)),"")</f>
        <v>Locatif</v>
      </c>
      <c r="L157" s="67"/>
      <c r="M157" s="67"/>
      <c r="N157" s="67" t="str">
        <f t="shared" si="12"/>
        <v>-</v>
      </c>
      <c r="O157" s="67"/>
      <c r="P157" s="67"/>
      <c r="Q157" s="67"/>
      <c r="R157" s="67"/>
      <c r="S157" s="67"/>
      <c r="T157" s="67"/>
      <c r="U157" s="67"/>
      <c r="V157" s="67"/>
      <c r="W157" s="67"/>
      <c r="X157" s="73" t="str">
        <f>IF('COUT TVX'!E154=0,"",'COUT TVX'!E154)</f>
        <v/>
      </c>
      <c r="Y157" s="74"/>
      <c r="Z157" s="74"/>
      <c r="AA157" s="74"/>
      <c r="AB157" s="74"/>
      <c r="AC157" s="74"/>
      <c r="AD157" s="68"/>
      <c r="AE157" s="68" t="str">
        <f t="shared" si="13"/>
        <v/>
      </c>
      <c r="AF157" s="68"/>
      <c r="AG157" s="75" t="str">
        <f>IF('COUT TVX'!F154=0,"",'COUT TVX'!F154)</f>
        <v/>
      </c>
      <c r="AH157" s="75" t="str">
        <f>IF('COUT TVX'!G154=0,"",'COUT TVX'!G154)</f>
        <v/>
      </c>
      <c r="AI157" s="76" t="str">
        <f t="shared" si="14"/>
        <v/>
      </c>
      <c r="AJ157" s="67" t="str">
        <f>'COUT TVX'!K154</f>
        <v>LOT 11 - REVETS SOLS SOUPLES</v>
      </c>
      <c r="AK157" s="67" t="str">
        <f>'COUT TVX'!L154</f>
        <v>SECOND ŒUVRE</v>
      </c>
      <c r="AL157" s="68">
        <f>'COUT TVX'!M154</f>
        <v>8144</v>
      </c>
      <c r="AM157" s="68"/>
      <c r="AN157" s="68"/>
      <c r="AO157" s="68"/>
      <c r="AP157" s="68"/>
      <c r="AQ157" s="68"/>
      <c r="AR157" s="68"/>
      <c r="AS157" s="77" t="str">
        <f>IF(ISBLANK('COUT TVX'!Q154),"",'COUT TVX'!Q154)</f>
        <v/>
      </c>
      <c r="AT157" s="68" t="str">
        <f t="shared" si="15"/>
        <v/>
      </c>
      <c r="AU157" s="68" t="str">
        <f t="shared" si="16"/>
        <v/>
      </c>
      <c r="AV157" s="68" t="str">
        <f t="shared" si="17"/>
        <v/>
      </c>
    </row>
    <row r="158" spans="1:48" x14ac:dyDescent="0.25">
      <c r="A158" s="67">
        <f>'COUT TVX'!A155</f>
        <v>4109</v>
      </c>
      <c r="B158" s="67" t="str">
        <f>'COUT TVX'!B155</f>
        <v xml:space="preserve"> YVRE LE POLIN RUE DES POMMIERS</v>
      </c>
      <c r="C158" s="67"/>
      <c r="D158" s="67"/>
      <c r="E158" s="67">
        <f>IF(ISBLANK('COUT TVX'!I155),"",'COUT TVX'!I155)</f>
        <v>6</v>
      </c>
      <c r="F158" s="72" t="str">
        <f>'COUT TVX'!R155</f>
        <v>Z3</v>
      </c>
      <c r="G158" s="67"/>
      <c r="H158" s="67">
        <f>'COUT TVX'!C155</f>
        <v>2009</v>
      </c>
      <c r="I158" s="67">
        <f>'COUT TVX'!D155</f>
        <v>2011</v>
      </c>
      <c r="J158" s="67" t="str">
        <f>IF('COUT TVX'!H155="IND","IND",IF('COUT TVX'!H155="COLL","COLL",IF('COUT TVX'!H155="INT","COL","MIXTE")))</f>
        <v>IND</v>
      </c>
      <c r="K158" s="67" t="str">
        <f>IFERROR((VLOOKUP(A158,'COUT GLOBAL'!A:L,9,FALSE)),"")</f>
        <v>Locatif</v>
      </c>
      <c r="L158" s="67"/>
      <c r="M158" s="67"/>
      <c r="N158" s="67" t="str">
        <f t="shared" si="12"/>
        <v>-</v>
      </c>
      <c r="O158" s="67"/>
      <c r="P158" s="67"/>
      <c r="Q158" s="67"/>
      <c r="R158" s="67"/>
      <c r="S158" s="67"/>
      <c r="T158" s="67"/>
      <c r="U158" s="67"/>
      <c r="V158" s="67"/>
      <c r="W158" s="67"/>
      <c r="X158" s="73" t="str">
        <f>IF('COUT TVX'!E155=0,"",'COUT TVX'!E155)</f>
        <v/>
      </c>
      <c r="Y158" s="74"/>
      <c r="Z158" s="74"/>
      <c r="AA158" s="74"/>
      <c r="AB158" s="74"/>
      <c r="AC158" s="74"/>
      <c r="AD158" s="68"/>
      <c r="AE158" s="68" t="str">
        <f t="shared" si="13"/>
        <v/>
      </c>
      <c r="AF158" s="68"/>
      <c r="AG158" s="75" t="str">
        <f>IF('COUT TVX'!F155=0,"",'COUT TVX'!F155)</f>
        <v/>
      </c>
      <c r="AH158" s="75" t="str">
        <f>IF('COUT TVX'!G155=0,"",'COUT TVX'!G155)</f>
        <v/>
      </c>
      <c r="AI158" s="76" t="str">
        <f t="shared" si="14"/>
        <v/>
      </c>
      <c r="AJ158" s="67" t="str">
        <f>'COUT TVX'!K155</f>
        <v>LOT 12 - CLOTURES &amp; PORTILLONS</v>
      </c>
      <c r="AK158" s="67" t="str">
        <f>'COUT TVX'!L155</f>
        <v>ESPACES VERTS</v>
      </c>
      <c r="AL158" s="68">
        <f>'COUT TVX'!M155</f>
        <v>6721.16</v>
      </c>
      <c r="AM158" s="68"/>
      <c r="AN158" s="68"/>
      <c r="AO158" s="68"/>
      <c r="AP158" s="68"/>
      <c r="AQ158" s="68"/>
      <c r="AR158" s="68"/>
      <c r="AS158" s="77" t="str">
        <f>IF(ISBLANK('COUT TVX'!Q155),"",'COUT TVX'!Q155)</f>
        <v/>
      </c>
      <c r="AT158" s="68" t="str">
        <f t="shared" si="15"/>
        <v/>
      </c>
      <c r="AU158" s="68" t="str">
        <f t="shared" si="16"/>
        <v/>
      </c>
      <c r="AV158" s="68" t="str">
        <f t="shared" si="17"/>
        <v/>
      </c>
    </row>
    <row r="159" spans="1:48" x14ac:dyDescent="0.25">
      <c r="A159" s="67">
        <f>'COUT TVX'!A156</f>
        <v>4109</v>
      </c>
      <c r="B159" s="67" t="str">
        <f>'COUT TVX'!B156</f>
        <v xml:space="preserve"> YVRE LE POLIN RUE DES POMMIERS</v>
      </c>
      <c r="C159" s="67"/>
      <c r="D159" s="67"/>
      <c r="E159" s="67">
        <f>IF(ISBLANK('COUT TVX'!I156),"",'COUT TVX'!I156)</f>
        <v>6</v>
      </c>
      <c r="F159" s="72" t="str">
        <f>'COUT TVX'!R156</f>
        <v>Z3</v>
      </c>
      <c r="G159" s="67"/>
      <c r="H159" s="67">
        <f>'COUT TVX'!C156</f>
        <v>2009</v>
      </c>
      <c r="I159" s="67">
        <f>'COUT TVX'!D156</f>
        <v>2011</v>
      </c>
      <c r="J159" s="67" t="str">
        <f>IF('COUT TVX'!H156="IND","IND",IF('COUT TVX'!H156="COLL","COLL",IF('COUT TVX'!H156="INT","COL","MIXTE")))</f>
        <v>IND</v>
      </c>
      <c r="K159" s="67" t="str">
        <f>IFERROR((VLOOKUP(A159,'COUT GLOBAL'!A:L,9,FALSE)),"")</f>
        <v>Locatif</v>
      </c>
      <c r="L159" s="67"/>
      <c r="M159" s="67"/>
      <c r="N159" s="67" t="str">
        <f t="shared" si="12"/>
        <v>-</v>
      </c>
      <c r="O159" s="67"/>
      <c r="P159" s="67"/>
      <c r="Q159" s="67"/>
      <c r="R159" s="67"/>
      <c r="S159" s="67"/>
      <c r="T159" s="67"/>
      <c r="U159" s="67"/>
      <c r="V159" s="67"/>
      <c r="W159" s="67"/>
      <c r="X159" s="73" t="str">
        <f>IF('COUT TVX'!E156=0,"",'COUT TVX'!E156)</f>
        <v/>
      </c>
      <c r="Y159" s="74"/>
      <c r="Z159" s="74"/>
      <c r="AA159" s="74"/>
      <c r="AB159" s="74"/>
      <c r="AC159" s="74"/>
      <c r="AD159" s="68"/>
      <c r="AE159" s="68" t="str">
        <f t="shared" si="13"/>
        <v/>
      </c>
      <c r="AF159" s="68"/>
      <c r="AG159" s="75" t="str">
        <f>IF('COUT TVX'!F156=0,"",'COUT TVX'!F156)</f>
        <v/>
      </c>
      <c r="AH159" s="75" t="str">
        <f>IF('COUT TVX'!G156=0,"",'COUT TVX'!G156)</f>
        <v/>
      </c>
      <c r="AI159" s="76" t="str">
        <f t="shared" si="14"/>
        <v/>
      </c>
      <c r="AJ159" s="67" t="str">
        <f>'COUT TVX'!K156</f>
        <v>LOT 13 - PLOMBERIE</v>
      </c>
      <c r="AK159" s="67" t="str">
        <f>'COUT TVX'!L156</f>
        <v>ELECTRICITE / CHAUFFAGE/PLOMBERIE/VMC</v>
      </c>
      <c r="AL159" s="68">
        <f>'COUT TVX'!M156</f>
        <v>37169.99</v>
      </c>
      <c r="AM159" s="68"/>
      <c r="AN159" s="68"/>
      <c r="AO159" s="68"/>
      <c r="AP159" s="68"/>
      <c r="AQ159" s="68"/>
      <c r="AR159" s="68"/>
      <c r="AS159" s="77" t="str">
        <f>IF(ISBLANK('COUT TVX'!Q156),"",'COUT TVX'!Q156)</f>
        <v/>
      </c>
      <c r="AT159" s="68" t="str">
        <f t="shared" si="15"/>
        <v/>
      </c>
      <c r="AU159" s="68" t="str">
        <f t="shared" si="16"/>
        <v/>
      </c>
      <c r="AV159" s="68" t="str">
        <f t="shared" si="17"/>
        <v/>
      </c>
    </row>
    <row r="160" spans="1:48" x14ac:dyDescent="0.25">
      <c r="A160" s="67">
        <f>'COUT TVX'!A157</f>
        <v>4109</v>
      </c>
      <c r="B160" s="67" t="str">
        <f>'COUT TVX'!B157</f>
        <v xml:space="preserve"> YVRE LE POLIN RUE DES POMMIERS</v>
      </c>
      <c r="C160" s="67"/>
      <c r="D160" s="67"/>
      <c r="E160" s="67">
        <f>IF(ISBLANK('COUT TVX'!I157),"",'COUT TVX'!I157)</f>
        <v>6</v>
      </c>
      <c r="F160" s="72" t="str">
        <f>'COUT TVX'!R157</f>
        <v>Z3</v>
      </c>
      <c r="G160" s="67"/>
      <c r="H160" s="67">
        <f>'COUT TVX'!C157</f>
        <v>2009</v>
      </c>
      <c r="I160" s="67">
        <f>'COUT TVX'!D157</f>
        <v>2011</v>
      </c>
      <c r="J160" s="67" t="str">
        <f>IF('COUT TVX'!H157="IND","IND",IF('COUT TVX'!H157="COLL","COLL",IF('COUT TVX'!H157="INT","COL","MIXTE")))</f>
        <v>IND</v>
      </c>
      <c r="K160" s="67" t="str">
        <f>IFERROR((VLOOKUP(A160,'COUT GLOBAL'!A:L,9,FALSE)),"")</f>
        <v>Locatif</v>
      </c>
      <c r="L160" s="67"/>
      <c r="M160" s="67"/>
      <c r="N160" s="67" t="str">
        <f t="shared" si="12"/>
        <v>-</v>
      </c>
      <c r="O160" s="67"/>
      <c r="P160" s="67"/>
      <c r="Q160" s="67"/>
      <c r="R160" s="67"/>
      <c r="S160" s="67"/>
      <c r="T160" s="67"/>
      <c r="U160" s="67"/>
      <c r="V160" s="67"/>
      <c r="W160" s="67"/>
      <c r="X160" s="73" t="str">
        <f>IF('COUT TVX'!E157=0,"",'COUT TVX'!E157)</f>
        <v/>
      </c>
      <c r="Y160" s="74"/>
      <c r="Z160" s="74"/>
      <c r="AA160" s="74"/>
      <c r="AB160" s="74"/>
      <c r="AC160" s="74"/>
      <c r="AD160" s="68"/>
      <c r="AE160" s="68" t="str">
        <f t="shared" si="13"/>
        <v/>
      </c>
      <c r="AF160" s="68"/>
      <c r="AG160" s="75" t="str">
        <f>IF('COUT TVX'!F157=0,"",'COUT TVX'!F157)</f>
        <v/>
      </c>
      <c r="AH160" s="75" t="str">
        <f>IF('COUT TVX'!G157=0,"",'COUT TVX'!G157)</f>
        <v/>
      </c>
      <c r="AI160" s="76" t="str">
        <f t="shared" si="14"/>
        <v/>
      </c>
      <c r="AJ160" s="67" t="str">
        <f>'COUT TVX'!K157</f>
        <v>LOT 14 - ELEC - CHAUF. ELECTRI</v>
      </c>
      <c r="AK160" s="67" t="str">
        <f>'COUT TVX'!L157</f>
        <v>ELECTRICITE / CHAUFFAGE/PLOMBERIE/VMC</v>
      </c>
      <c r="AL160" s="68">
        <f>'COUT TVX'!M157</f>
        <v>45090.62</v>
      </c>
      <c r="AM160" s="68"/>
      <c r="AN160" s="68"/>
      <c r="AO160" s="68"/>
      <c r="AP160" s="68"/>
      <c r="AQ160" s="68"/>
      <c r="AR160" s="68"/>
      <c r="AS160" s="77" t="str">
        <f>IF(ISBLANK('COUT TVX'!Q157),"",'COUT TVX'!Q157)</f>
        <v/>
      </c>
      <c r="AT160" s="68" t="str">
        <f t="shared" si="15"/>
        <v/>
      </c>
      <c r="AU160" s="68" t="str">
        <f t="shared" si="16"/>
        <v/>
      </c>
      <c r="AV160" s="68" t="str">
        <f t="shared" si="17"/>
        <v/>
      </c>
    </row>
    <row r="161" spans="1:48" x14ac:dyDescent="0.25">
      <c r="A161" s="67">
        <f>'COUT TVX'!A158</f>
        <v>4111</v>
      </c>
      <c r="B161" s="67" t="str">
        <f>'COUT TVX'!B158</f>
        <v xml:space="preserve"> MARIGNE LAILLE ALLEE DES PIERR</v>
      </c>
      <c r="C161" s="67"/>
      <c r="D161" s="67" t="s">
        <v>1251</v>
      </c>
      <c r="E161" s="67">
        <f>IF(ISBLANK('COUT TVX'!I158),"",'COUT TVX'!I158)</f>
        <v>3</v>
      </c>
      <c r="F161" s="72" t="str">
        <f>'COUT TVX'!R158</f>
        <v>Z3</v>
      </c>
      <c r="G161" s="67"/>
      <c r="H161" s="67">
        <f>'COUT TVX'!C158</f>
        <v>2009</v>
      </c>
      <c r="I161" s="67">
        <f>'COUT TVX'!D158</f>
        <v>2011</v>
      </c>
      <c r="J161" s="67" t="str">
        <f>IF('COUT TVX'!H158="IND","IND",IF('COUT TVX'!H158="COLL","COLL",IF('COUT TVX'!H158="INT","COL","MIXTE")))</f>
        <v>IND</v>
      </c>
      <c r="K161" s="67" t="str">
        <f>IFERROR((VLOOKUP(A161,'COUT GLOBAL'!A:L,9,FALSE)),"")</f>
        <v>Locatif</v>
      </c>
      <c r="L161" s="67"/>
      <c r="M161" s="67"/>
      <c r="N161" s="67" t="str">
        <f t="shared" si="12"/>
        <v>-</v>
      </c>
      <c r="O161" s="67"/>
      <c r="P161" s="67"/>
      <c r="Q161" s="67"/>
      <c r="R161" s="67"/>
      <c r="S161" s="67"/>
      <c r="T161" s="67"/>
      <c r="U161" s="67"/>
      <c r="V161" s="67"/>
      <c r="W161" s="67"/>
      <c r="X161" s="73">
        <f>IF('COUT TVX'!E158=0,"",'COUT TVX'!E158)</f>
        <v>4</v>
      </c>
      <c r="Y161" s="74"/>
      <c r="Z161" s="74"/>
      <c r="AA161" s="74"/>
      <c r="AB161" s="74"/>
      <c r="AC161" s="74"/>
      <c r="AD161" s="68"/>
      <c r="AE161" s="68">
        <f t="shared" si="13"/>
        <v>0</v>
      </c>
      <c r="AF161" s="68"/>
      <c r="AG161" s="75">
        <f>IF('COUT TVX'!F158=0,"",'COUT TVX'!F158)</f>
        <v>319.91000000000003</v>
      </c>
      <c r="AH161" s="75">
        <f>IF('COUT TVX'!G158=0,"",'COUT TVX'!G158)</f>
        <v>332.23</v>
      </c>
      <c r="AI161" s="76">
        <f t="shared" si="14"/>
        <v>0.96291725611774981</v>
      </c>
      <c r="AJ161" s="67" t="str">
        <f>'COUT TVX'!K158</f>
        <v>LOT 1 -MACONNERIE, GROS OEUVRE</v>
      </c>
      <c r="AK161" s="67" t="str">
        <f>'COUT TVX'!L158</f>
        <v>GROS ŒUVRE</v>
      </c>
      <c r="AL161" s="68">
        <f>'COUT TVX'!M158</f>
        <v>109980.33</v>
      </c>
      <c r="AM161" s="68"/>
      <c r="AN161" s="68"/>
      <c r="AO161" s="68"/>
      <c r="AP161" s="68"/>
      <c r="AQ161" s="68"/>
      <c r="AR161" s="68"/>
      <c r="AS161" s="77">
        <f>IF(ISBLANK('COUT TVX'!Q158),"",'COUT TVX'!Q158)</f>
        <v>5.5E-2</v>
      </c>
      <c r="AT161" s="68">
        <f t="shared" si="15"/>
        <v>0</v>
      </c>
      <c r="AU161" s="68">
        <f t="shared" si="16"/>
        <v>0</v>
      </c>
      <c r="AV161" s="68">
        <f t="shared" si="17"/>
        <v>0</v>
      </c>
    </row>
    <row r="162" spans="1:48" x14ac:dyDescent="0.25">
      <c r="A162" s="67">
        <f>'COUT TVX'!A159</f>
        <v>4111</v>
      </c>
      <c r="B162" s="67" t="str">
        <f>'COUT TVX'!B159</f>
        <v xml:space="preserve"> MARIGNE LAILLE ALLEE DES PIERR</v>
      </c>
      <c r="C162" s="67"/>
      <c r="D162" s="67"/>
      <c r="E162" s="67">
        <f>IF(ISBLANK('COUT TVX'!I159),"",'COUT TVX'!I159)</f>
        <v>3</v>
      </c>
      <c r="F162" s="72" t="str">
        <f>'COUT TVX'!R159</f>
        <v>Z3</v>
      </c>
      <c r="G162" s="67"/>
      <c r="H162" s="67">
        <f>'COUT TVX'!C159</f>
        <v>2009</v>
      </c>
      <c r="I162" s="67">
        <f>'COUT TVX'!D159</f>
        <v>2011</v>
      </c>
      <c r="J162" s="67" t="str">
        <f>IF('COUT TVX'!H159="IND","IND",IF('COUT TVX'!H159="COLL","COLL",IF('COUT TVX'!H159="INT","COL","MIXTE")))</f>
        <v>IND</v>
      </c>
      <c r="K162" s="67" t="str">
        <f>IFERROR((VLOOKUP(A162,'COUT GLOBAL'!A:L,9,FALSE)),"")</f>
        <v>Locatif</v>
      </c>
      <c r="L162" s="67"/>
      <c r="M162" s="67"/>
      <c r="N162" s="67" t="str">
        <f t="shared" si="12"/>
        <v>-</v>
      </c>
      <c r="O162" s="67"/>
      <c r="P162" s="67"/>
      <c r="Q162" s="67"/>
      <c r="R162" s="67"/>
      <c r="S162" s="67"/>
      <c r="T162" s="67"/>
      <c r="U162" s="67"/>
      <c r="V162" s="67"/>
      <c r="W162" s="67"/>
      <c r="X162" s="73" t="str">
        <f>IF('COUT TVX'!E159=0,"",'COUT TVX'!E159)</f>
        <v/>
      </c>
      <c r="Y162" s="74"/>
      <c r="Z162" s="74"/>
      <c r="AA162" s="74"/>
      <c r="AB162" s="74"/>
      <c r="AC162" s="74"/>
      <c r="AD162" s="68"/>
      <c r="AE162" s="68" t="str">
        <f t="shared" si="13"/>
        <v/>
      </c>
      <c r="AF162" s="68"/>
      <c r="AG162" s="75" t="str">
        <f>IF('COUT TVX'!F159=0,"",'COUT TVX'!F159)</f>
        <v/>
      </c>
      <c r="AH162" s="75" t="str">
        <f>IF('COUT TVX'!G159=0,"",'COUT TVX'!G159)</f>
        <v/>
      </c>
      <c r="AI162" s="76" t="str">
        <f t="shared" si="14"/>
        <v/>
      </c>
      <c r="AJ162" s="67" t="str">
        <f>'COUT TVX'!K159</f>
        <v>LOT 2 - ENDUITS GRATTÉS</v>
      </c>
      <c r="AK162" s="67" t="str">
        <f>'COUT TVX'!L159</f>
        <v>GROS ŒUVRE</v>
      </c>
      <c r="AL162" s="68">
        <f>'COUT TVX'!M159</f>
        <v>5140</v>
      </c>
      <c r="AM162" s="68"/>
      <c r="AN162" s="68"/>
      <c r="AO162" s="68"/>
      <c r="AP162" s="68"/>
      <c r="AQ162" s="68"/>
      <c r="AR162" s="68"/>
      <c r="AS162" s="77" t="str">
        <f>IF(ISBLANK('COUT TVX'!Q159),"",'COUT TVX'!Q159)</f>
        <v/>
      </c>
      <c r="AT162" s="68" t="str">
        <f t="shared" si="15"/>
        <v/>
      </c>
      <c r="AU162" s="68" t="str">
        <f t="shared" si="16"/>
        <v/>
      </c>
      <c r="AV162" s="68" t="str">
        <f t="shared" si="17"/>
        <v/>
      </c>
    </row>
    <row r="163" spans="1:48" x14ac:dyDescent="0.25">
      <c r="A163" s="67">
        <f>'COUT TVX'!A160</f>
        <v>4111</v>
      </c>
      <c r="B163" s="67" t="str">
        <f>'COUT TVX'!B160</f>
        <v xml:space="preserve"> MARIGNE LAILLE ALLEE DES PIERR</v>
      </c>
      <c r="C163" s="67"/>
      <c r="D163" s="67"/>
      <c r="E163" s="67">
        <f>IF(ISBLANK('COUT TVX'!I160),"",'COUT TVX'!I160)</f>
        <v>3</v>
      </c>
      <c r="F163" s="72" t="str">
        <f>'COUT TVX'!R160</f>
        <v>Z3</v>
      </c>
      <c r="G163" s="67"/>
      <c r="H163" s="67">
        <f>'COUT TVX'!C160</f>
        <v>2009</v>
      </c>
      <c r="I163" s="67">
        <f>'COUT TVX'!D160</f>
        <v>2011</v>
      </c>
      <c r="J163" s="67" t="str">
        <f>IF('COUT TVX'!H160="IND","IND",IF('COUT TVX'!H160="COLL","COLL",IF('COUT TVX'!H160="INT","COL","MIXTE")))</f>
        <v>IND</v>
      </c>
      <c r="K163" s="67" t="str">
        <f>IFERROR((VLOOKUP(A163,'COUT GLOBAL'!A:L,9,FALSE)),"")</f>
        <v>Locatif</v>
      </c>
      <c r="L163" s="67"/>
      <c r="M163" s="67"/>
      <c r="N163" s="67" t="str">
        <f t="shared" si="12"/>
        <v>-</v>
      </c>
      <c r="O163" s="67"/>
      <c r="P163" s="67"/>
      <c r="Q163" s="67"/>
      <c r="R163" s="67"/>
      <c r="S163" s="67"/>
      <c r="T163" s="67"/>
      <c r="U163" s="67"/>
      <c r="V163" s="67"/>
      <c r="W163" s="67"/>
      <c r="X163" s="73" t="str">
        <f>IF('COUT TVX'!E160=0,"",'COUT TVX'!E160)</f>
        <v/>
      </c>
      <c r="Y163" s="74"/>
      <c r="Z163" s="74"/>
      <c r="AA163" s="74"/>
      <c r="AB163" s="74"/>
      <c r="AC163" s="74"/>
      <c r="AD163" s="68"/>
      <c r="AE163" s="68" t="str">
        <f t="shared" si="13"/>
        <v/>
      </c>
      <c r="AF163" s="68"/>
      <c r="AG163" s="75" t="str">
        <f>IF('COUT TVX'!F160=0,"",'COUT TVX'!F160)</f>
        <v/>
      </c>
      <c r="AH163" s="75" t="str">
        <f>IF('COUT TVX'!G160=0,"",'COUT TVX'!G160)</f>
        <v/>
      </c>
      <c r="AI163" s="76" t="str">
        <f t="shared" si="14"/>
        <v/>
      </c>
      <c r="AJ163" s="67" t="str">
        <f>'COUT TVX'!K160</f>
        <v>LOT 3 - CHARPENTE</v>
      </c>
      <c r="AK163" s="67" t="str">
        <f>'COUT TVX'!L160</f>
        <v>CHARPENTE / COUVERTURE</v>
      </c>
      <c r="AL163" s="68">
        <f>'COUT TVX'!M160</f>
        <v>41075.980000000003</v>
      </c>
      <c r="AM163" s="68"/>
      <c r="AN163" s="68"/>
      <c r="AO163" s="68"/>
      <c r="AP163" s="68"/>
      <c r="AQ163" s="68"/>
      <c r="AR163" s="68"/>
      <c r="AS163" s="77" t="str">
        <f>IF(ISBLANK('COUT TVX'!Q160),"",'COUT TVX'!Q160)</f>
        <v/>
      </c>
      <c r="AT163" s="68" t="str">
        <f t="shared" si="15"/>
        <v/>
      </c>
      <c r="AU163" s="68" t="str">
        <f t="shared" si="16"/>
        <v/>
      </c>
      <c r="AV163" s="68" t="str">
        <f t="shared" si="17"/>
        <v/>
      </c>
    </row>
    <row r="164" spans="1:48" x14ac:dyDescent="0.25">
      <c r="A164" s="67">
        <f>'COUT TVX'!A161</f>
        <v>4111</v>
      </c>
      <c r="B164" s="67" t="str">
        <f>'COUT TVX'!B161</f>
        <v xml:space="preserve"> MARIGNE LAILLE ALLEE DES PIERR</v>
      </c>
      <c r="C164" s="67"/>
      <c r="D164" s="67"/>
      <c r="E164" s="67">
        <f>IF(ISBLANK('COUT TVX'!I161),"",'COUT TVX'!I161)</f>
        <v>3</v>
      </c>
      <c r="F164" s="72" t="str">
        <f>'COUT TVX'!R161</f>
        <v>Z3</v>
      </c>
      <c r="G164" s="67"/>
      <c r="H164" s="67">
        <f>'COUT TVX'!C161</f>
        <v>2009</v>
      </c>
      <c r="I164" s="67">
        <f>'COUT TVX'!D161</f>
        <v>2011</v>
      </c>
      <c r="J164" s="67" t="str">
        <f>IF('COUT TVX'!H161="IND","IND",IF('COUT TVX'!H161="COLL","COLL",IF('COUT TVX'!H161="INT","COL","MIXTE")))</f>
        <v>IND</v>
      </c>
      <c r="K164" s="67" t="str">
        <f>IFERROR((VLOOKUP(A164,'COUT GLOBAL'!A:L,9,FALSE)),"")</f>
        <v>Locatif</v>
      </c>
      <c r="L164" s="67"/>
      <c r="M164" s="67"/>
      <c r="N164" s="67" t="str">
        <f t="shared" si="12"/>
        <v>-</v>
      </c>
      <c r="O164" s="67"/>
      <c r="P164" s="67"/>
      <c r="Q164" s="67"/>
      <c r="R164" s="67"/>
      <c r="S164" s="67"/>
      <c r="T164" s="67"/>
      <c r="U164" s="67"/>
      <c r="V164" s="67"/>
      <c r="W164" s="67"/>
      <c r="X164" s="73" t="str">
        <f>IF('COUT TVX'!E161=0,"",'COUT TVX'!E161)</f>
        <v/>
      </c>
      <c r="Y164" s="74"/>
      <c r="Z164" s="74"/>
      <c r="AA164" s="74"/>
      <c r="AB164" s="74"/>
      <c r="AC164" s="74"/>
      <c r="AD164" s="68"/>
      <c r="AE164" s="68" t="str">
        <f t="shared" si="13"/>
        <v/>
      </c>
      <c r="AF164" s="68"/>
      <c r="AG164" s="75" t="str">
        <f>IF('COUT TVX'!F161=0,"",'COUT TVX'!F161)</f>
        <v/>
      </c>
      <c r="AH164" s="75" t="str">
        <f>IF('COUT TVX'!G161=0,"",'COUT TVX'!G161)</f>
        <v/>
      </c>
      <c r="AI164" s="76" t="str">
        <f t="shared" si="14"/>
        <v/>
      </c>
      <c r="AJ164" s="67" t="str">
        <f>'COUT TVX'!K161</f>
        <v>LOT 4 - COUVERTURE</v>
      </c>
      <c r="AK164" s="67" t="str">
        <f>'COUT TVX'!L161</f>
        <v>CHARPENTE / COUVERTURE</v>
      </c>
      <c r="AL164" s="68">
        <f>'COUT TVX'!M161</f>
        <v>45910.51</v>
      </c>
      <c r="AM164" s="68"/>
      <c r="AN164" s="68"/>
      <c r="AO164" s="68"/>
      <c r="AP164" s="68"/>
      <c r="AQ164" s="68"/>
      <c r="AR164" s="68"/>
      <c r="AS164" s="77" t="str">
        <f>IF(ISBLANK('COUT TVX'!Q161),"",'COUT TVX'!Q161)</f>
        <v/>
      </c>
      <c r="AT164" s="68" t="str">
        <f t="shared" si="15"/>
        <v/>
      </c>
      <c r="AU164" s="68" t="str">
        <f t="shared" si="16"/>
        <v/>
      </c>
      <c r="AV164" s="68" t="str">
        <f t="shared" si="17"/>
        <v/>
      </c>
    </row>
    <row r="165" spans="1:48" x14ac:dyDescent="0.25">
      <c r="A165" s="67">
        <f>'COUT TVX'!A162</f>
        <v>4111</v>
      </c>
      <c r="B165" s="67" t="str">
        <f>'COUT TVX'!B162</f>
        <v xml:space="preserve"> MARIGNE LAILLE ALLEE DES PIERR</v>
      </c>
      <c r="C165" s="67"/>
      <c r="D165" s="67"/>
      <c r="E165" s="67">
        <f>IF(ISBLANK('COUT TVX'!I162),"",'COUT TVX'!I162)</f>
        <v>3</v>
      </c>
      <c r="F165" s="72" t="str">
        <f>'COUT TVX'!R162</f>
        <v>Z3</v>
      </c>
      <c r="G165" s="67"/>
      <c r="H165" s="67">
        <f>'COUT TVX'!C162</f>
        <v>2009</v>
      </c>
      <c r="I165" s="67">
        <f>'COUT TVX'!D162</f>
        <v>2011</v>
      </c>
      <c r="J165" s="67" t="str">
        <f>IF('COUT TVX'!H162="IND","IND",IF('COUT TVX'!H162="COLL","COLL",IF('COUT TVX'!H162="INT","COL","MIXTE")))</f>
        <v>IND</v>
      </c>
      <c r="K165" s="67" t="str">
        <f>IFERROR((VLOOKUP(A165,'COUT GLOBAL'!A:L,9,FALSE)),"")</f>
        <v>Locatif</v>
      </c>
      <c r="L165" s="67"/>
      <c r="M165" s="67"/>
      <c r="N165" s="67" t="str">
        <f t="shared" si="12"/>
        <v>-</v>
      </c>
      <c r="O165" s="67"/>
      <c r="P165" s="67"/>
      <c r="Q165" s="67"/>
      <c r="R165" s="67"/>
      <c r="S165" s="67"/>
      <c r="T165" s="67"/>
      <c r="U165" s="67"/>
      <c r="V165" s="67"/>
      <c r="W165" s="67"/>
      <c r="X165" s="73" t="str">
        <f>IF('COUT TVX'!E162=0,"",'COUT TVX'!E162)</f>
        <v/>
      </c>
      <c r="Y165" s="74"/>
      <c r="Z165" s="74"/>
      <c r="AA165" s="74"/>
      <c r="AB165" s="74"/>
      <c r="AC165" s="74"/>
      <c r="AD165" s="68"/>
      <c r="AE165" s="68" t="str">
        <f t="shared" si="13"/>
        <v/>
      </c>
      <c r="AF165" s="68"/>
      <c r="AG165" s="75" t="str">
        <f>IF('COUT TVX'!F162=0,"",'COUT TVX'!F162)</f>
        <v/>
      </c>
      <c r="AH165" s="75" t="str">
        <f>IF('COUT TVX'!G162=0,"",'COUT TVX'!G162)</f>
        <v/>
      </c>
      <c r="AI165" s="76" t="str">
        <f t="shared" si="14"/>
        <v/>
      </c>
      <c r="AJ165" s="67" t="str">
        <f>'COUT TVX'!K162</f>
        <v>LOT 5 - MEN. EXT. PVC</v>
      </c>
      <c r="AK165" s="67" t="str">
        <f>'COUT TVX'!L162</f>
        <v>SECOND ŒUVRE</v>
      </c>
      <c r="AL165" s="68">
        <f>'COUT TVX'!M162</f>
        <v>13724.28</v>
      </c>
      <c r="AM165" s="68"/>
      <c r="AN165" s="68"/>
      <c r="AO165" s="68"/>
      <c r="AP165" s="68"/>
      <c r="AQ165" s="68"/>
      <c r="AR165" s="68"/>
      <c r="AS165" s="77" t="str">
        <f>IF(ISBLANK('COUT TVX'!Q162),"",'COUT TVX'!Q162)</f>
        <v/>
      </c>
      <c r="AT165" s="68" t="str">
        <f t="shared" si="15"/>
        <v/>
      </c>
      <c r="AU165" s="68" t="str">
        <f t="shared" si="16"/>
        <v/>
      </c>
      <c r="AV165" s="68" t="str">
        <f t="shared" si="17"/>
        <v/>
      </c>
    </row>
    <row r="166" spans="1:48" x14ac:dyDescent="0.25">
      <c r="A166" s="67">
        <f>'COUT TVX'!A163</f>
        <v>4111</v>
      </c>
      <c r="B166" s="67" t="str">
        <f>'COUT TVX'!B163</f>
        <v xml:space="preserve"> MARIGNE LAILLE ALLEE DES PIERR</v>
      </c>
      <c r="C166" s="67"/>
      <c r="D166" s="67"/>
      <c r="E166" s="67">
        <f>IF(ISBLANK('COUT TVX'!I163),"",'COUT TVX'!I163)</f>
        <v>3</v>
      </c>
      <c r="F166" s="72" t="str">
        <f>'COUT TVX'!R163</f>
        <v>Z3</v>
      </c>
      <c r="G166" s="67"/>
      <c r="H166" s="67">
        <f>'COUT TVX'!C163</f>
        <v>2009</v>
      </c>
      <c r="I166" s="67">
        <f>'COUT TVX'!D163</f>
        <v>2011</v>
      </c>
      <c r="J166" s="67" t="str">
        <f>IF('COUT TVX'!H163="IND","IND",IF('COUT TVX'!H163="COLL","COLL",IF('COUT TVX'!H163="INT","COL","MIXTE")))</f>
        <v>IND</v>
      </c>
      <c r="K166" s="67" t="str">
        <f>IFERROR((VLOOKUP(A166,'COUT GLOBAL'!A:L,9,FALSE)),"")</f>
        <v>Locatif</v>
      </c>
      <c r="L166" s="67"/>
      <c r="M166" s="67"/>
      <c r="N166" s="67" t="str">
        <f t="shared" si="12"/>
        <v>-</v>
      </c>
      <c r="O166" s="67"/>
      <c r="P166" s="67"/>
      <c r="Q166" s="67"/>
      <c r="R166" s="67"/>
      <c r="S166" s="67"/>
      <c r="T166" s="67"/>
      <c r="U166" s="67"/>
      <c r="V166" s="67"/>
      <c r="W166" s="67"/>
      <c r="X166" s="73" t="str">
        <f>IF('COUT TVX'!E163=0,"",'COUT TVX'!E163)</f>
        <v/>
      </c>
      <c r="Y166" s="74"/>
      <c r="Z166" s="74"/>
      <c r="AA166" s="74"/>
      <c r="AB166" s="74"/>
      <c r="AC166" s="74"/>
      <c r="AD166" s="68"/>
      <c r="AE166" s="68" t="str">
        <f t="shared" si="13"/>
        <v/>
      </c>
      <c r="AF166" s="68"/>
      <c r="AG166" s="75" t="str">
        <f>IF('COUT TVX'!F163=0,"",'COUT TVX'!F163)</f>
        <v/>
      </c>
      <c r="AH166" s="75" t="str">
        <f>IF('COUT TVX'!G163=0,"",'COUT TVX'!G163)</f>
        <v/>
      </c>
      <c r="AI166" s="76" t="str">
        <f t="shared" si="14"/>
        <v/>
      </c>
      <c r="AJ166" s="67" t="str">
        <f>'COUT TVX'!K163</f>
        <v>LOT 6 - MEN. INT. BOIS - EXT M</v>
      </c>
      <c r="AK166" s="67" t="str">
        <f>'COUT TVX'!L163</f>
        <v>SECOND ŒUVRE</v>
      </c>
      <c r="AL166" s="68">
        <f>'COUT TVX'!M163</f>
        <v>17340</v>
      </c>
      <c r="AM166" s="68"/>
      <c r="AN166" s="68"/>
      <c r="AO166" s="68"/>
      <c r="AP166" s="68"/>
      <c r="AQ166" s="68"/>
      <c r="AR166" s="68"/>
      <c r="AS166" s="77" t="str">
        <f>IF(ISBLANK('COUT TVX'!Q163),"",'COUT TVX'!Q163)</f>
        <v/>
      </c>
      <c r="AT166" s="68" t="str">
        <f t="shared" si="15"/>
        <v/>
      </c>
      <c r="AU166" s="68" t="str">
        <f t="shared" si="16"/>
        <v/>
      </c>
      <c r="AV166" s="68" t="str">
        <f t="shared" si="17"/>
        <v/>
      </c>
    </row>
    <row r="167" spans="1:48" x14ac:dyDescent="0.25">
      <c r="A167" s="67">
        <f>'COUT TVX'!A164</f>
        <v>4111</v>
      </c>
      <c r="B167" s="67" t="str">
        <f>'COUT TVX'!B164</f>
        <v xml:space="preserve"> MARIGNE LAILLE ALLEE DES PIERR</v>
      </c>
      <c r="C167" s="67"/>
      <c r="D167" s="67"/>
      <c r="E167" s="67">
        <f>IF(ISBLANK('COUT TVX'!I164),"",'COUT TVX'!I164)</f>
        <v>3</v>
      </c>
      <c r="F167" s="72" t="str">
        <f>'COUT TVX'!R164</f>
        <v>Z3</v>
      </c>
      <c r="G167" s="67"/>
      <c r="H167" s="67">
        <f>'COUT TVX'!C164</f>
        <v>2009</v>
      </c>
      <c r="I167" s="67">
        <f>'COUT TVX'!D164</f>
        <v>2011</v>
      </c>
      <c r="J167" s="67" t="str">
        <f>IF('COUT TVX'!H164="IND","IND",IF('COUT TVX'!H164="COLL","COLL",IF('COUT TVX'!H164="INT","COL","MIXTE")))</f>
        <v>IND</v>
      </c>
      <c r="K167" s="67" t="str">
        <f>IFERROR((VLOOKUP(A167,'COUT GLOBAL'!A:L,9,FALSE)),"")</f>
        <v>Locatif</v>
      </c>
      <c r="L167" s="67"/>
      <c r="M167" s="67"/>
      <c r="N167" s="67" t="str">
        <f t="shared" si="12"/>
        <v>-</v>
      </c>
      <c r="O167" s="67"/>
      <c r="P167" s="67"/>
      <c r="Q167" s="67"/>
      <c r="R167" s="67"/>
      <c r="S167" s="67"/>
      <c r="T167" s="67"/>
      <c r="U167" s="67"/>
      <c r="V167" s="67"/>
      <c r="W167" s="67"/>
      <c r="X167" s="73" t="str">
        <f>IF('COUT TVX'!E164=0,"",'COUT TVX'!E164)</f>
        <v/>
      </c>
      <c r="Y167" s="74"/>
      <c r="Z167" s="74"/>
      <c r="AA167" s="74"/>
      <c r="AB167" s="74"/>
      <c r="AC167" s="74"/>
      <c r="AD167" s="68"/>
      <c r="AE167" s="68" t="str">
        <f t="shared" si="13"/>
        <v/>
      </c>
      <c r="AF167" s="68"/>
      <c r="AG167" s="75" t="str">
        <f>IF('COUT TVX'!F164=0,"",'COUT TVX'!F164)</f>
        <v/>
      </c>
      <c r="AH167" s="75" t="str">
        <f>IF('COUT TVX'!G164=0,"",'COUT TVX'!G164)</f>
        <v/>
      </c>
      <c r="AI167" s="76" t="str">
        <f t="shared" si="14"/>
        <v/>
      </c>
      <c r="AJ167" s="67" t="str">
        <f>'COUT TVX'!K164</f>
        <v>LOT 7 - PLATRERIE</v>
      </c>
      <c r="AK167" s="67" t="str">
        <f>'COUT TVX'!L164</f>
        <v>SECOND ŒUVRE</v>
      </c>
      <c r="AL167" s="68">
        <f>'COUT TVX'!M164</f>
        <v>30374.17</v>
      </c>
      <c r="AM167" s="68"/>
      <c r="AN167" s="68"/>
      <c r="AO167" s="68"/>
      <c r="AP167" s="68"/>
      <c r="AQ167" s="68"/>
      <c r="AR167" s="68"/>
      <c r="AS167" s="77" t="str">
        <f>IF(ISBLANK('COUT TVX'!Q164),"",'COUT TVX'!Q164)</f>
        <v/>
      </c>
      <c r="AT167" s="68" t="str">
        <f t="shared" si="15"/>
        <v/>
      </c>
      <c r="AU167" s="68" t="str">
        <f t="shared" si="16"/>
        <v/>
      </c>
      <c r="AV167" s="68" t="str">
        <f t="shared" si="17"/>
        <v/>
      </c>
    </row>
    <row r="168" spans="1:48" x14ac:dyDescent="0.25">
      <c r="A168" s="67">
        <f>'COUT TVX'!A165</f>
        <v>4111</v>
      </c>
      <c r="B168" s="67" t="str">
        <f>'COUT TVX'!B165</f>
        <v xml:space="preserve"> MARIGNE LAILLE ALLEE DES PIERR</v>
      </c>
      <c r="C168" s="67"/>
      <c r="D168" s="67"/>
      <c r="E168" s="67">
        <f>IF(ISBLANK('COUT TVX'!I165),"",'COUT TVX'!I165)</f>
        <v>3</v>
      </c>
      <c r="F168" s="72" t="str">
        <f>'COUT TVX'!R165</f>
        <v>Z3</v>
      </c>
      <c r="G168" s="67"/>
      <c r="H168" s="67">
        <f>'COUT TVX'!C165</f>
        <v>2009</v>
      </c>
      <c r="I168" s="67">
        <f>'COUT TVX'!D165</f>
        <v>2011</v>
      </c>
      <c r="J168" s="67" t="str">
        <f>IF('COUT TVX'!H165="IND","IND",IF('COUT TVX'!H165="COLL","COLL",IF('COUT TVX'!H165="INT","COL","MIXTE")))</f>
        <v>IND</v>
      </c>
      <c r="K168" s="67" t="str">
        <f>IFERROR((VLOOKUP(A168,'COUT GLOBAL'!A:L,9,FALSE)),"")</f>
        <v>Locatif</v>
      </c>
      <c r="L168" s="67"/>
      <c r="M168" s="67"/>
      <c r="N168" s="67" t="str">
        <f t="shared" si="12"/>
        <v>-</v>
      </c>
      <c r="O168" s="67"/>
      <c r="P168" s="67"/>
      <c r="Q168" s="67"/>
      <c r="R168" s="67"/>
      <c r="S168" s="67"/>
      <c r="T168" s="67"/>
      <c r="U168" s="67"/>
      <c r="V168" s="67"/>
      <c r="W168" s="67"/>
      <c r="X168" s="73" t="str">
        <f>IF('COUT TVX'!E165=0,"",'COUT TVX'!E165)</f>
        <v/>
      </c>
      <c r="Y168" s="74"/>
      <c r="Z168" s="74"/>
      <c r="AA168" s="74"/>
      <c r="AB168" s="74"/>
      <c r="AC168" s="74"/>
      <c r="AD168" s="68"/>
      <c r="AE168" s="68" t="str">
        <f t="shared" si="13"/>
        <v/>
      </c>
      <c r="AF168" s="68"/>
      <c r="AG168" s="75" t="str">
        <f>IF('COUT TVX'!F165=0,"",'COUT TVX'!F165)</f>
        <v/>
      </c>
      <c r="AH168" s="75" t="str">
        <f>IF('COUT TVX'!G165=0,"",'COUT TVX'!G165)</f>
        <v/>
      </c>
      <c r="AI168" s="76" t="str">
        <f t="shared" si="14"/>
        <v/>
      </c>
      <c r="AJ168" s="67" t="str">
        <f>'COUT TVX'!K165</f>
        <v>LOT 8 - CARRELAGE, FAIENCE</v>
      </c>
      <c r="AK168" s="67" t="str">
        <f>'COUT TVX'!L165</f>
        <v>SECOND ŒUVRE</v>
      </c>
      <c r="AL168" s="68">
        <f>'COUT TVX'!M165</f>
        <v>10752</v>
      </c>
      <c r="AM168" s="68"/>
      <c r="AN168" s="68"/>
      <c r="AO168" s="68"/>
      <c r="AP168" s="68"/>
      <c r="AQ168" s="68"/>
      <c r="AR168" s="68"/>
      <c r="AS168" s="77" t="str">
        <f>IF(ISBLANK('COUT TVX'!Q165),"",'COUT TVX'!Q165)</f>
        <v/>
      </c>
      <c r="AT168" s="68" t="str">
        <f t="shared" si="15"/>
        <v/>
      </c>
      <c r="AU168" s="68" t="str">
        <f t="shared" si="16"/>
        <v/>
      </c>
      <c r="AV168" s="68" t="str">
        <f t="shared" si="17"/>
        <v/>
      </c>
    </row>
    <row r="169" spans="1:48" x14ac:dyDescent="0.25">
      <c r="A169" s="67">
        <f>'COUT TVX'!A166</f>
        <v>4111</v>
      </c>
      <c r="B169" s="67" t="str">
        <f>'COUT TVX'!B166</f>
        <v xml:space="preserve"> MARIGNE LAILLE ALLEE DES PIERR</v>
      </c>
      <c r="C169" s="67"/>
      <c r="D169" s="67"/>
      <c r="E169" s="67">
        <f>IF(ISBLANK('COUT TVX'!I166),"",'COUT TVX'!I166)</f>
        <v>3</v>
      </c>
      <c r="F169" s="72" t="str">
        <f>'COUT TVX'!R166</f>
        <v>Z3</v>
      </c>
      <c r="G169" s="67"/>
      <c r="H169" s="67">
        <f>'COUT TVX'!C166</f>
        <v>2009</v>
      </c>
      <c r="I169" s="67">
        <f>'COUT TVX'!D166</f>
        <v>2011</v>
      </c>
      <c r="J169" s="67" t="str">
        <f>IF('COUT TVX'!H166="IND","IND",IF('COUT TVX'!H166="COLL","COLL",IF('COUT TVX'!H166="INT","COL","MIXTE")))</f>
        <v>IND</v>
      </c>
      <c r="K169" s="67" t="str">
        <f>IFERROR((VLOOKUP(A169,'COUT GLOBAL'!A:L,9,FALSE)),"")</f>
        <v>Locatif</v>
      </c>
      <c r="L169" s="67"/>
      <c r="M169" s="67"/>
      <c r="N169" s="67" t="str">
        <f t="shared" si="12"/>
        <v>-</v>
      </c>
      <c r="O169" s="67"/>
      <c r="P169" s="67"/>
      <c r="Q169" s="67"/>
      <c r="R169" s="67"/>
      <c r="S169" s="67"/>
      <c r="T169" s="67"/>
      <c r="U169" s="67"/>
      <c r="V169" s="67"/>
      <c r="W169" s="67"/>
      <c r="X169" s="73" t="str">
        <f>IF('COUT TVX'!E166=0,"",'COUT TVX'!E166)</f>
        <v/>
      </c>
      <c r="Y169" s="74"/>
      <c r="Z169" s="74"/>
      <c r="AA169" s="74"/>
      <c r="AB169" s="74"/>
      <c r="AC169" s="74"/>
      <c r="AD169" s="68"/>
      <c r="AE169" s="68" t="str">
        <f t="shared" si="13"/>
        <v/>
      </c>
      <c r="AF169" s="68"/>
      <c r="AG169" s="75" t="str">
        <f>IF('COUT TVX'!F166=0,"",'COUT TVX'!F166)</f>
        <v/>
      </c>
      <c r="AH169" s="75" t="str">
        <f>IF('COUT TVX'!G166=0,"",'COUT TVX'!G166)</f>
        <v/>
      </c>
      <c r="AI169" s="76" t="str">
        <f t="shared" si="14"/>
        <v/>
      </c>
      <c r="AJ169" s="67" t="str">
        <f>'COUT TVX'!K166</f>
        <v>LOT 9 - PEINTURE</v>
      </c>
      <c r="AK169" s="67" t="str">
        <f>'COUT TVX'!L166</f>
        <v>SECOND ŒUVRE</v>
      </c>
      <c r="AL169" s="68">
        <f>'COUT TVX'!M166</f>
        <v>15023.4</v>
      </c>
      <c r="AM169" s="68"/>
      <c r="AN169" s="68"/>
      <c r="AO169" s="68"/>
      <c r="AP169" s="68"/>
      <c r="AQ169" s="68"/>
      <c r="AR169" s="68"/>
      <c r="AS169" s="77" t="str">
        <f>IF(ISBLANK('COUT TVX'!Q166),"",'COUT TVX'!Q166)</f>
        <v/>
      </c>
      <c r="AT169" s="68" t="str">
        <f t="shared" si="15"/>
        <v/>
      </c>
      <c r="AU169" s="68" t="str">
        <f t="shared" si="16"/>
        <v/>
      </c>
      <c r="AV169" s="68" t="str">
        <f t="shared" si="17"/>
        <v/>
      </c>
    </row>
    <row r="170" spans="1:48" x14ac:dyDescent="0.25">
      <c r="A170" s="67">
        <f>'COUT TVX'!A167</f>
        <v>4111</v>
      </c>
      <c r="B170" s="67" t="str">
        <f>'COUT TVX'!B167</f>
        <v xml:space="preserve"> MARIGNE LAILLE ALLEE DES PIERR</v>
      </c>
      <c r="C170" s="67"/>
      <c r="D170" s="67"/>
      <c r="E170" s="67">
        <f>IF(ISBLANK('COUT TVX'!I167),"",'COUT TVX'!I167)</f>
        <v>3</v>
      </c>
      <c r="F170" s="72" t="str">
        <f>'COUT TVX'!R167</f>
        <v>Z3</v>
      </c>
      <c r="G170" s="67"/>
      <c r="H170" s="67">
        <f>'COUT TVX'!C167</f>
        <v>2009</v>
      </c>
      <c r="I170" s="67">
        <f>'COUT TVX'!D167</f>
        <v>2011</v>
      </c>
      <c r="J170" s="67" t="str">
        <f>IF('COUT TVX'!H167="IND","IND",IF('COUT TVX'!H167="COLL","COLL",IF('COUT TVX'!H167="INT","COL","MIXTE")))</f>
        <v>IND</v>
      </c>
      <c r="K170" s="67" t="str">
        <f>IFERROR((VLOOKUP(A170,'COUT GLOBAL'!A:L,9,FALSE)),"")</f>
        <v>Locatif</v>
      </c>
      <c r="L170" s="67"/>
      <c r="M170" s="67"/>
      <c r="N170" s="67" t="str">
        <f t="shared" si="12"/>
        <v>-</v>
      </c>
      <c r="O170" s="67"/>
      <c r="P170" s="67"/>
      <c r="Q170" s="67"/>
      <c r="R170" s="67"/>
      <c r="S170" s="67"/>
      <c r="T170" s="67"/>
      <c r="U170" s="67"/>
      <c r="V170" s="67"/>
      <c r="W170" s="67"/>
      <c r="X170" s="73" t="str">
        <f>IF('COUT TVX'!E167=0,"",'COUT TVX'!E167)</f>
        <v/>
      </c>
      <c r="Y170" s="74"/>
      <c r="Z170" s="74"/>
      <c r="AA170" s="74"/>
      <c r="AB170" s="74"/>
      <c r="AC170" s="74"/>
      <c r="AD170" s="68"/>
      <c r="AE170" s="68" t="str">
        <f t="shared" si="13"/>
        <v/>
      </c>
      <c r="AF170" s="68"/>
      <c r="AG170" s="75" t="str">
        <f>IF('COUT TVX'!F167=0,"",'COUT TVX'!F167)</f>
        <v/>
      </c>
      <c r="AH170" s="75" t="str">
        <f>IF('COUT TVX'!G167=0,"",'COUT TVX'!G167)</f>
        <v/>
      </c>
      <c r="AI170" s="76" t="str">
        <f t="shared" si="14"/>
        <v/>
      </c>
      <c r="AJ170" s="67" t="str">
        <f>'COUT TVX'!K167</f>
        <v>LOT 10 - REVETEMENTS SOLS</v>
      </c>
      <c r="AK170" s="67" t="str">
        <f>'COUT TVX'!L167</f>
        <v>SECOND ŒUVRE</v>
      </c>
      <c r="AL170" s="68">
        <f>'COUT TVX'!M167</f>
        <v>3911.43</v>
      </c>
      <c r="AM170" s="68"/>
      <c r="AN170" s="68"/>
      <c r="AO170" s="68"/>
      <c r="AP170" s="68"/>
      <c r="AQ170" s="68"/>
      <c r="AR170" s="68"/>
      <c r="AS170" s="77" t="str">
        <f>IF(ISBLANK('COUT TVX'!Q167),"",'COUT TVX'!Q167)</f>
        <v/>
      </c>
      <c r="AT170" s="68" t="str">
        <f t="shared" si="15"/>
        <v/>
      </c>
      <c r="AU170" s="68" t="str">
        <f t="shared" si="16"/>
        <v/>
      </c>
      <c r="AV170" s="68" t="str">
        <f t="shared" si="17"/>
        <v/>
      </c>
    </row>
    <row r="171" spans="1:48" x14ac:dyDescent="0.25">
      <c r="A171" s="67">
        <f>'COUT TVX'!A168</f>
        <v>4111</v>
      </c>
      <c r="B171" s="67" t="str">
        <f>'COUT TVX'!B168</f>
        <v xml:space="preserve"> MARIGNE LAILLE ALLEE DES PIERR</v>
      </c>
      <c r="C171" s="67"/>
      <c r="D171" s="67"/>
      <c r="E171" s="67">
        <f>IF(ISBLANK('COUT TVX'!I168),"",'COUT TVX'!I168)</f>
        <v>3</v>
      </c>
      <c r="F171" s="72" t="str">
        <f>'COUT TVX'!R168</f>
        <v>Z3</v>
      </c>
      <c r="G171" s="67"/>
      <c r="H171" s="67">
        <f>'COUT TVX'!C168</f>
        <v>2009</v>
      </c>
      <c r="I171" s="67">
        <f>'COUT TVX'!D168</f>
        <v>2011</v>
      </c>
      <c r="J171" s="67" t="str">
        <f>IF('COUT TVX'!H168="IND","IND",IF('COUT TVX'!H168="COLL","COLL",IF('COUT TVX'!H168="INT","COL","MIXTE")))</f>
        <v>IND</v>
      </c>
      <c r="K171" s="67" t="str">
        <f>IFERROR((VLOOKUP(A171,'COUT GLOBAL'!A:L,9,FALSE)),"")</f>
        <v>Locatif</v>
      </c>
      <c r="L171" s="67"/>
      <c r="M171" s="67"/>
      <c r="N171" s="67" t="str">
        <f t="shared" si="12"/>
        <v>-</v>
      </c>
      <c r="O171" s="67"/>
      <c r="P171" s="67"/>
      <c r="Q171" s="67"/>
      <c r="R171" s="67"/>
      <c r="S171" s="67"/>
      <c r="T171" s="67"/>
      <c r="U171" s="67"/>
      <c r="V171" s="67"/>
      <c r="W171" s="67"/>
      <c r="X171" s="73" t="str">
        <f>IF('COUT TVX'!E168=0,"",'COUT TVX'!E168)</f>
        <v/>
      </c>
      <c r="Y171" s="74"/>
      <c r="Z171" s="74"/>
      <c r="AA171" s="74"/>
      <c r="AB171" s="74"/>
      <c r="AC171" s="74"/>
      <c r="AD171" s="68"/>
      <c r="AE171" s="68" t="str">
        <f t="shared" si="13"/>
        <v/>
      </c>
      <c r="AF171" s="68"/>
      <c r="AG171" s="75" t="str">
        <f>IF('COUT TVX'!F168=0,"",'COUT TVX'!F168)</f>
        <v/>
      </c>
      <c r="AH171" s="75" t="str">
        <f>IF('COUT TVX'!G168=0,"",'COUT TVX'!G168)</f>
        <v/>
      </c>
      <c r="AI171" s="76" t="str">
        <f t="shared" si="14"/>
        <v/>
      </c>
      <c r="AJ171" s="67" t="str">
        <f>'COUT TVX'!K168</f>
        <v>LOT 12 - PLOMBERIE, SANITAIRE</v>
      </c>
      <c r="AK171" s="67" t="str">
        <f>'COUT TVX'!L168</f>
        <v>ELECTRICITE / CHAUFFAGE/PLOMBERIE/VMC</v>
      </c>
      <c r="AL171" s="68">
        <f>'COUT TVX'!M168</f>
        <v>32927.99</v>
      </c>
      <c r="AM171" s="68"/>
      <c r="AN171" s="68"/>
      <c r="AO171" s="68"/>
      <c r="AP171" s="68"/>
      <c r="AQ171" s="68"/>
      <c r="AR171" s="68"/>
      <c r="AS171" s="77" t="str">
        <f>IF(ISBLANK('COUT TVX'!Q168),"",'COUT TVX'!Q168)</f>
        <v/>
      </c>
      <c r="AT171" s="68" t="str">
        <f t="shared" si="15"/>
        <v/>
      </c>
      <c r="AU171" s="68" t="str">
        <f t="shared" si="16"/>
        <v/>
      </c>
      <c r="AV171" s="68" t="str">
        <f t="shared" si="17"/>
        <v/>
      </c>
    </row>
    <row r="172" spans="1:48" x14ac:dyDescent="0.25">
      <c r="A172" s="67">
        <f>'COUT TVX'!A169</f>
        <v>4111</v>
      </c>
      <c r="B172" s="67" t="str">
        <f>'COUT TVX'!B169</f>
        <v xml:space="preserve"> MARIGNE LAILLE ALLEE DES PIERR</v>
      </c>
      <c r="C172" s="67"/>
      <c r="D172" s="67"/>
      <c r="E172" s="67">
        <f>IF(ISBLANK('COUT TVX'!I169),"",'COUT TVX'!I169)</f>
        <v>3</v>
      </c>
      <c r="F172" s="72" t="str">
        <f>'COUT TVX'!R169</f>
        <v>Z3</v>
      </c>
      <c r="G172" s="67"/>
      <c r="H172" s="67">
        <f>'COUT TVX'!C169</f>
        <v>2009</v>
      </c>
      <c r="I172" s="67">
        <f>'COUT TVX'!D169</f>
        <v>2011</v>
      </c>
      <c r="J172" s="67" t="str">
        <f>IF('COUT TVX'!H169="IND","IND",IF('COUT TVX'!H169="COLL","COLL",IF('COUT TVX'!H169="INT","COL","MIXTE")))</f>
        <v>IND</v>
      </c>
      <c r="K172" s="67" t="str">
        <f>IFERROR((VLOOKUP(A172,'COUT GLOBAL'!A:L,9,FALSE)),"")</f>
        <v>Locatif</v>
      </c>
      <c r="L172" s="67"/>
      <c r="M172" s="67"/>
      <c r="N172" s="67" t="str">
        <f t="shared" si="12"/>
        <v>-</v>
      </c>
      <c r="O172" s="67"/>
      <c r="P172" s="67"/>
      <c r="Q172" s="67"/>
      <c r="R172" s="67"/>
      <c r="S172" s="67"/>
      <c r="T172" s="67"/>
      <c r="U172" s="67"/>
      <c r="V172" s="67"/>
      <c r="W172" s="67"/>
      <c r="X172" s="73" t="str">
        <f>IF('COUT TVX'!E169=0,"",'COUT TVX'!E169)</f>
        <v/>
      </c>
      <c r="Y172" s="74"/>
      <c r="Z172" s="74"/>
      <c r="AA172" s="74"/>
      <c r="AB172" s="74"/>
      <c r="AC172" s="74"/>
      <c r="AD172" s="68"/>
      <c r="AE172" s="68" t="str">
        <f t="shared" si="13"/>
        <v/>
      </c>
      <c r="AF172" s="68"/>
      <c r="AG172" s="75" t="str">
        <f>IF('COUT TVX'!F169=0,"",'COUT TVX'!F169)</f>
        <v/>
      </c>
      <c r="AH172" s="75" t="str">
        <f>IF('COUT TVX'!G169=0,"",'COUT TVX'!G169)</f>
        <v/>
      </c>
      <c r="AI172" s="76" t="str">
        <f t="shared" si="14"/>
        <v/>
      </c>
      <c r="AJ172" s="67" t="str">
        <f>'COUT TVX'!K169</f>
        <v>LOT 13 - ELECTRICITE</v>
      </c>
      <c r="AK172" s="67" t="str">
        <f>'COUT TVX'!L169</f>
        <v>ELECTRICITE / CHAUFFAGE/PLOMBERIE/VMC</v>
      </c>
      <c r="AL172" s="68">
        <f>'COUT TVX'!M169</f>
        <v>33597.339999999997</v>
      </c>
      <c r="AM172" s="68"/>
      <c r="AN172" s="68"/>
      <c r="AO172" s="68"/>
      <c r="AP172" s="68"/>
      <c r="AQ172" s="68"/>
      <c r="AR172" s="68"/>
      <c r="AS172" s="77" t="str">
        <f>IF(ISBLANK('COUT TVX'!Q169),"",'COUT TVX'!Q169)</f>
        <v/>
      </c>
      <c r="AT172" s="68" t="str">
        <f t="shared" si="15"/>
        <v/>
      </c>
      <c r="AU172" s="68" t="str">
        <f t="shared" si="16"/>
        <v/>
      </c>
      <c r="AV172" s="68" t="str">
        <f t="shared" si="17"/>
        <v/>
      </c>
    </row>
    <row r="173" spans="1:48" x14ac:dyDescent="0.25">
      <c r="A173" s="67">
        <f>'COUT TVX'!A170</f>
        <v>4111</v>
      </c>
      <c r="B173" s="67" t="str">
        <f>'COUT TVX'!B170</f>
        <v xml:space="preserve"> MARIGNE LAILLE ALLEE DES PIERR</v>
      </c>
      <c r="C173" s="67"/>
      <c r="D173" s="67"/>
      <c r="E173" s="67">
        <f>IF(ISBLANK('COUT TVX'!I170),"",'COUT TVX'!I170)</f>
        <v>3</v>
      </c>
      <c r="F173" s="72" t="str">
        <f>'COUT TVX'!R170</f>
        <v>Z3</v>
      </c>
      <c r="G173" s="67"/>
      <c r="H173" s="67">
        <f>'COUT TVX'!C170</f>
        <v>2009</v>
      </c>
      <c r="I173" s="67">
        <f>'COUT TVX'!D170</f>
        <v>2011</v>
      </c>
      <c r="J173" s="67" t="str">
        <f>IF('COUT TVX'!H170="IND","IND",IF('COUT TVX'!H170="COLL","COLL",IF('COUT TVX'!H170="INT","COL","MIXTE")))</f>
        <v>IND</v>
      </c>
      <c r="K173" s="67" t="str">
        <f>IFERROR((VLOOKUP(A173,'COUT GLOBAL'!A:L,9,FALSE)),"")</f>
        <v>Locatif</v>
      </c>
      <c r="L173" s="67"/>
      <c r="M173" s="67"/>
      <c r="N173" s="67" t="str">
        <f t="shared" si="12"/>
        <v>-</v>
      </c>
      <c r="O173" s="67"/>
      <c r="P173" s="67"/>
      <c r="Q173" s="67"/>
      <c r="R173" s="67"/>
      <c r="S173" s="67"/>
      <c r="T173" s="67"/>
      <c r="U173" s="67"/>
      <c r="V173" s="67"/>
      <c r="W173" s="67"/>
      <c r="X173" s="73" t="str">
        <f>IF('COUT TVX'!E170=0,"",'COUT TVX'!E170)</f>
        <v/>
      </c>
      <c r="Y173" s="74"/>
      <c r="Z173" s="74"/>
      <c r="AA173" s="74"/>
      <c r="AB173" s="74"/>
      <c r="AC173" s="74"/>
      <c r="AD173" s="68"/>
      <c r="AE173" s="68" t="str">
        <f t="shared" si="13"/>
        <v/>
      </c>
      <c r="AF173" s="68"/>
      <c r="AG173" s="75" t="str">
        <f>IF('COUT TVX'!F170=0,"",'COUT TVX'!F170)</f>
        <v/>
      </c>
      <c r="AH173" s="75" t="str">
        <f>IF('COUT TVX'!G170=0,"",'COUT TVX'!G170)</f>
        <v/>
      </c>
      <c r="AI173" s="76" t="str">
        <f t="shared" si="14"/>
        <v/>
      </c>
      <c r="AJ173" s="67" t="str">
        <f>'COUT TVX'!K170</f>
        <v>ESPACES VERTS</v>
      </c>
      <c r="AK173" s="67" t="str">
        <f>'COUT TVX'!L170</f>
        <v>ESPACES VERTS</v>
      </c>
      <c r="AL173" s="68">
        <f>'COUT TVX'!M170</f>
        <v>16007.73</v>
      </c>
      <c r="AM173" s="68"/>
      <c r="AN173" s="68"/>
      <c r="AO173" s="68"/>
      <c r="AP173" s="68"/>
      <c r="AQ173" s="68"/>
      <c r="AR173" s="68"/>
      <c r="AS173" s="77" t="str">
        <f>IF(ISBLANK('COUT TVX'!Q170),"",'COUT TVX'!Q170)</f>
        <v/>
      </c>
      <c r="AT173" s="68" t="str">
        <f t="shared" si="15"/>
        <v/>
      </c>
      <c r="AU173" s="68" t="str">
        <f t="shared" si="16"/>
        <v/>
      </c>
      <c r="AV173" s="68" t="str">
        <f t="shared" si="17"/>
        <v/>
      </c>
    </row>
    <row r="174" spans="1:48" x14ac:dyDescent="0.25">
      <c r="A174" s="67">
        <f>'COUT TVX'!A171</f>
        <v>768</v>
      </c>
      <c r="B174" s="67" t="str">
        <f>'COUT TVX'!B171</f>
        <v xml:space="preserve"> CHAMPAGNE RUE DES MARAICHERS</v>
      </c>
      <c r="C174" s="67"/>
      <c r="D174" s="67" t="s">
        <v>1252</v>
      </c>
      <c r="E174" s="67">
        <f>IF(ISBLANK('COUT TVX'!I171),"",'COUT TVX'!I171)</f>
        <v>1</v>
      </c>
      <c r="F174" s="72" t="str">
        <f>'COUT TVX'!R171</f>
        <v>Z3</v>
      </c>
      <c r="G174" s="67"/>
      <c r="H174" s="67">
        <f>'COUT TVX'!C171</f>
        <v>2011</v>
      </c>
      <c r="I174" s="67">
        <f>'COUT TVX'!D171</f>
        <v>2012</v>
      </c>
      <c r="J174" s="67" t="str">
        <f>IF('COUT TVX'!H171="IND","IND",IF('COUT TVX'!H171="COLL","COLL",IF('COUT TVX'!H171="INT","COL","MIXTE")))</f>
        <v>IND</v>
      </c>
      <c r="K174" s="67" t="str">
        <f>IFERROR((VLOOKUP(A174,'COUT GLOBAL'!A:L,9,FALSE)),"")</f>
        <v>Locatif</v>
      </c>
      <c r="L174" s="67"/>
      <c r="M174" s="67"/>
      <c r="N174" s="67" t="str">
        <f t="shared" si="12"/>
        <v>-</v>
      </c>
      <c r="O174" s="67"/>
      <c r="P174" s="67"/>
      <c r="Q174" s="67"/>
      <c r="R174" s="67"/>
      <c r="S174" s="67"/>
      <c r="T174" s="67"/>
      <c r="U174" s="67"/>
      <c r="V174" s="67"/>
      <c r="W174" s="67"/>
      <c r="X174" s="73">
        <f>IF('COUT TVX'!E171=0,"",'COUT TVX'!E171)</f>
        <v>14</v>
      </c>
      <c r="Y174" s="74"/>
      <c r="Z174" s="74"/>
      <c r="AA174" s="74"/>
      <c r="AB174" s="74"/>
      <c r="AC174" s="74"/>
      <c r="AD174" s="68"/>
      <c r="AE174" s="68">
        <f t="shared" si="13"/>
        <v>0</v>
      </c>
      <c r="AF174" s="68"/>
      <c r="AG174" s="75">
        <f>IF('COUT TVX'!F171=0,"",'COUT TVX'!F171)</f>
        <v>1174.27</v>
      </c>
      <c r="AH174" s="75">
        <f>IF('COUT TVX'!G171=0,"",'COUT TVX'!G171)</f>
        <v>1225.98</v>
      </c>
      <c r="AI174" s="76">
        <f t="shared" si="14"/>
        <v>0.95782149790371784</v>
      </c>
      <c r="AJ174" s="67" t="str">
        <f>'COUT TVX'!K171</f>
        <v>LOT 01 - TERRAS. - MACONNERIE</v>
      </c>
      <c r="AK174" s="67" t="str">
        <f>'COUT TVX'!L171</f>
        <v>GROS ŒUVRE</v>
      </c>
      <c r="AL174" s="68">
        <f>'COUT TVX'!M171</f>
        <v>493493.92999999993</v>
      </c>
      <c r="AM174" s="68"/>
      <c r="AN174" s="68"/>
      <c r="AO174" s="68"/>
      <c r="AP174" s="68"/>
      <c r="AQ174" s="68"/>
      <c r="AR174" s="68"/>
      <c r="AS174" s="77">
        <f>IF(ISBLANK('COUT TVX'!Q171),"",'COUT TVX'!Q171)</f>
        <v>5.5E-2</v>
      </c>
      <c r="AT174" s="68">
        <f t="shared" si="15"/>
        <v>0</v>
      </c>
      <c r="AU174" s="68">
        <f t="shared" si="16"/>
        <v>0</v>
      </c>
      <c r="AV174" s="68">
        <f t="shared" si="17"/>
        <v>0</v>
      </c>
    </row>
    <row r="175" spans="1:48" x14ac:dyDescent="0.25">
      <c r="A175" s="67">
        <f>'COUT TVX'!A172</f>
        <v>768</v>
      </c>
      <c r="B175" s="67" t="str">
        <f>'COUT TVX'!B172</f>
        <v xml:space="preserve"> CHAMPAGNE RUE DES MARAICHERS</v>
      </c>
      <c r="C175" s="67"/>
      <c r="D175" s="67"/>
      <c r="E175" s="67">
        <f>IF(ISBLANK('COUT TVX'!I172),"",'COUT TVX'!I172)</f>
        <v>1</v>
      </c>
      <c r="F175" s="72" t="str">
        <f>'COUT TVX'!R172</f>
        <v>Z3</v>
      </c>
      <c r="G175" s="67"/>
      <c r="H175" s="67">
        <f>'COUT TVX'!C172</f>
        <v>2011</v>
      </c>
      <c r="I175" s="67">
        <f>'COUT TVX'!D172</f>
        <v>2012</v>
      </c>
      <c r="J175" s="67" t="str">
        <f>IF('COUT TVX'!H172="IND","IND",IF('COUT TVX'!H172="COLL","COLL",IF('COUT TVX'!H172="INT","COL","MIXTE")))</f>
        <v>IND</v>
      </c>
      <c r="K175" s="67" t="str">
        <f>IFERROR((VLOOKUP(A175,'COUT GLOBAL'!A:L,9,FALSE)),"")</f>
        <v>Locatif</v>
      </c>
      <c r="L175" s="67"/>
      <c r="M175" s="67"/>
      <c r="N175" s="67" t="str">
        <f t="shared" si="12"/>
        <v>-</v>
      </c>
      <c r="O175" s="67"/>
      <c r="P175" s="67"/>
      <c r="Q175" s="67"/>
      <c r="R175" s="67"/>
      <c r="S175" s="67"/>
      <c r="T175" s="67"/>
      <c r="U175" s="67"/>
      <c r="V175" s="67"/>
      <c r="W175" s="67"/>
      <c r="X175" s="73" t="str">
        <f>IF('COUT TVX'!E172=0,"",'COUT TVX'!E172)</f>
        <v/>
      </c>
      <c r="Y175" s="74"/>
      <c r="Z175" s="74"/>
      <c r="AA175" s="74"/>
      <c r="AB175" s="74"/>
      <c r="AC175" s="74"/>
      <c r="AD175" s="68"/>
      <c r="AE175" s="68" t="str">
        <f t="shared" si="13"/>
        <v/>
      </c>
      <c r="AF175" s="68"/>
      <c r="AG175" s="75" t="str">
        <f>IF('COUT TVX'!F172=0,"",'COUT TVX'!F172)</f>
        <v/>
      </c>
      <c r="AH175" s="75" t="str">
        <f>IF('COUT TVX'!G172=0,"",'COUT TVX'!G172)</f>
        <v/>
      </c>
      <c r="AI175" s="76" t="str">
        <f t="shared" si="14"/>
        <v/>
      </c>
      <c r="AJ175" s="67" t="str">
        <f>'COUT TVX'!K172</f>
        <v>LOT 02 - CHARPENTE BOIS COUV.</v>
      </c>
      <c r="AK175" s="67" t="str">
        <f>'COUT TVX'!L172</f>
        <v>CHARPENTE / COUVERTURE</v>
      </c>
      <c r="AL175" s="68">
        <f>'COUT TVX'!M172</f>
        <v>167704.21000000002</v>
      </c>
      <c r="AM175" s="68"/>
      <c r="AN175" s="68"/>
      <c r="AO175" s="68"/>
      <c r="AP175" s="68"/>
      <c r="AQ175" s="68"/>
      <c r="AR175" s="68"/>
      <c r="AS175" s="77" t="str">
        <f>IF(ISBLANK('COUT TVX'!Q172),"",'COUT TVX'!Q172)</f>
        <v/>
      </c>
      <c r="AT175" s="68" t="str">
        <f t="shared" si="15"/>
        <v/>
      </c>
      <c r="AU175" s="68" t="str">
        <f t="shared" si="16"/>
        <v/>
      </c>
      <c r="AV175" s="68" t="str">
        <f t="shared" si="17"/>
        <v/>
      </c>
    </row>
    <row r="176" spans="1:48" x14ac:dyDescent="0.25">
      <c r="A176" s="67">
        <f>'COUT TVX'!A173</f>
        <v>768</v>
      </c>
      <c r="B176" s="67" t="str">
        <f>'COUT TVX'!B173</f>
        <v xml:space="preserve"> CHAMPAGNE RUE DES MARAICHERS</v>
      </c>
      <c r="C176" s="67"/>
      <c r="D176" s="67"/>
      <c r="E176" s="67">
        <f>IF(ISBLANK('COUT TVX'!I173),"",'COUT TVX'!I173)</f>
        <v>1</v>
      </c>
      <c r="F176" s="72" t="str">
        <f>'COUT TVX'!R173</f>
        <v>Z3</v>
      </c>
      <c r="G176" s="67"/>
      <c r="H176" s="67">
        <f>'COUT TVX'!C173</f>
        <v>2011</v>
      </c>
      <c r="I176" s="67">
        <f>'COUT TVX'!D173</f>
        <v>2012</v>
      </c>
      <c r="J176" s="67" t="str">
        <f>IF('COUT TVX'!H173="IND","IND",IF('COUT TVX'!H173="COLL","COLL",IF('COUT TVX'!H173="INT","COL","MIXTE")))</f>
        <v>IND</v>
      </c>
      <c r="K176" s="67" t="str">
        <f>IFERROR((VLOOKUP(A176,'COUT GLOBAL'!A:L,9,FALSE)),"")</f>
        <v>Locatif</v>
      </c>
      <c r="L176" s="67"/>
      <c r="M176" s="67"/>
      <c r="N176" s="67" t="str">
        <f t="shared" si="12"/>
        <v>-</v>
      </c>
      <c r="O176" s="67"/>
      <c r="P176" s="67"/>
      <c r="Q176" s="67"/>
      <c r="R176" s="67"/>
      <c r="S176" s="67"/>
      <c r="T176" s="67"/>
      <c r="U176" s="67"/>
      <c r="V176" s="67"/>
      <c r="W176" s="67"/>
      <c r="X176" s="73" t="str">
        <f>IF('COUT TVX'!E173=0,"",'COUT TVX'!E173)</f>
        <v/>
      </c>
      <c r="Y176" s="74"/>
      <c r="Z176" s="74"/>
      <c r="AA176" s="74"/>
      <c r="AB176" s="74"/>
      <c r="AC176" s="74"/>
      <c r="AD176" s="68"/>
      <c r="AE176" s="68" t="str">
        <f t="shared" si="13"/>
        <v/>
      </c>
      <c r="AF176" s="68"/>
      <c r="AG176" s="75" t="str">
        <f>IF('COUT TVX'!F173=0,"",'COUT TVX'!F173)</f>
        <v/>
      </c>
      <c r="AH176" s="75" t="str">
        <f>IF('COUT TVX'!G173=0,"",'COUT TVX'!G173)</f>
        <v/>
      </c>
      <c r="AI176" s="76" t="str">
        <f t="shared" si="14"/>
        <v/>
      </c>
      <c r="AJ176" s="67" t="str">
        <f>'COUT TVX'!K173</f>
        <v>LOT 03 - MENUISERIES EXT. PVC</v>
      </c>
      <c r="AK176" s="67" t="str">
        <f>'COUT TVX'!L173</f>
        <v>SECOND ŒUVRE</v>
      </c>
      <c r="AL176" s="68">
        <f>'COUT TVX'!M173</f>
        <v>58471.81</v>
      </c>
      <c r="AM176" s="68"/>
      <c r="AN176" s="68"/>
      <c r="AO176" s="68"/>
      <c r="AP176" s="68"/>
      <c r="AQ176" s="68"/>
      <c r="AR176" s="68"/>
      <c r="AS176" s="77" t="str">
        <f>IF(ISBLANK('COUT TVX'!Q173),"",'COUT TVX'!Q173)</f>
        <v/>
      </c>
      <c r="AT176" s="68" t="str">
        <f t="shared" si="15"/>
        <v/>
      </c>
      <c r="AU176" s="68" t="str">
        <f t="shared" si="16"/>
        <v/>
      </c>
      <c r="AV176" s="68" t="str">
        <f t="shared" si="17"/>
        <v/>
      </c>
    </row>
    <row r="177" spans="1:48" x14ac:dyDescent="0.25">
      <c r="A177" s="67">
        <f>'COUT TVX'!A174</f>
        <v>768</v>
      </c>
      <c r="B177" s="67" t="str">
        <f>'COUT TVX'!B174</f>
        <v xml:space="preserve"> CHAMPAGNE RUE DES MARAICHERS</v>
      </c>
      <c r="C177" s="67"/>
      <c r="D177" s="67"/>
      <c r="E177" s="67">
        <f>IF(ISBLANK('COUT TVX'!I174),"",'COUT TVX'!I174)</f>
        <v>1</v>
      </c>
      <c r="F177" s="72" t="str">
        <f>'COUT TVX'!R174</f>
        <v>Z3</v>
      </c>
      <c r="G177" s="67"/>
      <c r="H177" s="67">
        <f>'COUT TVX'!C174</f>
        <v>2011</v>
      </c>
      <c r="I177" s="67">
        <f>'COUT TVX'!D174</f>
        <v>2012</v>
      </c>
      <c r="J177" s="67" t="str">
        <f>IF('COUT TVX'!H174="IND","IND",IF('COUT TVX'!H174="COLL","COLL",IF('COUT TVX'!H174="INT","COL","MIXTE")))</f>
        <v>IND</v>
      </c>
      <c r="K177" s="67" t="str">
        <f>IFERROR((VLOOKUP(A177,'COUT GLOBAL'!A:L,9,FALSE)),"")</f>
        <v>Locatif</v>
      </c>
      <c r="L177" s="67"/>
      <c r="M177" s="67"/>
      <c r="N177" s="67" t="str">
        <f t="shared" si="12"/>
        <v>-</v>
      </c>
      <c r="O177" s="67"/>
      <c r="P177" s="67"/>
      <c r="Q177" s="67"/>
      <c r="R177" s="67"/>
      <c r="S177" s="67"/>
      <c r="T177" s="67"/>
      <c r="U177" s="67"/>
      <c r="V177" s="67"/>
      <c r="W177" s="67"/>
      <c r="X177" s="73" t="str">
        <f>IF('COUT TVX'!E174=0,"",'COUT TVX'!E174)</f>
        <v/>
      </c>
      <c r="Y177" s="74"/>
      <c r="Z177" s="74"/>
      <c r="AA177" s="74"/>
      <c r="AB177" s="74"/>
      <c r="AC177" s="74"/>
      <c r="AD177" s="68"/>
      <c r="AE177" s="68" t="str">
        <f t="shared" si="13"/>
        <v/>
      </c>
      <c r="AF177" s="68"/>
      <c r="AG177" s="75" t="str">
        <f>IF('COUT TVX'!F174=0,"",'COUT TVX'!F174)</f>
        <v/>
      </c>
      <c r="AH177" s="75" t="str">
        <f>IF('COUT TVX'!G174=0,"",'COUT TVX'!G174)</f>
        <v/>
      </c>
      <c r="AI177" s="76" t="str">
        <f t="shared" si="14"/>
        <v/>
      </c>
      <c r="AJ177" s="67" t="str">
        <f>'COUT TVX'!K174</f>
        <v>LOT 04 - MENUISERIES INT. BOIS</v>
      </c>
      <c r="AK177" s="67" t="str">
        <f>'COUT TVX'!L174</f>
        <v>SECOND ŒUVRE</v>
      </c>
      <c r="AL177" s="68">
        <f>'COUT TVX'!M174</f>
        <v>58790.380000000005</v>
      </c>
      <c r="AM177" s="68"/>
      <c r="AN177" s="68"/>
      <c r="AO177" s="68"/>
      <c r="AP177" s="68"/>
      <c r="AQ177" s="68"/>
      <c r="AR177" s="68"/>
      <c r="AS177" s="77" t="str">
        <f>IF(ISBLANK('COUT TVX'!Q174),"",'COUT TVX'!Q174)</f>
        <v/>
      </c>
      <c r="AT177" s="68" t="str">
        <f t="shared" si="15"/>
        <v/>
      </c>
      <c r="AU177" s="68" t="str">
        <f t="shared" si="16"/>
        <v/>
      </c>
      <c r="AV177" s="68" t="str">
        <f t="shared" si="17"/>
        <v/>
      </c>
    </row>
    <row r="178" spans="1:48" x14ac:dyDescent="0.25">
      <c r="A178" s="67">
        <f>'COUT TVX'!A175</f>
        <v>768</v>
      </c>
      <c r="B178" s="67" t="str">
        <f>'COUT TVX'!B175</f>
        <v xml:space="preserve"> CHAMPAGNE RUE DES MARAICHERS</v>
      </c>
      <c r="C178" s="67"/>
      <c r="D178" s="67"/>
      <c r="E178" s="67">
        <f>IF(ISBLANK('COUT TVX'!I175),"",'COUT TVX'!I175)</f>
        <v>1</v>
      </c>
      <c r="F178" s="72" t="str">
        <f>'COUT TVX'!R175</f>
        <v>Z3</v>
      </c>
      <c r="G178" s="67"/>
      <c r="H178" s="67">
        <f>'COUT TVX'!C175</f>
        <v>2011</v>
      </c>
      <c r="I178" s="67">
        <f>'COUT TVX'!D175</f>
        <v>2012</v>
      </c>
      <c r="J178" s="67" t="str">
        <f>IF('COUT TVX'!H175="IND","IND",IF('COUT TVX'!H175="COLL","COLL",IF('COUT TVX'!H175="INT","COL","MIXTE")))</f>
        <v>IND</v>
      </c>
      <c r="K178" s="67" t="str">
        <f>IFERROR((VLOOKUP(A178,'COUT GLOBAL'!A:L,9,FALSE)),"")</f>
        <v>Locatif</v>
      </c>
      <c r="L178" s="67"/>
      <c r="M178" s="67"/>
      <c r="N178" s="67" t="str">
        <f t="shared" si="12"/>
        <v>-</v>
      </c>
      <c r="O178" s="67"/>
      <c r="P178" s="67"/>
      <c r="Q178" s="67"/>
      <c r="R178" s="67"/>
      <c r="S178" s="67"/>
      <c r="T178" s="67"/>
      <c r="U178" s="67"/>
      <c r="V178" s="67"/>
      <c r="W178" s="67"/>
      <c r="X178" s="73" t="str">
        <f>IF('COUT TVX'!E175=0,"",'COUT TVX'!E175)</f>
        <v/>
      </c>
      <c r="Y178" s="74"/>
      <c r="Z178" s="74"/>
      <c r="AA178" s="74"/>
      <c r="AB178" s="74"/>
      <c r="AC178" s="74"/>
      <c r="AD178" s="68"/>
      <c r="AE178" s="68" t="str">
        <f t="shared" si="13"/>
        <v/>
      </c>
      <c r="AF178" s="68"/>
      <c r="AG178" s="75" t="str">
        <f>IF('COUT TVX'!F175=0,"",'COUT TVX'!F175)</f>
        <v/>
      </c>
      <c r="AH178" s="75" t="str">
        <f>IF('COUT TVX'!G175=0,"",'COUT TVX'!G175)</f>
        <v/>
      </c>
      <c r="AI178" s="76" t="str">
        <f t="shared" si="14"/>
        <v/>
      </c>
      <c r="AJ178" s="67" t="str">
        <f>'COUT TVX'!K175</f>
        <v>LOT 05 - PLATRERIE - ISOLATION</v>
      </c>
      <c r="AK178" s="67" t="str">
        <f>'COUT TVX'!L175</f>
        <v>SECOND ŒUVRE</v>
      </c>
      <c r="AL178" s="68">
        <f>'COUT TVX'!M175</f>
        <v>130686.7</v>
      </c>
      <c r="AM178" s="68"/>
      <c r="AN178" s="68"/>
      <c r="AO178" s="68"/>
      <c r="AP178" s="68"/>
      <c r="AQ178" s="68"/>
      <c r="AR178" s="68"/>
      <c r="AS178" s="77" t="str">
        <f>IF(ISBLANK('COUT TVX'!Q175),"",'COUT TVX'!Q175)</f>
        <v/>
      </c>
      <c r="AT178" s="68" t="str">
        <f t="shared" si="15"/>
        <v/>
      </c>
      <c r="AU178" s="68" t="str">
        <f t="shared" si="16"/>
        <v/>
      </c>
      <c r="AV178" s="68" t="str">
        <f t="shared" si="17"/>
        <v/>
      </c>
    </row>
    <row r="179" spans="1:48" x14ac:dyDescent="0.25">
      <c r="A179" s="67">
        <f>'COUT TVX'!A176</f>
        <v>768</v>
      </c>
      <c r="B179" s="67" t="str">
        <f>'COUT TVX'!B176</f>
        <v xml:space="preserve"> CHAMPAGNE RUE DES MARAICHERS</v>
      </c>
      <c r="C179" s="67"/>
      <c r="D179" s="67"/>
      <c r="E179" s="67">
        <f>IF(ISBLANK('COUT TVX'!I176),"",'COUT TVX'!I176)</f>
        <v>1</v>
      </c>
      <c r="F179" s="72" t="str">
        <f>'COUT TVX'!R176</f>
        <v>Z3</v>
      </c>
      <c r="G179" s="67"/>
      <c r="H179" s="67">
        <f>'COUT TVX'!C176</f>
        <v>2011</v>
      </c>
      <c r="I179" s="67">
        <f>'COUT TVX'!D176</f>
        <v>2012</v>
      </c>
      <c r="J179" s="67" t="str">
        <f>IF('COUT TVX'!H176="IND","IND",IF('COUT TVX'!H176="COLL","COLL",IF('COUT TVX'!H176="INT","COL","MIXTE")))</f>
        <v>IND</v>
      </c>
      <c r="K179" s="67" t="str">
        <f>IFERROR((VLOOKUP(A179,'COUT GLOBAL'!A:L,9,FALSE)),"")</f>
        <v>Locatif</v>
      </c>
      <c r="L179" s="67"/>
      <c r="M179" s="67"/>
      <c r="N179" s="67" t="str">
        <f t="shared" si="12"/>
        <v>-</v>
      </c>
      <c r="O179" s="67"/>
      <c r="P179" s="67"/>
      <c r="Q179" s="67"/>
      <c r="R179" s="67"/>
      <c r="S179" s="67"/>
      <c r="T179" s="67"/>
      <c r="U179" s="67"/>
      <c r="V179" s="67"/>
      <c r="W179" s="67"/>
      <c r="X179" s="73" t="str">
        <f>IF('COUT TVX'!E176=0,"",'COUT TVX'!E176)</f>
        <v/>
      </c>
      <c r="Y179" s="74"/>
      <c r="Z179" s="74"/>
      <c r="AA179" s="74"/>
      <c r="AB179" s="74"/>
      <c r="AC179" s="74"/>
      <c r="AD179" s="68"/>
      <c r="AE179" s="68" t="str">
        <f t="shared" si="13"/>
        <v/>
      </c>
      <c r="AF179" s="68"/>
      <c r="AG179" s="75" t="str">
        <f>IF('COUT TVX'!F176=0,"",'COUT TVX'!F176)</f>
        <v/>
      </c>
      <c r="AH179" s="75" t="str">
        <f>IF('COUT TVX'!G176=0,"",'COUT TVX'!G176)</f>
        <v/>
      </c>
      <c r="AI179" s="76" t="str">
        <f t="shared" si="14"/>
        <v/>
      </c>
      <c r="AJ179" s="67" t="str">
        <f>'COUT TVX'!K176</f>
        <v>LOT 06  - ELECTRICITE</v>
      </c>
      <c r="AK179" s="67" t="str">
        <f>'COUT TVX'!L176</f>
        <v>ELECTRICITE / CHAUFFAGE/PLOMBERIE/VMC</v>
      </c>
      <c r="AL179" s="68">
        <f>'COUT TVX'!M176</f>
        <v>71144.649999999994</v>
      </c>
      <c r="AM179" s="68"/>
      <c r="AN179" s="68"/>
      <c r="AO179" s="68"/>
      <c r="AP179" s="68"/>
      <c r="AQ179" s="68"/>
      <c r="AR179" s="68"/>
      <c r="AS179" s="77" t="str">
        <f>IF(ISBLANK('COUT TVX'!Q176),"",'COUT TVX'!Q176)</f>
        <v/>
      </c>
      <c r="AT179" s="68" t="str">
        <f t="shared" si="15"/>
        <v/>
      </c>
      <c r="AU179" s="68" t="str">
        <f t="shared" si="16"/>
        <v/>
      </c>
      <c r="AV179" s="68" t="str">
        <f t="shared" si="17"/>
        <v/>
      </c>
    </row>
    <row r="180" spans="1:48" x14ac:dyDescent="0.25">
      <c r="A180" s="67">
        <f>'COUT TVX'!A177</f>
        <v>768</v>
      </c>
      <c r="B180" s="67" t="str">
        <f>'COUT TVX'!B177</f>
        <v xml:space="preserve"> CHAMPAGNE RUE DES MARAICHERS</v>
      </c>
      <c r="C180" s="67"/>
      <c r="D180" s="67"/>
      <c r="E180" s="67">
        <f>IF(ISBLANK('COUT TVX'!I177),"",'COUT TVX'!I177)</f>
        <v>1</v>
      </c>
      <c r="F180" s="72" t="str">
        <f>'COUT TVX'!R177</f>
        <v>Z3</v>
      </c>
      <c r="G180" s="67"/>
      <c r="H180" s="67">
        <f>'COUT TVX'!C177</f>
        <v>2011</v>
      </c>
      <c r="I180" s="67">
        <f>'COUT TVX'!D177</f>
        <v>2012</v>
      </c>
      <c r="J180" s="67" t="str">
        <f>IF('COUT TVX'!H177="IND","IND",IF('COUT TVX'!H177="COLL","COLL",IF('COUT TVX'!H177="INT","COL","MIXTE")))</f>
        <v>IND</v>
      </c>
      <c r="K180" s="67" t="str">
        <f>IFERROR((VLOOKUP(A180,'COUT GLOBAL'!A:L,9,FALSE)),"")</f>
        <v>Locatif</v>
      </c>
      <c r="L180" s="67"/>
      <c r="M180" s="67"/>
      <c r="N180" s="67" t="str">
        <f t="shared" si="12"/>
        <v>-</v>
      </c>
      <c r="O180" s="67"/>
      <c r="P180" s="67"/>
      <c r="Q180" s="67"/>
      <c r="R180" s="67"/>
      <c r="S180" s="67"/>
      <c r="T180" s="67"/>
      <c r="U180" s="67"/>
      <c r="V180" s="67"/>
      <c r="W180" s="67"/>
      <c r="X180" s="73" t="str">
        <f>IF('COUT TVX'!E177=0,"",'COUT TVX'!E177)</f>
        <v/>
      </c>
      <c r="Y180" s="74"/>
      <c r="Z180" s="74"/>
      <c r="AA180" s="74"/>
      <c r="AB180" s="74"/>
      <c r="AC180" s="74"/>
      <c r="AD180" s="68"/>
      <c r="AE180" s="68" t="str">
        <f t="shared" si="13"/>
        <v/>
      </c>
      <c r="AF180" s="68"/>
      <c r="AG180" s="75" t="str">
        <f>IF('COUT TVX'!F177=0,"",'COUT TVX'!F177)</f>
        <v/>
      </c>
      <c r="AH180" s="75" t="str">
        <f>IF('COUT TVX'!G177=0,"",'COUT TVX'!G177)</f>
        <v/>
      </c>
      <c r="AI180" s="76" t="str">
        <f t="shared" si="14"/>
        <v/>
      </c>
      <c r="AJ180" s="67" t="str">
        <f>'COUT TVX'!K177</f>
        <v>LOT 07 - CHAUFFAGE - VENTILAT°</v>
      </c>
      <c r="AK180" s="67" t="str">
        <f>'COUT TVX'!L177</f>
        <v>ELECTRICITE / CHAUFFAGE/PLOMBERIE/VMC</v>
      </c>
      <c r="AL180" s="68">
        <f>'COUT TVX'!M177</f>
        <v>83163.399999999994</v>
      </c>
      <c r="AM180" s="68"/>
      <c r="AN180" s="68"/>
      <c r="AO180" s="68"/>
      <c r="AP180" s="68"/>
      <c r="AQ180" s="68"/>
      <c r="AR180" s="68"/>
      <c r="AS180" s="77" t="str">
        <f>IF(ISBLANK('COUT TVX'!Q177),"",'COUT TVX'!Q177)</f>
        <v/>
      </c>
      <c r="AT180" s="68" t="str">
        <f t="shared" si="15"/>
        <v/>
      </c>
      <c r="AU180" s="68" t="str">
        <f t="shared" si="16"/>
        <v/>
      </c>
      <c r="AV180" s="68" t="str">
        <f t="shared" si="17"/>
        <v/>
      </c>
    </row>
    <row r="181" spans="1:48" x14ac:dyDescent="0.25">
      <c r="A181" s="67">
        <f>'COUT TVX'!A178</f>
        <v>768</v>
      </c>
      <c r="B181" s="67" t="str">
        <f>'COUT TVX'!B178</f>
        <v xml:space="preserve"> CHAMPAGNE RUE DES MARAICHERS</v>
      </c>
      <c r="C181" s="67"/>
      <c r="D181" s="67"/>
      <c r="E181" s="67">
        <f>IF(ISBLANK('COUT TVX'!I178),"",'COUT TVX'!I178)</f>
        <v>1</v>
      </c>
      <c r="F181" s="72" t="str">
        <f>'COUT TVX'!R178</f>
        <v>Z3</v>
      </c>
      <c r="G181" s="67"/>
      <c r="H181" s="67">
        <f>'COUT TVX'!C178</f>
        <v>2011</v>
      </c>
      <c r="I181" s="67">
        <f>'COUT TVX'!D178</f>
        <v>2012</v>
      </c>
      <c r="J181" s="67" t="str">
        <f>IF('COUT TVX'!H178="IND","IND",IF('COUT TVX'!H178="COLL","COLL",IF('COUT TVX'!H178="INT","COL","MIXTE")))</f>
        <v>IND</v>
      </c>
      <c r="K181" s="67" t="str">
        <f>IFERROR((VLOOKUP(A181,'COUT GLOBAL'!A:L,9,FALSE)),"")</f>
        <v>Locatif</v>
      </c>
      <c r="L181" s="67"/>
      <c r="M181" s="67"/>
      <c r="N181" s="67" t="str">
        <f t="shared" si="12"/>
        <v>-</v>
      </c>
      <c r="O181" s="67"/>
      <c r="P181" s="67"/>
      <c r="Q181" s="67"/>
      <c r="R181" s="67"/>
      <c r="S181" s="67"/>
      <c r="T181" s="67"/>
      <c r="U181" s="67"/>
      <c r="V181" s="67"/>
      <c r="W181" s="67"/>
      <c r="X181" s="73" t="str">
        <f>IF('COUT TVX'!E178=0,"",'COUT TVX'!E178)</f>
        <v/>
      </c>
      <c r="Y181" s="74"/>
      <c r="Z181" s="74"/>
      <c r="AA181" s="74"/>
      <c r="AB181" s="74"/>
      <c r="AC181" s="74"/>
      <c r="AD181" s="68"/>
      <c r="AE181" s="68" t="str">
        <f t="shared" si="13"/>
        <v/>
      </c>
      <c r="AF181" s="68"/>
      <c r="AG181" s="75" t="str">
        <f>IF('COUT TVX'!F178=0,"",'COUT TVX'!F178)</f>
        <v/>
      </c>
      <c r="AH181" s="75" t="str">
        <f>IF('COUT TVX'!G178=0,"",'COUT TVX'!G178)</f>
        <v/>
      </c>
      <c r="AI181" s="76" t="str">
        <f t="shared" si="14"/>
        <v/>
      </c>
      <c r="AJ181" s="67" t="str">
        <f>'COUT TVX'!K178</f>
        <v>LOT 08 - PLOMBERIE SANITAIRES</v>
      </c>
      <c r="AK181" s="67" t="str">
        <f>'COUT TVX'!L178</f>
        <v>ELECTRICITE / CHAUFFAGE/PLOMBERIE/VMC</v>
      </c>
      <c r="AL181" s="68">
        <f>'COUT TVX'!M178</f>
        <v>41409.770000000004</v>
      </c>
      <c r="AM181" s="68"/>
      <c r="AN181" s="68"/>
      <c r="AO181" s="68"/>
      <c r="AP181" s="68"/>
      <c r="AQ181" s="68"/>
      <c r="AR181" s="68"/>
      <c r="AS181" s="77" t="str">
        <f>IF(ISBLANK('COUT TVX'!Q178),"",'COUT TVX'!Q178)</f>
        <v/>
      </c>
      <c r="AT181" s="68" t="str">
        <f t="shared" si="15"/>
        <v/>
      </c>
      <c r="AU181" s="68" t="str">
        <f t="shared" si="16"/>
        <v/>
      </c>
      <c r="AV181" s="68" t="str">
        <f t="shared" si="17"/>
        <v/>
      </c>
    </row>
    <row r="182" spans="1:48" x14ac:dyDescent="0.25">
      <c r="A182" s="67">
        <f>'COUT TVX'!A179</f>
        <v>768</v>
      </c>
      <c r="B182" s="67" t="str">
        <f>'COUT TVX'!B179</f>
        <v xml:space="preserve"> CHAMPAGNE RUE DES MARAICHERS</v>
      </c>
      <c r="C182" s="67"/>
      <c r="D182" s="67"/>
      <c r="E182" s="67">
        <f>IF(ISBLANK('COUT TVX'!I179),"",'COUT TVX'!I179)</f>
        <v>1</v>
      </c>
      <c r="F182" s="72" t="str">
        <f>'COUT TVX'!R179</f>
        <v>Z3</v>
      </c>
      <c r="G182" s="67"/>
      <c r="H182" s="67">
        <f>'COUT TVX'!C179</f>
        <v>2011</v>
      </c>
      <c r="I182" s="67">
        <f>'COUT TVX'!D179</f>
        <v>2012</v>
      </c>
      <c r="J182" s="67" t="str">
        <f>IF('COUT TVX'!H179="IND","IND",IF('COUT TVX'!H179="COLL","COLL",IF('COUT TVX'!H179="INT","COL","MIXTE")))</f>
        <v>IND</v>
      </c>
      <c r="K182" s="67" t="str">
        <f>IFERROR((VLOOKUP(A182,'COUT GLOBAL'!A:L,9,FALSE)),"")</f>
        <v>Locatif</v>
      </c>
      <c r="L182" s="67"/>
      <c r="M182" s="67"/>
      <c r="N182" s="67" t="str">
        <f t="shared" si="12"/>
        <v>-</v>
      </c>
      <c r="O182" s="67"/>
      <c r="P182" s="67"/>
      <c r="Q182" s="67"/>
      <c r="R182" s="67"/>
      <c r="S182" s="67"/>
      <c r="T182" s="67"/>
      <c r="U182" s="67"/>
      <c r="V182" s="67"/>
      <c r="W182" s="67"/>
      <c r="X182" s="73" t="str">
        <f>IF('COUT TVX'!E179=0,"",'COUT TVX'!E179)</f>
        <v/>
      </c>
      <c r="Y182" s="74"/>
      <c r="Z182" s="74"/>
      <c r="AA182" s="74"/>
      <c r="AB182" s="74"/>
      <c r="AC182" s="74"/>
      <c r="AD182" s="68"/>
      <c r="AE182" s="68" t="str">
        <f t="shared" si="13"/>
        <v/>
      </c>
      <c r="AF182" s="68"/>
      <c r="AG182" s="75" t="str">
        <f>IF('COUT TVX'!F179=0,"",'COUT TVX'!F179)</f>
        <v/>
      </c>
      <c r="AH182" s="75" t="str">
        <f>IF('COUT TVX'!G179=0,"",'COUT TVX'!G179)</f>
        <v/>
      </c>
      <c r="AI182" s="76" t="str">
        <f t="shared" si="14"/>
        <v/>
      </c>
      <c r="AJ182" s="67" t="str">
        <f>'COUT TVX'!K179</f>
        <v>LOT 09 - REVETS SOLS - FAIENCE</v>
      </c>
      <c r="AK182" s="67" t="str">
        <f>'COUT TVX'!L179</f>
        <v>SECOND ŒUVRE</v>
      </c>
      <c r="AL182" s="68">
        <f>'COUT TVX'!M179</f>
        <v>39170.949999999997</v>
      </c>
      <c r="AM182" s="68"/>
      <c r="AN182" s="68"/>
      <c r="AO182" s="68"/>
      <c r="AP182" s="68"/>
      <c r="AQ182" s="68"/>
      <c r="AR182" s="68"/>
      <c r="AS182" s="77" t="str">
        <f>IF(ISBLANK('COUT TVX'!Q179),"",'COUT TVX'!Q179)</f>
        <v/>
      </c>
      <c r="AT182" s="68" t="str">
        <f t="shared" si="15"/>
        <v/>
      </c>
      <c r="AU182" s="68" t="str">
        <f t="shared" si="16"/>
        <v/>
      </c>
      <c r="AV182" s="68" t="str">
        <f t="shared" si="17"/>
        <v/>
      </c>
    </row>
    <row r="183" spans="1:48" x14ac:dyDescent="0.25">
      <c r="A183" s="67">
        <f>'COUT TVX'!A180</f>
        <v>768</v>
      </c>
      <c r="B183" s="67" t="str">
        <f>'COUT TVX'!B180</f>
        <v xml:space="preserve"> CHAMPAGNE RUE DES MARAICHERS</v>
      </c>
      <c r="C183" s="67"/>
      <c r="D183" s="67"/>
      <c r="E183" s="67">
        <f>IF(ISBLANK('COUT TVX'!I180),"",'COUT TVX'!I180)</f>
        <v>1</v>
      </c>
      <c r="F183" s="72" t="str">
        <f>'COUT TVX'!R180</f>
        <v>Z3</v>
      </c>
      <c r="G183" s="67"/>
      <c r="H183" s="67">
        <f>'COUT TVX'!C180</f>
        <v>2011</v>
      </c>
      <c r="I183" s="67">
        <f>'COUT TVX'!D180</f>
        <v>2012</v>
      </c>
      <c r="J183" s="67" t="str">
        <f>IF('COUT TVX'!H180="IND","IND",IF('COUT TVX'!H180="COLL","COLL",IF('COUT TVX'!H180="INT","COL","MIXTE")))</f>
        <v>IND</v>
      </c>
      <c r="K183" s="67" t="str">
        <f>IFERROR((VLOOKUP(A183,'COUT GLOBAL'!A:L,9,FALSE)),"")</f>
        <v>Locatif</v>
      </c>
      <c r="L183" s="67"/>
      <c r="M183" s="67"/>
      <c r="N183" s="67" t="str">
        <f t="shared" si="12"/>
        <v>-</v>
      </c>
      <c r="O183" s="67"/>
      <c r="P183" s="67"/>
      <c r="Q183" s="67"/>
      <c r="R183" s="67"/>
      <c r="S183" s="67"/>
      <c r="T183" s="67"/>
      <c r="U183" s="67"/>
      <c r="V183" s="67"/>
      <c r="W183" s="67"/>
      <c r="X183" s="73" t="str">
        <f>IF('COUT TVX'!E180=0,"",'COUT TVX'!E180)</f>
        <v/>
      </c>
      <c r="Y183" s="74"/>
      <c r="Z183" s="74"/>
      <c r="AA183" s="74"/>
      <c r="AB183" s="74"/>
      <c r="AC183" s="74"/>
      <c r="AD183" s="68"/>
      <c r="AE183" s="68" t="str">
        <f t="shared" si="13"/>
        <v/>
      </c>
      <c r="AF183" s="68"/>
      <c r="AG183" s="75" t="str">
        <f>IF('COUT TVX'!F180=0,"",'COUT TVX'!F180)</f>
        <v/>
      </c>
      <c r="AH183" s="75" t="str">
        <f>IF('COUT TVX'!G180=0,"",'COUT TVX'!G180)</f>
        <v/>
      </c>
      <c r="AI183" s="76" t="str">
        <f t="shared" si="14"/>
        <v/>
      </c>
      <c r="AJ183" s="67" t="str">
        <f>'COUT TVX'!K180</f>
        <v>LOT 10 - REVETS SOLS SOUPLES</v>
      </c>
      <c r="AK183" s="67" t="str">
        <f>'COUT TVX'!L180</f>
        <v>SECOND ŒUVRE</v>
      </c>
      <c r="AL183" s="68">
        <f>'COUT TVX'!M180</f>
        <v>28438.48</v>
      </c>
      <c r="AM183" s="68"/>
      <c r="AN183" s="68"/>
      <c r="AO183" s="68"/>
      <c r="AP183" s="68"/>
      <c r="AQ183" s="68"/>
      <c r="AR183" s="68"/>
      <c r="AS183" s="77" t="str">
        <f>IF(ISBLANK('COUT TVX'!Q180),"",'COUT TVX'!Q180)</f>
        <v/>
      </c>
      <c r="AT183" s="68" t="str">
        <f t="shared" si="15"/>
        <v/>
      </c>
      <c r="AU183" s="68" t="str">
        <f t="shared" si="16"/>
        <v/>
      </c>
      <c r="AV183" s="68" t="str">
        <f t="shared" si="17"/>
        <v/>
      </c>
    </row>
    <row r="184" spans="1:48" x14ac:dyDescent="0.25">
      <c r="A184" s="67">
        <f>'COUT TVX'!A181</f>
        <v>768</v>
      </c>
      <c r="B184" s="67" t="str">
        <f>'COUT TVX'!B181</f>
        <v xml:space="preserve"> CHAMPAGNE RUE DES MARAICHERS</v>
      </c>
      <c r="C184" s="67"/>
      <c r="D184" s="67"/>
      <c r="E184" s="67">
        <f>IF(ISBLANK('COUT TVX'!I181),"",'COUT TVX'!I181)</f>
        <v>1</v>
      </c>
      <c r="F184" s="72" t="str">
        <f>'COUT TVX'!R181</f>
        <v>Z3</v>
      </c>
      <c r="G184" s="67"/>
      <c r="H184" s="67">
        <f>'COUT TVX'!C181</f>
        <v>2011</v>
      </c>
      <c r="I184" s="67">
        <f>'COUT TVX'!D181</f>
        <v>2012</v>
      </c>
      <c r="J184" s="67" t="str">
        <f>IF('COUT TVX'!H181="IND","IND",IF('COUT TVX'!H181="COLL","COLL",IF('COUT TVX'!H181="INT","COL","MIXTE")))</f>
        <v>IND</v>
      </c>
      <c r="K184" s="67" t="str">
        <f>IFERROR((VLOOKUP(A184,'COUT GLOBAL'!A:L,9,FALSE)),"")</f>
        <v>Locatif</v>
      </c>
      <c r="L184" s="67"/>
      <c r="M184" s="67"/>
      <c r="N184" s="67" t="str">
        <f t="shared" si="12"/>
        <v>-</v>
      </c>
      <c r="O184" s="67"/>
      <c r="P184" s="67"/>
      <c r="Q184" s="67"/>
      <c r="R184" s="67"/>
      <c r="S184" s="67"/>
      <c r="T184" s="67"/>
      <c r="U184" s="67"/>
      <c r="V184" s="67"/>
      <c r="W184" s="67"/>
      <c r="X184" s="73" t="str">
        <f>IF('COUT TVX'!E181=0,"",'COUT TVX'!E181)</f>
        <v/>
      </c>
      <c r="Y184" s="74"/>
      <c r="Z184" s="74"/>
      <c r="AA184" s="74"/>
      <c r="AB184" s="74"/>
      <c r="AC184" s="74"/>
      <c r="AD184" s="68"/>
      <c r="AE184" s="68" t="str">
        <f t="shared" si="13"/>
        <v/>
      </c>
      <c r="AF184" s="68"/>
      <c r="AG184" s="75" t="str">
        <f>IF('COUT TVX'!F181=0,"",'COUT TVX'!F181)</f>
        <v/>
      </c>
      <c r="AH184" s="75" t="str">
        <f>IF('COUT TVX'!G181=0,"",'COUT TVX'!G181)</f>
        <v/>
      </c>
      <c r="AI184" s="76" t="str">
        <f t="shared" si="14"/>
        <v/>
      </c>
      <c r="AJ184" s="67" t="str">
        <f>'COUT TVX'!K181</f>
        <v>LOT 11 - REVETS MURAUX - PEINT</v>
      </c>
      <c r="AK184" s="67" t="str">
        <f>'COUT TVX'!L181</f>
        <v>SECOND ŒUVRE</v>
      </c>
      <c r="AL184" s="68">
        <f>'COUT TVX'!M181</f>
        <v>49337.89</v>
      </c>
      <c r="AM184" s="68"/>
      <c r="AN184" s="68"/>
      <c r="AO184" s="68"/>
      <c r="AP184" s="68"/>
      <c r="AQ184" s="68"/>
      <c r="AR184" s="68"/>
      <c r="AS184" s="77" t="str">
        <f>IF(ISBLANK('COUT TVX'!Q181),"",'COUT TVX'!Q181)</f>
        <v/>
      </c>
      <c r="AT184" s="68" t="str">
        <f t="shared" si="15"/>
        <v/>
      </c>
      <c r="AU184" s="68" t="str">
        <f t="shared" si="16"/>
        <v/>
      </c>
      <c r="AV184" s="68" t="str">
        <f t="shared" si="17"/>
        <v/>
      </c>
    </row>
    <row r="185" spans="1:48" x14ac:dyDescent="0.25">
      <c r="A185" s="67">
        <f>'COUT TVX'!A182</f>
        <v>768</v>
      </c>
      <c r="B185" s="67" t="str">
        <f>'COUT TVX'!B182</f>
        <v xml:space="preserve"> CHAMPAGNE RUE DES MARAICHERS</v>
      </c>
      <c r="C185" s="67"/>
      <c r="D185" s="67"/>
      <c r="E185" s="67">
        <f>IF(ISBLANK('COUT TVX'!I182),"",'COUT TVX'!I182)</f>
        <v>1</v>
      </c>
      <c r="F185" s="72" t="str">
        <f>'COUT TVX'!R182</f>
        <v>Z3</v>
      </c>
      <c r="G185" s="67"/>
      <c r="H185" s="67">
        <f>'COUT TVX'!C182</f>
        <v>2011</v>
      </c>
      <c r="I185" s="67">
        <f>'COUT TVX'!D182</f>
        <v>2012</v>
      </c>
      <c r="J185" s="67" t="str">
        <f>IF('COUT TVX'!H182="IND","IND",IF('COUT TVX'!H182="COLL","COLL",IF('COUT TVX'!H182="INT","COL","MIXTE")))</f>
        <v>IND</v>
      </c>
      <c r="K185" s="67" t="str">
        <f>IFERROR((VLOOKUP(A185,'COUT GLOBAL'!A:L,9,FALSE)),"")</f>
        <v>Locatif</v>
      </c>
      <c r="L185" s="67"/>
      <c r="M185" s="67"/>
      <c r="N185" s="67" t="str">
        <f t="shared" si="12"/>
        <v>-</v>
      </c>
      <c r="O185" s="67"/>
      <c r="P185" s="67"/>
      <c r="Q185" s="67"/>
      <c r="R185" s="67"/>
      <c r="S185" s="67"/>
      <c r="T185" s="67"/>
      <c r="U185" s="67"/>
      <c r="V185" s="67"/>
      <c r="W185" s="67"/>
      <c r="X185" s="73" t="str">
        <f>IF('COUT TVX'!E182=0,"",'COUT TVX'!E182)</f>
        <v/>
      </c>
      <c r="Y185" s="74"/>
      <c r="Z185" s="74"/>
      <c r="AA185" s="74"/>
      <c r="AB185" s="74"/>
      <c r="AC185" s="74"/>
      <c r="AD185" s="68"/>
      <c r="AE185" s="68" t="str">
        <f t="shared" si="13"/>
        <v/>
      </c>
      <c r="AF185" s="68"/>
      <c r="AG185" s="75" t="str">
        <f>IF('COUT TVX'!F182=0,"",'COUT TVX'!F182)</f>
        <v/>
      </c>
      <c r="AH185" s="75" t="str">
        <f>IF('COUT TVX'!G182=0,"",'COUT TVX'!G182)</f>
        <v/>
      </c>
      <c r="AI185" s="76" t="str">
        <f t="shared" si="14"/>
        <v/>
      </c>
      <c r="AJ185" s="67" t="str">
        <f>'COUT TVX'!K182</f>
        <v>LOT 12 - ESPACES VERTS - CLOTU</v>
      </c>
      <c r="AK185" s="67" t="str">
        <f>'COUT TVX'!L182</f>
        <v>ESPACES VERTS</v>
      </c>
      <c r="AL185" s="68">
        <f>'COUT TVX'!M182</f>
        <v>16985.39</v>
      </c>
      <c r="AM185" s="68"/>
      <c r="AN185" s="68"/>
      <c r="AO185" s="68"/>
      <c r="AP185" s="68"/>
      <c r="AQ185" s="68"/>
      <c r="AR185" s="68"/>
      <c r="AS185" s="77" t="str">
        <f>IF(ISBLANK('COUT TVX'!Q182),"",'COUT TVX'!Q182)</f>
        <v/>
      </c>
      <c r="AT185" s="68" t="str">
        <f t="shared" si="15"/>
        <v/>
      </c>
      <c r="AU185" s="68" t="str">
        <f t="shared" si="16"/>
        <v/>
      </c>
      <c r="AV185" s="68" t="str">
        <f t="shared" si="17"/>
        <v/>
      </c>
    </row>
    <row r="186" spans="1:48" x14ac:dyDescent="0.25">
      <c r="A186" s="67">
        <f>'COUT TVX'!A183</f>
        <v>768</v>
      </c>
      <c r="B186" s="67" t="str">
        <f>'COUT TVX'!B183</f>
        <v xml:space="preserve"> CHAMPAGNE RUE DES MARAICHERS</v>
      </c>
      <c r="C186" s="67"/>
      <c r="D186" s="67"/>
      <c r="E186" s="67">
        <f>IF(ISBLANK('COUT TVX'!I183),"",'COUT TVX'!I183)</f>
        <v>1</v>
      </c>
      <c r="F186" s="72" t="str">
        <f>'COUT TVX'!R183</f>
        <v>Z3</v>
      </c>
      <c r="G186" s="67"/>
      <c r="H186" s="67">
        <f>'COUT TVX'!C183</f>
        <v>2011</v>
      </c>
      <c r="I186" s="67">
        <f>'COUT TVX'!D183</f>
        <v>2012</v>
      </c>
      <c r="J186" s="67" t="str">
        <f>IF('COUT TVX'!H183="IND","IND",IF('COUT TVX'!H183="COLL","COLL",IF('COUT TVX'!H183="INT","COL","MIXTE")))</f>
        <v>IND</v>
      </c>
      <c r="K186" s="67" t="str">
        <f>IFERROR((VLOOKUP(A186,'COUT GLOBAL'!A:L,9,FALSE)),"")</f>
        <v>Locatif</v>
      </c>
      <c r="L186" s="67"/>
      <c r="M186" s="67"/>
      <c r="N186" s="67" t="str">
        <f t="shared" si="12"/>
        <v>-</v>
      </c>
      <c r="O186" s="67"/>
      <c r="P186" s="67"/>
      <c r="Q186" s="67"/>
      <c r="R186" s="67"/>
      <c r="S186" s="67"/>
      <c r="T186" s="67"/>
      <c r="U186" s="67"/>
      <c r="V186" s="67"/>
      <c r="W186" s="67"/>
      <c r="X186" s="73" t="str">
        <f>IF('COUT TVX'!E183=0,"",'COUT TVX'!E183)</f>
        <v/>
      </c>
      <c r="Y186" s="74"/>
      <c r="Z186" s="74"/>
      <c r="AA186" s="74"/>
      <c r="AB186" s="74"/>
      <c r="AC186" s="74"/>
      <c r="AD186" s="68"/>
      <c r="AE186" s="68" t="str">
        <f t="shared" si="13"/>
        <v/>
      </c>
      <c r="AF186" s="68"/>
      <c r="AG186" s="75" t="str">
        <f>IF('COUT TVX'!F183=0,"",'COUT TVX'!F183)</f>
        <v/>
      </c>
      <c r="AH186" s="75" t="str">
        <f>IF('COUT TVX'!G183=0,"",'COUT TVX'!G183)</f>
        <v/>
      </c>
      <c r="AI186" s="76" t="str">
        <f t="shared" si="14"/>
        <v/>
      </c>
      <c r="AJ186" s="67" t="str">
        <f>'COUT TVX'!K183</f>
        <v>LOT 01 - TERRASSMENTS MACONNER</v>
      </c>
      <c r="AK186" s="67" t="str">
        <f>'COUT TVX'!L183</f>
        <v>GROS ŒUVRE</v>
      </c>
      <c r="AL186" s="68">
        <f>'COUT TVX'!M183</f>
        <v>173969.75</v>
      </c>
      <c r="AM186" s="68"/>
      <c r="AN186" s="68"/>
      <c r="AO186" s="68"/>
      <c r="AP186" s="68"/>
      <c r="AQ186" s="68"/>
      <c r="AR186" s="68"/>
      <c r="AS186" s="77" t="str">
        <f>IF(ISBLANK('COUT TVX'!Q183),"",'COUT TVX'!Q183)</f>
        <v/>
      </c>
      <c r="AT186" s="68" t="str">
        <f t="shared" si="15"/>
        <v/>
      </c>
      <c r="AU186" s="68" t="str">
        <f t="shared" si="16"/>
        <v/>
      </c>
      <c r="AV186" s="68" t="str">
        <f t="shared" si="17"/>
        <v/>
      </c>
    </row>
    <row r="187" spans="1:48" x14ac:dyDescent="0.25">
      <c r="A187" s="67">
        <f>'COUT TVX'!A184</f>
        <v>768</v>
      </c>
      <c r="B187" s="67" t="str">
        <f>'COUT TVX'!B184</f>
        <v xml:space="preserve"> CHAMPAGNE RUE DES MARAICHERS</v>
      </c>
      <c r="C187" s="67"/>
      <c r="D187" s="67"/>
      <c r="E187" s="67">
        <f>IF(ISBLANK('COUT TVX'!I184),"",'COUT TVX'!I184)</f>
        <v>1</v>
      </c>
      <c r="F187" s="72" t="str">
        <f>'COUT TVX'!R184</f>
        <v>Z3</v>
      </c>
      <c r="G187" s="67"/>
      <c r="H187" s="67">
        <f>'COUT TVX'!C184</f>
        <v>2011</v>
      </c>
      <c r="I187" s="67">
        <f>'COUT TVX'!D184</f>
        <v>2012</v>
      </c>
      <c r="J187" s="67" t="str">
        <f>IF('COUT TVX'!H184="IND","IND",IF('COUT TVX'!H184="COLL","COLL",IF('COUT TVX'!H184="INT","COL","MIXTE")))</f>
        <v>IND</v>
      </c>
      <c r="K187" s="67" t="str">
        <f>IFERROR((VLOOKUP(A187,'COUT GLOBAL'!A:L,9,FALSE)),"")</f>
        <v>Locatif</v>
      </c>
      <c r="L187" s="67"/>
      <c r="M187" s="67"/>
      <c r="N187" s="67" t="str">
        <f t="shared" si="12"/>
        <v>-</v>
      </c>
      <c r="O187" s="67"/>
      <c r="P187" s="67"/>
      <c r="Q187" s="67"/>
      <c r="R187" s="67"/>
      <c r="S187" s="67"/>
      <c r="T187" s="67"/>
      <c r="U187" s="67"/>
      <c r="V187" s="67"/>
      <c r="W187" s="67"/>
      <c r="X187" s="73" t="str">
        <f>IF('COUT TVX'!E184=0,"",'COUT TVX'!E184)</f>
        <v/>
      </c>
      <c r="Y187" s="74"/>
      <c r="Z187" s="74"/>
      <c r="AA187" s="74"/>
      <c r="AB187" s="74"/>
      <c r="AC187" s="74"/>
      <c r="AD187" s="68"/>
      <c r="AE187" s="68" t="str">
        <f t="shared" si="13"/>
        <v/>
      </c>
      <c r="AF187" s="68"/>
      <c r="AG187" s="75" t="str">
        <f>IF('COUT TVX'!F184=0,"",'COUT TVX'!F184)</f>
        <v/>
      </c>
      <c r="AH187" s="75" t="str">
        <f>IF('COUT TVX'!G184=0,"",'COUT TVX'!G184)</f>
        <v/>
      </c>
      <c r="AI187" s="76" t="str">
        <f t="shared" si="14"/>
        <v/>
      </c>
      <c r="AJ187" s="67" t="str">
        <f>'COUT TVX'!K184</f>
        <v>LOT 02 - CHARPENTE BOIS COUVER</v>
      </c>
      <c r="AK187" s="67" t="str">
        <f>'COUT TVX'!L184</f>
        <v>CHARPENTE / COUVERTURE</v>
      </c>
      <c r="AL187" s="68">
        <f>'COUT TVX'!M184</f>
        <v>59169.850000000006</v>
      </c>
      <c r="AM187" s="68"/>
      <c r="AN187" s="68"/>
      <c r="AO187" s="68"/>
      <c r="AP187" s="68"/>
      <c r="AQ187" s="68"/>
      <c r="AR187" s="68"/>
      <c r="AS187" s="77" t="str">
        <f>IF(ISBLANK('COUT TVX'!Q184),"",'COUT TVX'!Q184)</f>
        <v/>
      </c>
      <c r="AT187" s="68" t="str">
        <f t="shared" si="15"/>
        <v/>
      </c>
      <c r="AU187" s="68" t="str">
        <f t="shared" si="16"/>
        <v/>
      </c>
      <c r="AV187" s="68" t="str">
        <f t="shared" si="17"/>
        <v/>
      </c>
    </row>
    <row r="188" spans="1:48" x14ac:dyDescent="0.25">
      <c r="A188" s="67">
        <f>'COUT TVX'!A185</f>
        <v>828</v>
      </c>
      <c r="B188" s="67" t="str">
        <f>'COUT TVX'!B185</f>
        <v xml:space="preserve"> SARGE LES LE MANS RUE PUITS LA</v>
      </c>
      <c r="C188" s="67"/>
      <c r="D188" s="67" t="s">
        <v>99</v>
      </c>
      <c r="E188" s="67">
        <f>IF(ISBLANK('COUT TVX'!I185),"",'COUT TVX'!I185)</f>
        <v>1</v>
      </c>
      <c r="F188" s="72" t="str">
        <f>'COUT TVX'!R185</f>
        <v>Z2</v>
      </c>
      <c r="G188" s="67"/>
      <c r="H188" s="67">
        <f>'COUT TVX'!C185</f>
        <v>2010</v>
      </c>
      <c r="I188" s="67">
        <f>'COUT TVX'!D185</f>
        <v>2012</v>
      </c>
      <c r="J188" s="67" t="str">
        <f>IF('COUT TVX'!H185="IND","IND",IF('COUT TVX'!H185="COLL","COLL",IF('COUT TVX'!H185="INT","COL","MIXTE")))</f>
        <v>IND</v>
      </c>
      <c r="K188" s="67" t="str">
        <f>IFERROR((VLOOKUP(A188,'COUT GLOBAL'!A:L,9,FALSE)),"")</f>
        <v>Locatif</v>
      </c>
      <c r="L188" s="67"/>
      <c r="M188" s="67"/>
      <c r="N188" s="67" t="str">
        <f t="shared" si="12"/>
        <v>-</v>
      </c>
      <c r="O188" s="67"/>
      <c r="P188" s="67"/>
      <c r="Q188" s="67"/>
      <c r="R188" s="67"/>
      <c r="S188" s="67"/>
      <c r="T188" s="67"/>
      <c r="U188" s="67"/>
      <c r="V188" s="67"/>
      <c r="W188" s="67"/>
      <c r="X188" s="73">
        <f>IF('COUT TVX'!E185=0,"",'COUT TVX'!E185)</f>
        <v>11</v>
      </c>
      <c r="Y188" s="74"/>
      <c r="Z188" s="74"/>
      <c r="AA188" s="74"/>
      <c r="AB188" s="74"/>
      <c r="AC188" s="74"/>
      <c r="AD188" s="68"/>
      <c r="AE188" s="68">
        <f t="shared" si="13"/>
        <v>0</v>
      </c>
      <c r="AF188" s="68"/>
      <c r="AG188" s="75">
        <f>IF('COUT TVX'!F185=0,"",'COUT TVX'!F185)</f>
        <v>864.07</v>
      </c>
      <c r="AH188" s="75">
        <f>IF('COUT TVX'!G185=0,"",'COUT TVX'!G185)</f>
        <v>904.66</v>
      </c>
      <c r="AI188" s="76">
        <f t="shared" si="14"/>
        <v>0.95513231490283657</v>
      </c>
      <c r="AJ188" s="67" t="str">
        <f>'COUT TVX'!K185</f>
        <v>LOT 2 - GROS OEUVRE</v>
      </c>
      <c r="AK188" s="67" t="str">
        <f>'COUT TVX'!L185</f>
        <v>GROS ŒUVRE</v>
      </c>
      <c r="AL188" s="68">
        <f>'COUT TVX'!M185</f>
        <v>390323.78</v>
      </c>
      <c r="AM188" s="68"/>
      <c r="AN188" s="68"/>
      <c r="AO188" s="68"/>
      <c r="AP188" s="68"/>
      <c r="AQ188" s="68"/>
      <c r="AR188" s="68"/>
      <c r="AS188" s="77">
        <f>IF(ISBLANK('COUT TVX'!Q185),"",'COUT TVX'!Q185)</f>
        <v>5.5E-2</v>
      </c>
      <c r="AT188" s="68">
        <f t="shared" si="15"/>
        <v>0</v>
      </c>
      <c r="AU188" s="68">
        <f t="shared" si="16"/>
        <v>0</v>
      </c>
      <c r="AV188" s="68">
        <f t="shared" si="17"/>
        <v>0</v>
      </c>
    </row>
    <row r="189" spans="1:48" x14ac:dyDescent="0.25">
      <c r="A189" s="67">
        <f>'COUT TVX'!A186</f>
        <v>828</v>
      </c>
      <c r="B189" s="67" t="str">
        <f>'COUT TVX'!B186</f>
        <v xml:space="preserve"> SARGE LES LE MANS RUE PUITS LA</v>
      </c>
      <c r="C189" s="67"/>
      <c r="D189" s="67"/>
      <c r="E189" s="67">
        <f>IF(ISBLANK('COUT TVX'!I186),"",'COUT TVX'!I186)</f>
        <v>1</v>
      </c>
      <c r="F189" s="72" t="str">
        <f>'COUT TVX'!R186</f>
        <v>Z2</v>
      </c>
      <c r="G189" s="67"/>
      <c r="H189" s="67">
        <f>'COUT TVX'!C186</f>
        <v>2010</v>
      </c>
      <c r="I189" s="67">
        <f>'COUT TVX'!D186</f>
        <v>2012</v>
      </c>
      <c r="J189" s="67" t="str">
        <f>IF('COUT TVX'!H186="IND","IND",IF('COUT TVX'!H186="COLL","COLL",IF('COUT TVX'!H186="INT","COL","MIXTE")))</f>
        <v>IND</v>
      </c>
      <c r="K189" s="67" t="str">
        <f>IFERROR((VLOOKUP(A189,'COUT GLOBAL'!A:L,9,FALSE)),"")</f>
        <v>Locatif</v>
      </c>
      <c r="L189" s="67"/>
      <c r="M189" s="67"/>
      <c r="N189" s="67" t="str">
        <f t="shared" si="12"/>
        <v>-</v>
      </c>
      <c r="O189" s="67"/>
      <c r="P189" s="67"/>
      <c r="Q189" s="67"/>
      <c r="R189" s="67"/>
      <c r="S189" s="67"/>
      <c r="T189" s="67"/>
      <c r="U189" s="67"/>
      <c r="V189" s="67"/>
      <c r="W189" s="67"/>
      <c r="X189" s="73" t="str">
        <f>IF('COUT TVX'!E186=0,"",'COUT TVX'!E186)</f>
        <v/>
      </c>
      <c r="Y189" s="74"/>
      <c r="Z189" s="74"/>
      <c r="AA189" s="74"/>
      <c r="AB189" s="74"/>
      <c r="AC189" s="74"/>
      <c r="AD189" s="68"/>
      <c r="AE189" s="68" t="str">
        <f t="shared" si="13"/>
        <v/>
      </c>
      <c r="AF189" s="68"/>
      <c r="AG189" s="75" t="str">
        <f>IF('COUT TVX'!F186=0,"",'COUT TVX'!F186)</f>
        <v/>
      </c>
      <c r="AH189" s="75" t="str">
        <f>IF('COUT TVX'!G186=0,"",'COUT TVX'!G186)</f>
        <v/>
      </c>
      <c r="AI189" s="76" t="str">
        <f t="shared" si="14"/>
        <v/>
      </c>
      <c r="AJ189" s="67" t="str">
        <f>'COUT TVX'!K186</f>
        <v>LOT 1 - VOIRIE, RESEAUX DIVERS</v>
      </c>
      <c r="AK189" s="67" t="str">
        <f>'COUT TVX'!L186</f>
        <v>VRD</v>
      </c>
      <c r="AL189" s="68">
        <f>'COUT TVX'!M186</f>
        <v>47999.44</v>
      </c>
      <c r="AM189" s="68"/>
      <c r="AN189" s="68"/>
      <c r="AO189" s="68"/>
      <c r="AP189" s="68"/>
      <c r="AQ189" s="68"/>
      <c r="AR189" s="68"/>
      <c r="AS189" s="77" t="str">
        <f>IF(ISBLANK('COUT TVX'!Q186),"",'COUT TVX'!Q186)</f>
        <v/>
      </c>
      <c r="AT189" s="68" t="str">
        <f t="shared" si="15"/>
        <v/>
      </c>
      <c r="AU189" s="68" t="str">
        <f t="shared" si="16"/>
        <v/>
      </c>
      <c r="AV189" s="68" t="str">
        <f t="shared" si="17"/>
        <v/>
      </c>
    </row>
    <row r="190" spans="1:48" x14ac:dyDescent="0.25">
      <c r="A190" s="67">
        <f>'COUT TVX'!A187</f>
        <v>828</v>
      </c>
      <c r="B190" s="67" t="str">
        <f>'COUT TVX'!B187</f>
        <v xml:space="preserve"> SARGE LES LE MANS RUE PUITS LA</v>
      </c>
      <c r="C190" s="67"/>
      <c r="D190" s="67"/>
      <c r="E190" s="67">
        <f>IF(ISBLANK('COUT TVX'!I187),"",'COUT TVX'!I187)</f>
        <v>1</v>
      </c>
      <c r="F190" s="72" t="str">
        <f>'COUT TVX'!R187</f>
        <v>Z2</v>
      </c>
      <c r="G190" s="67"/>
      <c r="H190" s="67">
        <f>'COUT TVX'!C187</f>
        <v>2010</v>
      </c>
      <c r="I190" s="67">
        <f>'COUT TVX'!D187</f>
        <v>2012</v>
      </c>
      <c r="J190" s="67" t="str">
        <f>IF('COUT TVX'!H187="IND","IND",IF('COUT TVX'!H187="COLL","COLL",IF('COUT TVX'!H187="INT","COL","MIXTE")))</f>
        <v>IND</v>
      </c>
      <c r="K190" s="67" t="str">
        <f>IFERROR((VLOOKUP(A190,'COUT GLOBAL'!A:L,9,FALSE)),"")</f>
        <v>Locatif</v>
      </c>
      <c r="L190" s="67"/>
      <c r="M190" s="67"/>
      <c r="N190" s="67" t="str">
        <f t="shared" si="12"/>
        <v>-</v>
      </c>
      <c r="O190" s="67"/>
      <c r="P190" s="67"/>
      <c r="Q190" s="67"/>
      <c r="R190" s="67"/>
      <c r="S190" s="67"/>
      <c r="T190" s="67"/>
      <c r="U190" s="67"/>
      <c r="V190" s="67"/>
      <c r="W190" s="67"/>
      <c r="X190" s="73" t="str">
        <f>IF('COUT TVX'!E187=0,"",'COUT TVX'!E187)</f>
        <v/>
      </c>
      <c r="Y190" s="74"/>
      <c r="Z190" s="74"/>
      <c r="AA190" s="74"/>
      <c r="AB190" s="74"/>
      <c r="AC190" s="74"/>
      <c r="AD190" s="68"/>
      <c r="AE190" s="68" t="str">
        <f t="shared" si="13"/>
        <v/>
      </c>
      <c r="AF190" s="68"/>
      <c r="AG190" s="75" t="str">
        <f>IF('COUT TVX'!F187=0,"",'COUT TVX'!F187)</f>
        <v/>
      </c>
      <c r="AH190" s="75" t="str">
        <f>IF('COUT TVX'!G187=0,"",'COUT TVX'!G187)</f>
        <v/>
      </c>
      <c r="AI190" s="76" t="str">
        <f t="shared" si="14"/>
        <v/>
      </c>
      <c r="AJ190" s="67" t="str">
        <f>'COUT TVX'!K187</f>
        <v>LOT 3 - RAVALEMENT</v>
      </c>
      <c r="AK190" s="67" t="str">
        <f>'COUT TVX'!L187</f>
        <v>GROS ŒUVRE</v>
      </c>
      <c r="AL190" s="68">
        <f>'COUT TVX'!M187</f>
        <v>46400</v>
      </c>
      <c r="AM190" s="68"/>
      <c r="AN190" s="68"/>
      <c r="AO190" s="68"/>
      <c r="AP190" s="68"/>
      <c r="AQ190" s="68"/>
      <c r="AR190" s="68"/>
      <c r="AS190" s="77" t="str">
        <f>IF(ISBLANK('COUT TVX'!Q187),"",'COUT TVX'!Q187)</f>
        <v/>
      </c>
      <c r="AT190" s="68" t="str">
        <f t="shared" si="15"/>
        <v/>
      </c>
      <c r="AU190" s="68" t="str">
        <f t="shared" si="16"/>
        <v/>
      </c>
      <c r="AV190" s="68" t="str">
        <f t="shared" si="17"/>
        <v/>
      </c>
    </row>
    <row r="191" spans="1:48" x14ac:dyDescent="0.25">
      <c r="A191" s="67">
        <f>'COUT TVX'!A188</f>
        <v>828</v>
      </c>
      <c r="B191" s="67" t="str">
        <f>'COUT TVX'!B188</f>
        <v xml:space="preserve"> SARGE LES LE MANS RUE PUITS LA</v>
      </c>
      <c r="C191" s="67"/>
      <c r="D191" s="67"/>
      <c r="E191" s="67">
        <f>IF(ISBLANK('COUT TVX'!I188),"",'COUT TVX'!I188)</f>
        <v>1</v>
      </c>
      <c r="F191" s="72" t="str">
        <f>'COUT TVX'!R188</f>
        <v>Z2</v>
      </c>
      <c r="G191" s="67"/>
      <c r="H191" s="67">
        <f>'COUT TVX'!C188</f>
        <v>2010</v>
      </c>
      <c r="I191" s="67">
        <f>'COUT TVX'!D188</f>
        <v>2012</v>
      </c>
      <c r="J191" s="67" t="str">
        <f>IF('COUT TVX'!H188="IND","IND",IF('COUT TVX'!H188="COLL","COLL",IF('COUT TVX'!H188="INT","COL","MIXTE")))</f>
        <v>IND</v>
      </c>
      <c r="K191" s="67" t="str">
        <f>IFERROR((VLOOKUP(A191,'COUT GLOBAL'!A:L,9,FALSE)),"")</f>
        <v>Locatif</v>
      </c>
      <c r="L191" s="67"/>
      <c r="M191" s="67"/>
      <c r="N191" s="67" t="str">
        <f t="shared" si="12"/>
        <v>-</v>
      </c>
      <c r="O191" s="67"/>
      <c r="P191" s="67"/>
      <c r="Q191" s="67"/>
      <c r="R191" s="67"/>
      <c r="S191" s="67"/>
      <c r="T191" s="67"/>
      <c r="U191" s="67"/>
      <c r="V191" s="67"/>
      <c r="W191" s="67"/>
      <c r="X191" s="73" t="str">
        <f>IF('COUT TVX'!E188=0,"",'COUT TVX'!E188)</f>
        <v/>
      </c>
      <c r="Y191" s="74"/>
      <c r="Z191" s="74"/>
      <c r="AA191" s="74"/>
      <c r="AB191" s="74"/>
      <c r="AC191" s="74"/>
      <c r="AD191" s="68"/>
      <c r="AE191" s="68" t="str">
        <f t="shared" si="13"/>
        <v/>
      </c>
      <c r="AF191" s="68"/>
      <c r="AG191" s="75" t="str">
        <f>IF('COUT TVX'!F188=0,"",'COUT TVX'!F188)</f>
        <v/>
      </c>
      <c r="AH191" s="75" t="str">
        <f>IF('COUT TVX'!G188=0,"",'COUT TVX'!G188)</f>
        <v/>
      </c>
      <c r="AI191" s="76" t="str">
        <f t="shared" si="14"/>
        <v/>
      </c>
      <c r="AJ191" s="67" t="str">
        <f>'COUT TVX'!K188</f>
        <v>LOT 4 - CHARPENTE BOIS</v>
      </c>
      <c r="AK191" s="67" t="str">
        <f>'COUT TVX'!L188</f>
        <v>CHARPENTE / COUVERTURE</v>
      </c>
      <c r="AL191" s="68">
        <f>'COUT TVX'!M188</f>
        <v>17806.3</v>
      </c>
      <c r="AM191" s="68"/>
      <c r="AN191" s="68"/>
      <c r="AO191" s="68"/>
      <c r="AP191" s="68"/>
      <c r="AQ191" s="68"/>
      <c r="AR191" s="68"/>
      <c r="AS191" s="77" t="str">
        <f>IF(ISBLANK('COUT TVX'!Q188),"",'COUT TVX'!Q188)</f>
        <v/>
      </c>
      <c r="AT191" s="68" t="str">
        <f t="shared" si="15"/>
        <v/>
      </c>
      <c r="AU191" s="68" t="str">
        <f t="shared" si="16"/>
        <v/>
      </c>
      <c r="AV191" s="68" t="str">
        <f t="shared" si="17"/>
        <v/>
      </c>
    </row>
    <row r="192" spans="1:48" x14ac:dyDescent="0.25">
      <c r="A192" s="67">
        <f>'COUT TVX'!A189</f>
        <v>828</v>
      </c>
      <c r="B192" s="67" t="str">
        <f>'COUT TVX'!B189</f>
        <v xml:space="preserve"> SARGE LES LE MANS RUE PUITS LA</v>
      </c>
      <c r="C192" s="67"/>
      <c r="D192" s="67"/>
      <c r="E192" s="67">
        <f>IF(ISBLANK('COUT TVX'!I189),"",'COUT TVX'!I189)</f>
        <v>1</v>
      </c>
      <c r="F192" s="72" t="str">
        <f>'COUT TVX'!R189</f>
        <v>Z2</v>
      </c>
      <c r="G192" s="67"/>
      <c r="H192" s="67">
        <f>'COUT TVX'!C189</f>
        <v>2010</v>
      </c>
      <c r="I192" s="67">
        <f>'COUT TVX'!D189</f>
        <v>2012</v>
      </c>
      <c r="J192" s="67" t="str">
        <f>IF('COUT TVX'!H189="IND","IND",IF('COUT TVX'!H189="COLL","COLL",IF('COUT TVX'!H189="INT","COL","MIXTE")))</f>
        <v>IND</v>
      </c>
      <c r="K192" s="67" t="str">
        <f>IFERROR((VLOOKUP(A192,'COUT GLOBAL'!A:L,9,FALSE)),"")</f>
        <v>Locatif</v>
      </c>
      <c r="L192" s="67"/>
      <c r="M192" s="67"/>
      <c r="N192" s="67" t="str">
        <f t="shared" si="12"/>
        <v>-</v>
      </c>
      <c r="O192" s="67"/>
      <c r="P192" s="67"/>
      <c r="Q192" s="67"/>
      <c r="R192" s="67"/>
      <c r="S192" s="67"/>
      <c r="T192" s="67"/>
      <c r="U192" s="67"/>
      <c r="V192" s="67"/>
      <c r="W192" s="67"/>
      <c r="X192" s="73" t="str">
        <f>IF('COUT TVX'!E189=0,"",'COUT TVX'!E189)</f>
        <v/>
      </c>
      <c r="Y192" s="74"/>
      <c r="Z192" s="74"/>
      <c r="AA192" s="74"/>
      <c r="AB192" s="74"/>
      <c r="AC192" s="74"/>
      <c r="AD192" s="68"/>
      <c r="AE192" s="68" t="str">
        <f t="shared" si="13"/>
        <v/>
      </c>
      <c r="AF192" s="68"/>
      <c r="AG192" s="75" t="str">
        <f>IF('COUT TVX'!F189=0,"",'COUT TVX'!F189)</f>
        <v/>
      </c>
      <c r="AH192" s="75" t="str">
        <f>IF('COUT TVX'!G189=0,"",'COUT TVX'!G189)</f>
        <v/>
      </c>
      <c r="AI192" s="76" t="str">
        <f t="shared" si="14"/>
        <v/>
      </c>
      <c r="AJ192" s="67" t="str">
        <f>'COUT TVX'!K189</f>
        <v>LOT 5 - COUVERTURE ARDOISES</v>
      </c>
      <c r="AK192" s="67" t="str">
        <f>'COUT TVX'!L189</f>
        <v>CHARPENTE / COUVERTURE</v>
      </c>
      <c r="AL192" s="68">
        <f>'COUT TVX'!M189</f>
        <v>61966.77</v>
      </c>
      <c r="AM192" s="68"/>
      <c r="AN192" s="68"/>
      <c r="AO192" s="68"/>
      <c r="AP192" s="68"/>
      <c r="AQ192" s="68"/>
      <c r="AR192" s="68"/>
      <c r="AS192" s="77" t="str">
        <f>IF(ISBLANK('COUT TVX'!Q189),"",'COUT TVX'!Q189)</f>
        <v/>
      </c>
      <c r="AT192" s="68" t="str">
        <f t="shared" si="15"/>
        <v/>
      </c>
      <c r="AU192" s="68" t="str">
        <f t="shared" si="16"/>
        <v/>
      </c>
      <c r="AV192" s="68" t="str">
        <f t="shared" si="17"/>
        <v/>
      </c>
    </row>
    <row r="193" spans="1:48" x14ac:dyDescent="0.25">
      <c r="A193" s="67">
        <f>'COUT TVX'!A190</f>
        <v>828</v>
      </c>
      <c r="B193" s="67" t="str">
        <f>'COUT TVX'!B190</f>
        <v xml:space="preserve"> SARGE LES LE MANS RUE PUITS LA</v>
      </c>
      <c r="C193" s="67"/>
      <c r="D193" s="67"/>
      <c r="E193" s="67">
        <f>IF(ISBLANK('COUT TVX'!I190),"",'COUT TVX'!I190)</f>
        <v>1</v>
      </c>
      <c r="F193" s="72" t="str">
        <f>'COUT TVX'!R190</f>
        <v>Z2</v>
      </c>
      <c r="G193" s="67"/>
      <c r="H193" s="67">
        <f>'COUT TVX'!C190</f>
        <v>2010</v>
      </c>
      <c r="I193" s="67">
        <f>'COUT TVX'!D190</f>
        <v>2012</v>
      </c>
      <c r="J193" s="67" t="str">
        <f>IF('COUT TVX'!H190="IND","IND",IF('COUT TVX'!H190="COLL","COLL",IF('COUT TVX'!H190="INT","COL","MIXTE")))</f>
        <v>IND</v>
      </c>
      <c r="K193" s="67" t="str">
        <f>IFERROR((VLOOKUP(A193,'COUT GLOBAL'!A:L,9,FALSE)),"")</f>
        <v>Locatif</v>
      </c>
      <c r="L193" s="67"/>
      <c r="M193" s="67"/>
      <c r="N193" s="67" t="str">
        <f t="shared" si="12"/>
        <v>-</v>
      </c>
      <c r="O193" s="67"/>
      <c r="P193" s="67"/>
      <c r="Q193" s="67"/>
      <c r="R193" s="67"/>
      <c r="S193" s="67"/>
      <c r="T193" s="67"/>
      <c r="U193" s="67"/>
      <c r="V193" s="67"/>
      <c r="W193" s="67"/>
      <c r="X193" s="73" t="str">
        <f>IF('COUT TVX'!E190=0,"",'COUT TVX'!E190)</f>
        <v/>
      </c>
      <c r="Y193" s="74"/>
      <c r="Z193" s="74"/>
      <c r="AA193" s="74"/>
      <c r="AB193" s="74"/>
      <c r="AC193" s="74"/>
      <c r="AD193" s="68"/>
      <c r="AE193" s="68" t="str">
        <f t="shared" si="13"/>
        <v/>
      </c>
      <c r="AF193" s="68"/>
      <c r="AG193" s="75" t="str">
        <f>IF('COUT TVX'!F190=0,"",'COUT TVX'!F190)</f>
        <v/>
      </c>
      <c r="AH193" s="75" t="str">
        <f>IF('COUT TVX'!G190=0,"",'COUT TVX'!G190)</f>
        <v/>
      </c>
      <c r="AI193" s="76" t="str">
        <f t="shared" si="14"/>
        <v/>
      </c>
      <c r="AJ193" s="67" t="str">
        <f>'COUT TVX'!K190</f>
        <v>LOT 6 - ETANCHEITE</v>
      </c>
      <c r="AK193" s="67" t="str">
        <f>'COUT TVX'!L190</f>
        <v>CHARPENTE / COUVERTURE</v>
      </c>
      <c r="AL193" s="68">
        <f>'COUT TVX'!M190</f>
        <v>25677.4</v>
      </c>
      <c r="AM193" s="68"/>
      <c r="AN193" s="68"/>
      <c r="AO193" s="68"/>
      <c r="AP193" s="68"/>
      <c r="AQ193" s="68"/>
      <c r="AR193" s="68"/>
      <c r="AS193" s="77" t="str">
        <f>IF(ISBLANK('COUT TVX'!Q190),"",'COUT TVX'!Q190)</f>
        <v/>
      </c>
      <c r="AT193" s="68" t="str">
        <f t="shared" si="15"/>
        <v/>
      </c>
      <c r="AU193" s="68" t="str">
        <f t="shared" si="16"/>
        <v/>
      </c>
      <c r="AV193" s="68" t="str">
        <f t="shared" si="17"/>
        <v/>
      </c>
    </row>
    <row r="194" spans="1:48" x14ac:dyDescent="0.25">
      <c r="A194" s="67">
        <f>'COUT TVX'!A191</f>
        <v>828</v>
      </c>
      <c r="B194" s="67" t="str">
        <f>'COUT TVX'!B191</f>
        <v xml:space="preserve"> SARGE LES LE MANS RUE PUITS LA</v>
      </c>
      <c r="C194" s="67"/>
      <c r="D194" s="67"/>
      <c r="E194" s="67">
        <f>IF(ISBLANK('COUT TVX'!I191),"",'COUT TVX'!I191)</f>
        <v>1</v>
      </c>
      <c r="F194" s="72" t="str">
        <f>'COUT TVX'!R191</f>
        <v>Z2</v>
      </c>
      <c r="G194" s="67"/>
      <c r="H194" s="67">
        <f>'COUT TVX'!C191</f>
        <v>2010</v>
      </c>
      <c r="I194" s="67">
        <f>'COUT TVX'!D191</f>
        <v>2012</v>
      </c>
      <c r="J194" s="67" t="str">
        <f>IF('COUT TVX'!H191="IND","IND",IF('COUT TVX'!H191="COLL","COLL",IF('COUT TVX'!H191="INT","COL","MIXTE")))</f>
        <v>IND</v>
      </c>
      <c r="K194" s="67" t="str">
        <f>IFERROR((VLOOKUP(A194,'COUT GLOBAL'!A:L,9,FALSE)),"")</f>
        <v>Locatif</v>
      </c>
      <c r="L194" s="67"/>
      <c r="M194" s="67"/>
      <c r="N194" s="67" t="str">
        <f t="shared" si="12"/>
        <v>-</v>
      </c>
      <c r="O194" s="67"/>
      <c r="P194" s="67"/>
      <c r="Q194" s="67"/>
      <c r="R194" s="67"/>
      <c r="S194" s="67"/>
      <c r="T194" s="67"/>
      <c r="U194" s="67"/>
      <c r="V194" s="67"/>
      <c r="W194" s="67"/>
      <c r="X194" s="73" t="str">
        <f>IF('COUT TVX'!E191=0,"",'COUT TVX'!E191)</f>
        <v/>
      </c>
      <c r="Y194" s="74"/>
      <c r="Z194" s="74"/>
      <c r="AA194" s="74"/>
      <c r="AB194" s="74"/>
      <c r="AC194" s="74"/>
      <c r="AD194" s="68"/>
      <c r="AE194" s="68" t="str">
        <f t="shared" si="13"/>
        <v/>
      </c>
      <c r="AF194" s="68"/>
      <c r="AG194" s="75" t="str">
        <f>IF('COUT TVX'!F191=0,"",'COUT TVX'!F191)</f>
        <v/>
      </c>
      <c r="AH194" s="75" t="str">
        <f>IF('COUT TVX'!G191=0,"",'COUT TVX'!G191)</f>
        <v/>
      </c>
      <c r="AI194" s="76" t="str">
        <f t="shared" si="14"/>
        <v/>
      </c>
      <c r="AJ194" s="67" t="str">
        <f>'COUT TVX'!K191</f>
        <v>LOT 7 - MENUISERIES EXT. PVC</v>
      </c>
      <c r="AK194" s="67" t="str">
        <f>'COUT TVX'!L191</f>
        <v>SECOND ŒUVRE</v>
      </c>
      <c r="AL194" s="68">
        <f>'COUT TVX'!M191</f>
        <v>55567.97</v>
      </c>
      <c r="AM194" s="68"/>
      <c r="AN194" s="68"/>
      <c r="AO194" s="68"/>
      <c r="AP194" s="68"/>
      <c r="AQ194" s="68"/>
      <c r="AR194" s="68"/>
      <c r="AS194" s="77" t="str">
        <f>IF(ISBLANK('COUT TVX'!Q191),"",'COUT TVX'!Q191)</f>
        <v/>
      </c>
      <c r="AT194" s="68" t="str">
        <f t="shared" si="15"/>
        <v/>
      </c>
      <c r="AU194" s="68" t="str">
        <f t="shared" si="16"/>
        <v/>
      </c>
      <c r="AV194" s="68" t="str">
        <f t="shared" si="17"/>
        <v/>
      </c>
    </row>
    <row r="195" spans="1:48" x14ac:dyDescent="0.25">
      <c r="A195" s="67">
        <f>'COUT TVX'!A192</f>
        <v>828</v>
      </c>
      <c r="B195" s="67" t="str">
        <f>'COUT TVX'!B192</f>
        <v xml:space="preserve"> SARGE LES LE MANS RUE PUITS LA</v>
      </c>
      <c r="C195" s="67"/>
      <c r="D195" s="67"/>
      <c r="E195" s="67">
        <f>IF(ISBLANK('COUT TVX'!I192),"",'COUT TVX'!I192)</f>
        <v>1</v>
      </c>
      <c r="F195" s="72" t="str">
        <f>'COUT TVX'!R192</f>
        <v>Z2</v>
      </c>
      <c r="G195" s="67"/>
      <c r="H195" s="67">
        <f>'COUT TVX'!C192</f>
        <v>2010</v>
      </c>
      <c r="I195" s="67">
        <f>'COUT TVX'!D192</f>
        <v>2012</v>
      </c>
      <c r="J195" s="67" t="str">
        <f>IF('COUT TVX'!H192="IND","IND",IF('COUT TVX'!H192="COLL","COLL",IF('COUT TVX'!H192="INT","COL","MIXTE")))</f>
        <v>IND</v>
      </c>
      <c r="K195" s="67" t="str">
        <f>IFERROR((VLOOKUP(A195,'COUT GLOBAL'!A:L,9,FALSE)),"")</f>
        <v>Locatif</v>
      </c>
      <c r="L195" s="67"/>
      <c r="M195" s="67"/>
      <c r="N195" s="67" t="str">
        <f t="shared" si="12"/>
        <v>-</v>
      </c>
      <c r="O195" s="67"/>
      <c r="P195" s="67"/>
      <c r="Q195" s="67"/>
      <c r="R195" s="67"/>
      <c r="S195" s="67"/>
      <c r="T195" s="67"/>
      <c r="U195" s="67"/>
      <c r="V195" s="67"/>
      <c r="W195" s="67"/>
      <c r="X195" s="73" t="str">
        <f>IF('COUT TVX'!E192=0,"",'COUT TVX'!E192)</f>
        <v/>
      </c>
      <c r="Y195" s="74"/>
      <c r="Z195" s="74"/>
      <c r="AA195" s="74"/>
      <c r="AB195" s="74"/>
      <c r="AC195" s="74"/>
      <c r="AD195" s="68"/>
      <c r="AE195" s="68" t="str">
        <f t="shared" si="13"/>
        <v/>
      </c>
      <c r="AF195" s="68"/>
      <c r="AG195" s="75" t="str">
        <f>IF('COUT TVX'!F192=0,"",'COUT TVX'!F192)</f>
        <v/>
      </c>
      <c r="AH195" s="75" t="str">
        <f>IF('COUT TVX'!G192=0,"",'COUT TVX'!G192)</f>
        <v/>
      </c>
      <c r="AI195" s="76" t="str">
        <f t="shared" si="14"/>
        <v/>
      </c>
      <c r="AJ195" s="67" t="str">
        <f>'COUT TVX'!K192</f>
        <v>LOT 8 - MENUISERIES INT. BOIS</v>
      </c>
      <c r="AK195" s="67" t="str">
        <f>'COUT TVX'!L192</f>
        <v>SECOND ŒUVRE</v>
      </c>
      <c r="AL195" s="68">
        <f>'COUT TVX'!M192</f>
        <v>48028.42</v>
      </c>
      <c r="AM195" s="68"/>
      <c r="AN195" s="68"/>
      <c r="AO195" s="68"/>
      <c r="AP195" s="68"/>
      <c r="AQ195" s="68"/>
      <c r="AR195" s="68"/>
      <c r="AS195" s="77" t="str">
        <f>IF(ISBLANK('COUT TVX'!Q192),"",'COUT TVX'!Q192)</f>
        <v/>
      </c>
      <c r="AT195" s="68" t="str">
        <f t="shared" si="15"/>
        <v/>
      </c>
      <c r="AU195" s="68" t="str">
        <f t="shared" si="16"/>
        <v/>
      </c>
      <c r="AV195" s="68" t="str">
        <f t="shared" si="17"/>
        <v/>
      </c>
    </row>
    <row r="196" spans="1:48" x14ac:dyDescent="0.25">
      <c r="A196" s="67">
        <f>'COUT TVX'!A193</f>
        <v>828</v>
      </c>
      <c r="B196" s="67" t="str">
        <f>'COUT TVX'!B193</f>
        <v xml:space="preserve"> SARGE LES LE MANS RUE PUITS LA</v>
      </c>
      <c r="C196" s="67"/>
      <c r="D196" s="67"/>
      <c r="E196" s="67">
        <f>IF(ISBLANK('COUT TVX'!I193),"",'COUT TVX'!I193)</f>
        <v>1</v>
      </c>
      <c r="F196" s="72" t="str">
        <f>'COUT TVX'!R193</f>
        <v>Z2</v>
      </c>
      <c r="G196" s="67"/>
      <c r="H196" s="67">
        <f>'COUT TVX'!C193</f>
        <v>2010</v>
      </c>
      <c r="I196" s="67">
        <f>'COUT TVX'!D193</f>
        <v>2012</v>
      </c>
      <c r="J196" s="67" t="str">
        <f>IF('COUT TVX'!H193="IND","IND",IF('COUT TVX'!H193="COLL","COLL",IF('COUT TVX'!H193="INT","COL","MIXTE")))</f>
        <v>IND</v>
      </c>
      <c r="K196" s="67" t="str">
        <f>IFERROR((VLOOKUP(A196,'COUT GLOBAL'!A:L,9,FALSE)),"")</f>
        <v>Locatif</v>
      </c>
      <c r="L196" s="67"/>
      <c r="M196" s="67"/>
      <c r="N196" s="67" t="str">
        <f t="shared" si="12"/>
        <v>-</v>
      </c>
      <c r="O196" s="67"/>
      <c r="P196" s="67"/>
      <c r="Q196" s="67"/>
      <c r="R196" s="67"/>
      <c r="S196" s="67"/>
      <c r="T196" s="67"/>
      <c r="U196" s="67"/>
      <c r="V196" s="67"/>
      <c r="W196" s="67"/>
      <c r="X196" s="73" t="str">
        <f>IF('COUT TVX'!E193=0,"",'COUT TVX'!E193)</f>
        <v/>
      </c>
      <c r="Y196" s="74"/>
      <c r="Z196" s="74"/>
      <c r="AA196" s="74"/>
      <c r="AB196" s="74"/>
      <c r="AC196" s="74"/>
      <c r="AD196" s="68"/>
      <c r="AE196" s="68" t="str">
        <f t="shared" si="13"/>
        <v/>
      </c>
      <c r="AF196" s="68"/>
      <c r="AG196" s="75" t="str">
        <f>IF('COUT TVX'!F193=0,"",'COUT TVX'!F193)</f>
        <v/>
      </c>
      <c r="AH196" s="75" t="str">
        <f>IF('COUT TVX'!G193=0,"",'COUT TVX'!G193)</f>
        <v/>
      </c>
      <c r="AI196" s="76" t="str">
        <f t="shared" si="14"/>
        <v/>
      </c>
      <c r="AJ196" s="67" t="str">
        <f>'COUT TVX'!K193</f>
        <v>LOT 9 - PLATRERIE</v>
      </c>
      <c r="AK196" s="67" t="str">
        <f>'COUT TVX'!L193</f>
        <v>SECOND ŒUVRE</v>
      </c>
      <c r="AL196" s="68">
        <f>'COUT TVX'!M193</f>
        <v>134297</v>
      </c>
      <c r="AM196" s="68"/>
      <c r="AN196" s="68"/>
      <c r="AO196" s="68"/>
      <c r="AP196" s="68"/>
      <c r="AQ196" s="68"/>
      <c r="AR196" s="68"/>
      <c r="AS196" s="77" t="str">
        <f>IF(ISBLANK('COUT TVX'!Q193),"",'COUT TVX'!Q193)</f>
        <v/>
      </c>
      <c r="AT196" s="68" t="str">
        <f t="shared" si="15"/>
        <v/>
      </c>
      <c r="AU196" s="68" t="str">
        <f t="shared" si="16"/>
        <v/>
      </c>
      <c r="AV196" s="68" t="str">
        <f t="shared" si="17"/>
        <v/>
      </c>
    </row>
    <row r="197" spans="1:48" x14ac:dyDescent="0.25">
      <c r="A197" s="67">
        <f>'COUT TVX'!A194</f>
        <v>828</v>
      </c>
      <c r="B197" s="67" t="str">
        <f>'COUT TVX'!B194</f>
        <v xml:space="preserve"> SARGE LES LE MANS RUE PUITS LA</v>
      </c>
      <c r="C197" s="67"/>
      <c r="D197" s="67"/>
      <c r="E197" s="67">
        <f>IF(ISBLANK('COUT TVX'!I194),"",'COUT TVX'!I194)</f>
        <v>1</v>
      </c>
      <c r="F197" s="72" t="str">
        <f>'COUT TVX'!R194</f>
        <v>Z2</v>
      </c>
      <c r="G197" s="67"/>
      <c r="H197" s="67">
        <f>'COUT TVX'!C194</f>
        <v>2010</v>
      </c>
      <c r="I197" s="67">
        <f>'COUT TVX'!D194</f>
        <v>2012</v>
      </c>
      <c r="J197" s="67" t="str">
        <f>IF('COUT TVX'!H194="IND","IND",IF('COUT TVX'!H194="COLL","COLL",IF('COUT TVX'!H194="INT","COL","MIXTE")))</f>
        <v>IND</v>
      </c>
      <c r="K197" s="67" t="str">
        <f>IFERROR((VLOOKUP(A197,'COUT GLOBAL'!A:L,9,FALSE)),"")</f>
        <v>Locatif</v>
      </c>
      <c r="L197" s="67"/>
      <c r="M197" s="67"/>
      <c r="N197" s="67" t="str">
        <f t="shared" si="12"/>
        <v>-</v>
      </c>
      <c r="O197" s="67"/>
      <c r="P197" s="67"/>
      <c r="Q197" s="67"/>
      <c r="R197" s="67"/>
      <c r="S197" s="67"/>
      <c r="T197" s="67"/>
      <c r="U197" s="67"/>
      <c r="V197" s="67"/>
      <c r="W197" s="67"/>
      <c r="X197" s="73" t="str">
        <f>IF('COUT TVX'!E194=0,"",'COUT TVX'!E194)</f>
        <v/>
      </c>
      <c r="Y197" s="74"/>
      <c r="Z197" s="74"/>
      <c r="AA197" s="74"/>
      <c r="AB197" s="74"/>
      <c r="AC197" s="74"/>
      <c r="AD197" s="68"/>
      <c r="AE197" s="68" t="str">
        <f t="shared" si="13"/>
        <v/>
      </c>
      <c r="AF197" s="68"/>
      <c r="AG197" s="75" t="str">
        <f>IF('COUT TVX'!F194=0,"",'COUT TVX'!F194)</f>
        <v/>
      </c>
      <c r="AH197" s="75" t="str">
        <f>IF('COUT TVX'!G194=0,"",'COUT TVX'!G194)</f>
        <v/>
      </c>
      <c r="AI197" s="76" t="str">
        <f t="shared" si="14"/>
        <v/>
      </c>
      <c r="AJ197" s="67" t="str">
        <f>'COUT TVX'!K194</f>
        <v>LOT 10 - ELECTRICITE</v>
      </c>
      <c r="AK197" s="67" t="str">
        <f>'COUT TVX'!L194</f>
        <v>ELECTRICITE / CHAUFFAGE/PLOMBERIE/VMC</v>
      </c>
      <c r="AL197" s="68">
        <f>'COUT TVX'!M194</f>
        <v>56900</v>
      </c>
      <c r="AM197" s="68"/>
      <c r="AN197" s="68"/>
      <c r="AO197" s="68"/>
      <c r="AP197" s="68"/>
      <c r="AQ197" s="68"/>
      <c r="AR197" s="68"/>
      <c r="AS197" s="77" t="str">
        <f>IF(ISBLANK('COUT TVX'!Q194),"",'COUT TVX'!Q194)</f>
        <v/>
      </c>
      <c r="AT197" s="68" t="str">
        <f t="shared" si="15"/>
        <v/>
      </c>
      <c r="AU197" s="68" t="str">
        <f t="shared" si="16"/>
        <v/>
      </c>
      <c r="AV197" s="68" t="str">
        <f t="shared" si="17"/>
        <v/>
      </c>
    </row>
    <row r="198" spans="1:48" x14ac:dyDescent="0.25">
      <c r="A198" s="67">
        <f>'COUT TVX'!A195</f>
        <v>828</v>
      </c>
      <c r="B198" s="67" t="str">
        <f>'COUT TVX'!B195</f>
        <v xml:space="preserve"> SARGE LES LE MANS RUE PUITS LA</v>
      </c>
      <c r="C198" s="67"/>
      <c r="D198" s="67"/>
      <c r="E198" s="67">
        <f>IF(ISBLANK('COUT TVX'!I195),"",'COUT TVX'!I195)</f>
        <v>1</v>
      </c>
      <c r="F198" s="72" t="str">
        <f>'COUT TVX'!R195</f>
        <v>Z2</v>
      </c>
      <c r="G198" s="67"/>
      <c r="H198" s="67">
        <f>'COUT TVX'!C195</f>
        <v>2010</v>
      </c>
      <c r="I198" s="67">
        <f>'COUT TVX'!D195</f>
        <v>2012</v>
      </c>
      <c r="J198" s="67" t="str">
        <f>IF('COUT TVX'!H195="IND","IND",IF('COUT TVX'!H195="COLL","COLL",IF('COUT TVX'!H195="INT","COL","MIXTE")))</f>
        <v>IND</v>
      </c>
      <c r="K198" s="67" t="str">
        <f>IFERROR((VLOOKUP(A198,'COUT GLOBAL'!A:L,9,FALSE)),"")</f>
        <v>Locatif</v>
      </c>
      <c r="L198" s="67"/>
      <c r="M198" s="67"/>
      <c r="N198" s="67" t="str">
        <f t="shared" ref="N198:N261" si="18">IF(ISBLANK(G198),"-",IF(L197&lt;2012,"RT2005","RT2012"))</f>
        <v>-</v>
      </c>
      <c r="O198" s="67"/>
      <c r="P198" s="67"/>
      <c r="Q198" s="67"/>
      <c r="R198" s="67"/>
      <c r="S198" s="67"/>
      <c r="T198" s="67"/>
      <c r="U198" s="67"/>
      <c r="V198" s="67"/>
      <c r="W198" s="67"/>
      <c r="X198" s="73" t="str">
        <f>IF('COUT TVX'!E195=0,"",'COUT TVX'!E195)</f>
        <v/>
      </c>
      <c r="Y198" s="74"/>
      <c r="Z198" s="74"/>
      <c r="AA198" s="74"/>
      <c r="AB198" s="74"/>
      <c r="AC198" s="74"/>
      <c r="AD198" s="68"/>
      <c r="AE198" s="68" t="str">
        <f t="shared" ref="AE198:AE261" si="19">IFERROR((AD198/AH198),"")</f>
        <v/>
      </c>
      <c r="AF198" s="68"/>
      <c r="AG198" s="75" t="str">
        <f>IF('COUT TVX'!F195=0,"",'COUT TVX'!F195)</f>
        <v/>
      </c>
      <c r="AH198" s="75" t="str">
        <f>IF('COUT TVX'!G195=0,"",'COUT TVX'!G195)</f>
        <v/>
      </c>
      <c r="AI198" s="76" t="str">
        <f t="shared" ref="AI198:AI261" si="20">IFERROR((AG198/AH198),"")</f>
        <v/>
      </c>
      <c r="AJ198" s="67" t="str">
        <f>'COUT TVX'!K195</f>
        <v>LOT 11 - PLOMBERIE SANITAIRES</v>
      </c>
      <c r="AK198" s="67" t="str">
        <f>'COUT TVX'!L195</f>
        <v>ELECTRICITE / CHAUFFAGE/PLOMBERIE/VMC</v>
      </c>
      <c r="AL198" s="68">
        <f>'COUT TVX'!M195</f>
        <v>29000</v>
      </c>
      <c r="AM198" s="68"/>
      <c r="AN198" s="68"/>
      <c r="AO198" s="68"/>
      <c r="AP198" s="68"/>
      <c r="AQ198" s="68"/>
      <c r="AR198" s="68"/>
      <c r="AS198" s="77" t="str">
        <f>IF(ISBLANK('COUT TVX'!Q195),"",'COUT TVX'!Q195)</f>
        <v/>
      </c>
      <c r="AT198" s="68" t="str">
        <f t="shared" ref="AT198:AT261" si="21">IFERROR((AM198/X198),"")</f>
        <v/>
      </c>
      <c r="AU198" s="68" t="str">
        <f t="shared" ref="AU198:AU261" si="22">IFERROR((AM198/AG198),"")</f>
        <v/>
      </c>
      <c r="AV198" s="68" t="str">
        <f t="shared" ref="AV198:AV261" si="23">IFERROR((AM198/AH198),"")</f>
        <v/>
      </c>
    </row>
    <row r="199" spans="1:48" x14ac:dyDescent="0.25">
      <c r="A199" s="67">
        <f>'COUT TVX'!A196</f>
        <v>828</v>
      </c>
      <c r="B199" s="67" t="str">
        <f>'COUT TVX'!B196</f>
        <v xml:space="preserve"> SARGE LES LE MANS RUE PUITS LA</v>
      </c>
      <c r="C199" s="67"/>
      <c r="D199" s="67"/>
      <c r="E199" s="67">
        <f>IF(ISBLANK('COUT TVX'!I196),"",'COUT TVX'!I196)</f>
        <v>1</v>
      </c>
      <c r="F199" s="72" t="str">
        <f>'COUT TVX'!R196</f>
        <v>Z2</v>
      </c>
      <c r="G199" s="67"/>
      <c r="H199" s="67">
        <f>'COUT TVX'!C196</f>
        <v>2010</v>
      </c>
      <c r="I199" s="67">
        <f>'COUT TVX'!D196</f>
        <v>2012</v>
      </c>
      <c r="J199" s="67" t="str">
        <f>IF('COUT TVX'!H196="IND","IND",IF('COUT TVX'!H196="COLL","COLL",IF('COUT TVX'!H196="INT","COL","MIXTE")))</f>
        <v>IND</v>
      </c>
      <c r="K199" s="67" t="str">
        <f>IFERROR((VLOOKUP(A199,'COUT GLOBAL'!A:L,9,FALSE)),"")</f>
        <v>Locatif</v>
      </c>
      <c r="L199" s="67"/>
      <c r="M199" s="67"/>
      <c r="N199" s="67" t="str">
        <f t="shared" si="18"/>
        <v>-</v>
      </c>
      <c r="O199" s="67"/>
      <c r="P199" s="67"/>
      <c r="Q199" s="67"/>
      <c r="R199" s="67"/>
      <c r="S199" s="67"/>
      <c r="T199" s="67"/>
      <c r="U199" s="67"/>
      <c r="V199" s="67"/>
      <c r="W199" s="67"/>
      <c r="X199" s="73" t="str">
        <f>IF('COUT TVX'!E196=0,"",'COUT TVX'!E196)</f>
        <v/>
      </c>
      <c r="Y199" s="74"/>
      <c r="Z199" s="74"/>
      <c r="AA199" s="74"/>
      <c r="AB199" s="74"/>
      <c r="AC199" s="74"/>
      <c r="AD199" s="68"/>
      <c r="AE199" s="68" t="str">
        <f t="shared" si="19"/>
        <v/>
      </c>
      <c r="AF199" s="68"/>
      <c r="AG199" s="75" t="str">
        <f>IF('COUT TVX'!F196=0,"",'COUT TVX'!F196)</f>
        <v/>
      </c>
      <c r="AH199" s="75" t="str">
        <f>IF('COUT TVX'!G196=0,"",'COUT TVX'!G196)</f>
        <v/>
      </c>
      <c r="AI199" s="76" t="str">
        <f t="shared" si="20"/>
        <v/>
      </c>
      <c r="AJ199" s="67" t="str">
        <f>'COUT TVX'!K196</f>
        <v>LOT 12 - CHAUFFAGE GAZ</v>
      </c>
      <c r="AK199" s="67" t="str">
        <f>'COUT TVX'!L196</f>
        <v>ELECTRICITE / CHAUFFAGE/PLOMBERIE/VMC</v>
      </c>
      <c r="AL199" s="68">
        <f>'COUT TVX'!M196</f>
        <v>78000</v>
      </c>
      <c r="AM199" s="68"/>
      <c r="AN199" s="68"/>
      <c r="AO199" s="68"/>
      <c r="AP199" s="68"/>
      <c r="AQ199" s="68"/>
      <c r="AR199" s="68"/>
      <c r="AS199" s="77" t="str">
        <f>IF(ISBLANK('COUT TVX'!Q196),"",'COUT TVX'!Q196)</f>
        <v/>
      </c>
      <c r="AT199" s="68" t="str">
        <f t="shared" si="21"/>
        <v/>
      </c>
      <c r="AU199" s="68" t="str">
        <f t="shared" si="22"/>
        <v/>
      </c>
      <c r="AV199" s="68" t="str">
        <f t="shared" si="23"/>
        <v/>
      </c>
    </row>
    <row r="200" spans="1:48" x14ac:dyDescent="0.25">
      <c r="A200" s="67">
        <f>'COUT TVX'!A197</f>
        <v>828</v>
      </c>
      <c r="B200" s="67" t="str">
        <f>'COUT TVX'!B197</f>
        <v xml:space="preserve"> SARGE LES LE MANS RUE PUITS LA</v>
      </c>
      <c r="C200" s="67"/>
      <c r="D200" s="67"/>
      <c r="E200" s="67">
        <f>IF(ISBLANK('COUT TVX'!I197),"",'COUT TVX'!I197)</f>
        <v>1</v>
      </c>
      <c r="F200" s="72" t="str">
        <f>'COUT TVX'!R197</f>
        <v>Z2</v>
      </c>
      <c r="G200" s="67"/>
      <c r="H200" s="67">
        <f>'COUT TVX'!C197</f>
        <v>2010</v>
      </c>
      <c r="I200" s="67">
        <f>'COUT TVX'!D197</f>
        <v>2012</v>
      </c>
      <c r="J200" s="67" t="str">
        <f>IF('COUT TVX'!H197="IND","IND",IF('COUT TVX'!H197="COLL","COLL",IF('COUT TVX'!H197="INT","COL","MIXTE")))</f>
        <v>IND</v>
      </c>
      <c r="K200" s="67" t="str">
        <f>IFERROR((VLOOKUP(A200,'COUT GLOBAL'!A:L,9,FALSE)),"")</f>
        <v>Locatif</v>
      </c>
      <c r="L200" s="67"/>
      <c r="M200" s="67"/>
      <c r="N200" s="67" t="str">
        <f t="shared" si="18"/>
        <v>-</v>
      </c>
      <c r="O200" s="67"/>
      <c r="P200" s="67"/>
      <c r="Q200" s="67"/>
      <c r="R200" s="67"/>
      <c r="S200" s="67"/>
      <c r="T200" s="67"/>
      <c r="U200" s="67"/>
      <c r="V200" s="67"/>
      <c r="W200" s="67"/>
      <c r="X200" s="73" t="str">
        <f>IF('COUT TVX'!E197=0,"",'COUT TVX'!E197)</f>
        <v/>
      </c>
      <c r="Y200" s="74"/>
      <c r="Z200" s="74"/>
      <c r="AA200" s="74"/>
      <c r="AB200" s="74"/>
      <c r="AC200" s="74"/>
      <c r="AD200" s="68"/>
      <c r="AE200" s="68" t="str">
        <f t="shared" si="19"/>
        <v/>
      </c>
      <c r="AF200" s="68"/>
      <c r="AG200" s="75" t="str">
        <f>IF('COUT TVX'!F197=0,"",'COUT TVX'!F197)</f>
        <v/>
      </c>
      <c r="AH200" s="75" t="str">
        <f>IF('COUT TVX'!G197=0,"",'COUT TVX'!G197)</f>
        <v/>
      </c>
      <c r="AI200" s="76" t="str">
        <f t="shared" si="20"/>
        <v/>
      </c>
      <c r="AJ200" s="67" t="str">
        <f>'COUT TVX'!K197</f>
        <v>LOT 13-CARRELAGE, FAIENCE</v>
      </c>
      <c r="AK200" s="67" t="str">
        <f>'COUT TVX'!L197</f>
        <v>SECOND ŒUVRE</v>
      </c>
      <c r="AL200" s="68">
        <f>'COUT TVX'!M197</f>
        <v>24950.02</v>
      </c>
      <c r="AM200" s="68"/>
      <c r="AN200" s="68"/>
      <c r="AO200" s="68"/>
      <c r="AP200" s="68"/>
      <c r="AQ200" s="68"/>
      <c r="AR200" s="68"/>
      <c r="AS200" s="77" t="str">
        <f>IF(ISBLANK('COUT TVX'!Q197),"",'COUT TVX'!Q197)</f>
        <v/>
      </c>
      <c r="AT200" s="68" t="str">
        <f t="shared" si="21"/>
        <v/>
      </c>
      <c r="AU200" s="68" t="str">
        <f t="shared" si="22"/>
        <v/>
      </c>
      <c r="AV200" s="68" t="str">
        <f t="shared" si="23"/>
        <v/>
      </c>
    </row>
    <row r="201" spans="1:48" x14ac:dyDescent="0.25">
      <c r="A201" s="67">
        <f>'COUT TVX'!A198</f>
        <v>828</v>
      </c>
      <c r="B201" s="67" t="str">
        <f>'COUT TVX'!B198</f>
        <v xml:space="preserve"> SARGE LES LE MANS RUE PUITS LA</v>
      </c>
      <c r="C201" s="67"/>
      <c r="D201" s="67"/>
      <c r="E201" s="67">
        <f>IF(ISBLANK('COUT TVX'!I198),"",'COUT TVX'!I198)</f>
        <v>1</v>
      </c>
      <c r="F201" s="72" t="str">
        <f>'COUT TVX'!R198</f>
        <v>Z2</v>
      </c>
      <c r="G201" s="67"/>
      <c r="H201" s="67">
        <f>'COUT TVX'!C198</f>
        <v>2010</v>
      </c>
      <c r="I201" s="67">
        <f>'COUT TVX'!D198</f>
        <v>2012</v>
      </c>
      <c r="J201" s="67" t="str">
        <f>IF('COUT TVX'!H198="IND","IND",IF('COUT TVX'!H198="COLL","COLL",IF('COUT TVX'!H198="INT","COL","MIXTE")))</f>
        <v>IND</v>
      </c>
      <c r="K201" s="67" t="str">
        <f>IFERROR((VLOOKUP(A201,'COUT GLOBAL'!A:L,9,FALSE)),"")</f>
        <v>Locatif</v>
      </c>
      <c r="L201" s="67"/>
      <c r="M201" s="67"/>
      <c r="N201" s="67" t="str">
        <f t="shared" si="18"/>
        <v>-</v>
      </c>
      <c r="O201" s="67"/>
      <c r="P201" s="67"/>
      <c r="Q201" s="67"/>
      <c r="R201" s="67"/>
      <c r="S201" s="67"/>
      <c r="T201" s="67"/>
      <c r="U201" s="67"/>
      <c r="V201" s="67"/>
      <c r="W201" s="67"/>
      <c r="X201" s="73" t="str">
        <f>IF('COUT TVX'!E198=0,"",'COUT TVX'!E198)</f>
        <v/>
      </c>
      <c r="Y201" s="74"/>
      <c r="Z201" s="74"/>
      <c r="AA201" s="74"/>
      <c r="AB201" s="74"/>
      <c r="AC201" s="74"/>
      <c r="AD201" s="68"/>
      <c r="AE201" s="68" t="str">
        <f t="shared" si="19"/>
        <v/>
      </c>
      <c r="AF201" s="68"/>
      <c r="AG201" s="75" t="str">
        <f>IF('COUT TVX'!F198=0,"",'COUT TVX'!F198)</f>
        <v/>
      </c>
      <c r="AH201" s="75" t="str">
        <f>IF('COUT TVX'!G198=0,"",'COUT TVX'!G198)</f>
        <v/>
      </c>
      <c r="AI201" s="76" t="str">
        <f t="shared" si="20"/>
        <v/>
      </c>
      <c r="AJ201" s="67" t="str">
        <f>'COUT TVX'!K198</f>
        <v>LOT 14 - REVETS SOLS SOUPLES</v>
      </c>
      <c r="AK201" s="67" t="str">
        <f>'COUT TVX'!L198</f>
        <v>SECOND ŒUVRE</v>
      </c>
      <c r="AL201" s="68">
        <f>'COUT TVX'!M198</f>
        <v>11912.92</v>
      </c>
      <c r="AM201" s="68"/>
      <c r="AN201" s="68"/>
      <c r="AO201" s="68"/>
      <c r="AP201" s="68"/>
      <c r="AQ201" s="68"/>
      <c r="AR201" s="68"/>
      <c r="AS201" s="77" t="str">
        <f>IF(ISBLANK('COUT TVX'!Q198),"",'COUT TVX'!Q198)</f>
        <v/>
      </c>
      <c r="AT201" s="68" t="str">
        <f t="shared" si="21"/>
        <v/>
      </c>
      <c r="AU201" s="68" t="str">
        <f t="shared" si="22"/>
        <v/>
      </c>
      <c r="AV201" s="68" t="str">
        <f t="shared" si="23"/>
        <v/>
      </c>
    </row>
    <row r="202" spans="1:48" x14ac:dyDescent="0.25">
      <c r="A202" s="67">
        <f>'COUT TVX'!A199</f>
        <v>828</v>
      </c>
      <c r="B202" s="67" t="str">
        <f>'COUT TVX'!B199</f>
        <v xml:space="preserve"> SARGE LES LE MANS RUE PUITS LA</v>
      </c>
      <c r="C202" s="67"/>
      <c r="D202" s="67"/>
      <c r="E202" s="67">
        <f>IF(ISBLANK('COUT TVX'!I199),"",'COUT TVX'!I199)</f>
        <v>1</v>
      </c>
      <c r="F202" s="72" t="str">
        <f>'COUT TVX'!R199</f>
        <v>Z2</v>
      </c>
      <c r="G202" s="67"/>
      <c r="H202" s="67">
        <f>'COUT TVX'!C199</f>
        <v>2010</v>
      </c>
      <c r="I202" s="67">
        <f>'COUT TVX'!D199</f>
        <v>2012</v>
      </c>
      <c r="J202" s="67" t="str">
        <f>IF('COUT TVX'!H199="IND","IND",IF('COUT TVX'!H199="COLL","COLL",IF('COUT TVX'!H199="INT","COL","MIXTE")))</f>
        <v>IND</v>
      </c>
      <c r="K202" s="67" t="str">
        <f>IFERROR((VLOOKUP(A202,'COUT GLOBAL'!A:L,9,FALSE)),"")</f>
        <v>Locatif</v>
      </c>
      <c r="L202" s="67"/>
      <c r="M202" s="67"/>
      <c r="N202" s="67" t="str">
        <f t="shared" si="18"/>
        <v>-</v>
      </c>
      <c r="O202" s="67"/>
      <c r="P202" s="67"/>
      <c r="Q202" s="67"/>
      <c r="R202" s="67"/>
      <c r="S202" s="67"/>
      <c r="T202" s="67"/>
      <c r="U202" s="67"/>
      <c r="V202" s="67"/>
      <c r="W202" s="67"/>
      <c r="X202" s="73" t="str">
        <f>IF('COUT TVX'!E199=0,"",'COUT TVX'!E199)</f>
        <v/>
      </c>
      <c r="Y202" s="74"/>
      <c r="Z202" s="74"/>
      <c r="AA202" s="74"/>
      <c r="AB202" s="74"/>
      <c r="AC202" s="74"/>
      <c r="AD202" s="68"/>
      <c r="AE202" s="68" t="str">
        <f t="shared" si="19"/>
        <v/>
      </c>
      <c r="AF202" s="68"/>
      <c r="AG202" s="75" t="str">
        <f>IF('COUT TVX'!F199=0,"",'COUT TVX'!F199)</f>
        <v/>
      </c>
      <c r="AH202" s="75" t="str">
        <f>IF('COUT TVX'!G199=0,"",'COUT TVX'!G199)</f>
        <v/>
      </c>
      <c r="AI202" s="76" t="str">
        <f t="shared" si="20"/>
        <v/>
      </c>
      <c r="AJ202" s="67" t="str">
        <f>'COUT TVX'!K199</f>
        <v>LOT 15 - PEINTURE</v>
      </c>
      <c r="AK202" s="67" t="str">
        <f>'COUT TVX'!L199</f>
        <v>SECOND ŒUVRE</v>
      </c>
      <c r="AL202" s="68">
        <f>'COUT TVX'!M199</f>
        <v>47311.9</v>
      </c>
      <c r="AM202" s="68"/>
      <c r="AN202" s="68"/>
      <c r="AO202" s="68"/>
      <c r="AP202" s="68"/>
      <c r="AQ202" s="68"/>
      <c r="AR202" s="68"/>
      <c r="AS202" s="77" t="str">
        <f>IF(ISBLANK('COUT TVX'!Q199),"",'COUT TVX'!Q199)</f>
        <v/>
      </c>
      <c r="AT202" s="68" t="str">
        <f t="shared" si="21"/>
        <v/>
      </c>
      <c r="AU202" s="68" t="str">
        <f t="shared" si="22"/>
        <v/>
      </c>
      <c r="AV202" s="68" t="str">
        <f t="shared" si="23"/>
        <v/>
      </c>
    </row>
    <row r="203" spans="1:48" x14ac:dyDescent="0.25">
      <c r="A203" s="67">
        <f>'COUT TVX'!A200</f>
        <v>828</v>
      </c>
      <c r="B203" s="67" t="str">
        <f>'COUT TVX'!B200</f>
        <v xml:space="preserve"> SARGE LES LE MANS RUE PUITS LA</v>
      </c>
      <c r="C203" s="67"/>
      <c r="D203" s="67"/>
      <c r="E203" s="67">
        <f>IF(ISBLANK('COUT TVX'!I200),"",'COUT TVX'!I200)</f>
        <v>1</v>
      </c>
      <c r="F203" s="72" t="str">
        <f>'COUT TVX'!R200</f>
        <v>Z2</v>
      </c>
      <c r="G203" s="67"/>
      <c r="H203" s="67">
        <f>'COUT TVX'!C200</f>
        <v>2010</v>
      </c>
      <c r="I203" s="67">
        <f>'COUT TVX'!D200</f>
        <v>2012</v>
      </c>
      <c r="J203" s="67" t="str">
        <f>IF('COUT TVX'!H200="IND","IND",IF('COUT TVX'!H200="COLL","COLL",IF('COUT TVX'!H200="INT","COL","MIXTE")))</f>
        <v>IND</v>
      </c>
      <c r="K203" s="67" t="str">
        <f>IFERROR((VLOOKUP(A203,'COUT GLOBAL'!A:L,9,FALSE)),"")</f>
        <v>Locatif</v>
      </c>
      <c r="L203" s="67"/>
      <c r="M203" s="67"/>
      <c r="N203" s="67" t="str">
        <f t="shared" si="18"/>
        <v>-</v>
      </c>
      <c r="O203" s="67"/>
      <c r="P203" s="67"/>
      <c r="Q203" s="67"/>
      <c r="R203" s="67"/>
      <c r="S203" s="67"/>
      <c r="T203" s="67"/>
      <c r="U203" s="67"/>
      <c r="V203" s="67"/>
      <c r="W203" s="67"/>
      <c r="X203" s="73" t="str">
        <f>IF('COUT TVX'!E200=0,"",'COUT TVX'!E200)</f>
        <v/>
      </c>
      <c r="Y203" s="74"/>
      <c r="Z203" s="74"/>
      <c r="AA203" s="74"/>
      <c r="AB203" s="74"/>
      <c r="AC203" s="74"/>
      <c r="AD203" s="68"/>
      <c r="AE203" s="68" t="str">
        <f t="shared" si="19"/>
        <v/>
      </c>
      <c r="AF203" s="68"/>
      <c r="AG203" s="75" t="str">
        <f>IF('COUT TVX'!F200=0,"",'COUT TVX'!F200)</f>
        <v/>
      </c>
      <c r="AH203" s="75" t="str">
        <f>IF('COUT TVX'!G200=0,"",'COUT TVX'!G200)</f>
        <v/>
      </c>
      <c r="AI203" s="76" t="str">
        <f t="shared" si="20"/>
        <v/>
      </c>
      <c r="AJ203" s="67" t="str">
        <f>'COUT TVX'!K200</f>
        <v>LOT 16 - ESPACES VERTS</v>
      </c>
      <c r="AK203" s="67" t="str">
        <f>'COUT TVX'!L200</f>
        <v>ESPACES VERTS</v>
      </c>
      <c r="AL203" s="68">
        <f>'COUT TVX'!M200</f>
        <v>15792.9</v>
      </c>
      <c r="AM203" s="68"/>
      <c r="AN203" s="68"/>
      <c r="AO203" s="68"/>
      <c r="AP203" s="68"/>
      <c r="AQ203" s="68"/>
      <c r="AR203" s="68"/>
      <c r="AS203" s="77" t="str">
        <f>IF(ISBLANK('COUT TVX'!Q200),"",'COUT TVX'!Q200)</f>
        <v/>
      </c>
      <c r="AT203" s="68" t="str">
        <f t="shared" si="21"/>
        <v/>
      </c>
      <c r="AU203" s="68" t="str">
        <f t="shared" si="22"/>
        <v/>
      </c>
      <c r="AV203" s="68" t="str">
        <f t="shared" si="23"/>
        <v/>
      </c>
    </row>
    <row r="204" spans="1:48" x14ac:dyDescent="0.25">
      <c r="A204" s="67">
        <f>'COUT TVX'!A201</f>
        <v>831</v>
      </c>
      <c r="B204" s="67" t="str">
        <f>'COUT TVX'!B201</f>
        <v xml:space="preserve"> LA CHAPELLE SAINT AUBIN PLACE</v>
      </c>
      <c r="C204" s="67"/>
      <c r="D204" s="67" t="s">
        <v>1253</v>
      </c>
      <c r="E204" s="67">
        <f>IF(ISBLANK('COUT TVX'!I201),"",'COUT TVX'!I201)</f>
        <v>1</v>
      </c>
      <c r="F204" s="72" t="str">
        <f>'COUT TVX'!R201</f>
        <v>Z2</v>
      </c>
      <c r="G204" s="67"/>
      <c r="H204" s="67">
        <f>'COUT TVX'!C201</f>
        <v>2011</v>
      </c>
      <c r="I204" s="67">
        <f>'COUT TVX'!D201</f>
        <v>2012</v>
      </c>
      <c r="J204" s="67" t="str">
        <f>IF('COUT TVX'!H201="IND","IND",IF('COUT TVX'!H201="COLL","COLL",IF('COUT TVX'!H201="INT","COL","MIXTE")))</f>
        <v>IND</v>
      </c>
      <c r="K204" s="67" t="str">
        <f>IFERROR((VLOOKUP(A204,'COUT GLOBAL'!A:L,9,FALSE)),"")</f>
        <v>Locatif</v>
      </c>
      <c r="L204" s="67"/>
      <c r="M204" s="67"/>
      <c r="N204" s="67" t="str">
        <f t="shared" si="18"/>
        <v>-</v>
      </c>
      <c r="O204" s="67"/>
      <c r="P204" s="67"/>
      <c r="Q204" s="67"/>
      <c r="R204" s="67"/>
      <c r="S204" s="67"/>
      <c r="T204" s="67"/>
      <c r="U204" s="67"/>
      <c r="V204" s="67"/>
      <c r="W204" s="67"/>
      <c r="X204" s="73">
        <f>IF('COUT TVX'!E201=0,"",'COUT TVX'!E201)</f>
        <v>7</v>
      </c>
      <c r="Y204" s="74"/>
      <c r="Z204" s="74"/>
      <c r="AA204" s="74"/>
      <c r="AB204" s="74"/>
      <c r="AC204" s="74"/>
      <c r="AD204" s="68"/>
      <c r="AE204" s="68">
        <f t="shared" si="19"/>
        <v>0</v>
      </c>
      <c r="AF204" s="68"/>
      <c r="AG204" s="75">
        <f>IF('COUT TVX'!F201=0,"",'COUT TVX'!F201)</f>
        <v>556.13</v>
      </c>
      <c r="AH204" s="75">
        <f>IF('COUT TVX'!G201=0,"",'COUT TVX'!G201)</f>
        <v>600.79</v>
      </c>
      <c r="AI204" s="76">
        <f t="shared" si="20"/>
        <v>0.92566454168677914</v>
      </c>
      <c r="AJ204" s="67" t="str">
        <f>'COUT TVX'!K201</f>
        <v>LOT 1 - GROS OEUVRE/VOIRIE</v>
      </c>
      <c r="AK204" s="67" t="str">
        <f>'COUT TVX'!L201</f>
        <v>GROS ŒUVRE</v>
      </c>
      <c r="AL204" s="68">
        <f>'COUT TVX'!M201</f>
        <v>260669.36</v>
      </c>
      <c r="AM204" s="68"/>
      <c r="AN204" s="68"/>
      <c r="AO204" s="68"/>
      <c r="AP204" s="68"/>
      <c r="AQ204" s="68"/>
      <c r="AR204" s="68"/>
      <c r="AS204" s="77">
        <f>IF(ISBLANK('COUT TVX'!Q201),"",'COUT TVX'!Q201)</f>
        <v>5.5E-2</v>
      </c>
      <c r="AT204" s="68">
        <f t="shared" si="21"/>
        <v>0</v>
      </c>
      <c r="AU204" s="68">
        <f t="shared" si="22"/>
        <v>0</v>
      </c>
      <c r="AV204" s="68">
        <f t="shared" si="23"/>
        <v>0</v>
      </c>
    </row>
    <row r="205" spans="1:48" x14ac:dyDescent="0.25">
      <c r="A205" s="67">
        <f>'COUT TVX'!A202</f>
        <v>831</v>
      </c>
      <c r="B205" s="67" t="str">
        <f>'COUT TVX'!B202</f>
        <v xml:space="preserve"> LA CHAPELLE SAINT AUBIN PLACE</v>
      </c>
      <c r="C205" s="67"/>
      <c r="D205" s="67"/>
      <c r="E205" s="67">
        <f>IF(ISBLANK('COUT TVX'!I202),"",'COUT TVX'!I202)</f>
        <v>1</v>
      </c>
      <c r="F205" s="72" t="str">
        <f>'COUT TVX'!R202</f>
        <v>Z2</v>
      </c>
      <c r="G205" s="67"/>
      <c r="H205" s="67">
        <f>'COUT TVX'!C202</f>
        <v>2011</v>
      </c>
      <c r="I205" s="67">
        <f>'COUT TVX'!D202</f>
        <v>2012</v>
      </c>
      <c r="J205" s="67" t="str">
        <f>IF('COUT TVX'!H202="IND","IND",IF('COUT TVX'!H202="COLL","COLL",IF('COUT TVX'!H202="INT","COL","MIXTE")))</f>
        <v>IND</v>
      </c>
      <c r="K205" s="67" t="str">
        <f>IFERROR((VLOOKUP(A205,'COUT GLOBAL'!A:L,9,FALSE)),"")</f>
        <v>Locatif</v>
      </c>
      <c r="L205" s="67"/>
      <c r="M205" s="67"/>
      <c r="N205" s="67" t="str">
        <f t="shared" si="18"/>
        <v>-</v>
      </c>
      <c r="O205" s="67"/>
      <c r="P205" s="67"/>
      <c r="Q205" s="67"/>
      <c r="R205" s="67"/>
      <c r="S205" s="67"/>
      <c r="T205" s="67"/>
      <c r="U205" s="67"/>
      <c r="V205" s="67"/>
      <c r="W205" s="67"/>
      <c r="X205" s="73" t="str">
        <f>IF('COUT TVX'!E202=0,"",'COUT TVX'!E202)</f>
        <v/>
      </c>
      <c r="Y205" s="74"/>
      <c r="Z205" s="74"/>
      <c r="AA205" s="74"/>
      <c r="AB205" s="74"/>
      <c r="AC205" s="74"/>
      <c r="AD205" s="68"/>
      <c r="AE205" s="68" t="str">
        <f t="shared" si="19"/>
        <v/>
      </c>
      <c r="AF205" s="68"/>
      <c r="AG205" s="75" t="str">
        <f>IF('COUT TVX'!F202=0,"",'COUT TVX'!F202)</f>
        <v/>
      </c>
      <c r="AH205" s="75" t="str">
        <f>IF('COUT TVX'!G202=0,"",'COUT TVX'!G202)</f>
        <v/>
      </c>
      <c r="AI205" s="76" t="str">
        <f t="shared" si="20"/>
        <v/>
      </c>
      <c r="AJ205" s="67" t="str">
        <f>'COUT TVX'!K202</f>
        <v>LOT 2 - ENDUITS GRATTES</v>
      </c>
      <c r="AK205" s="67" t="str">
        <f>'COUT TVX'!L202</f>
        <v>GROS ŒUVRE</v>
      </c>
      <c r="AL205" s="68">
        <f>'COUT TVX'!M202</f>
        <v>15286.39</v>
      </c>
      <c r="AM205" s="68"/>
      <c r="AN205" s="68"/>
      <c r="AO205" s="68"/>
      <c r="AP205" s="68"/>
      <c r="AQ205" s="68"/>
      <c r="AR205" s="68"/>
      <c r="AS205" s="77" t="str">
        <f>IF(ISBLANK('COUT TVX'!Q202),"",'COUT TVX'!Q202)</f>
        <v/>
      </c>
      <c r="AT205" s="68" t="str">
        <f t="shared" si="21"/>
        <v/>
      </c>
      <c r="AU205" s="68" t="str">
        <f t="shared" si="22"/>
        <v/>
      </c>
      <c r="AV205" s="68" t="str">
        <f t="shared" si="23"/>
        <v/>
      </c>
    </row>
    <row r="206" spans="1:48" x14ac:dyDescent="0.25">
      <c r="A206" s="67">
        <f>'COUT TVX'!A203</f>
        <v>831</v>
      </c>
      <c r="B206" s="67" t="str">
        <f>'COUT TVX'!B203</f>
        <v xml:space="preserve"> LA CHAPELLE SAINT AUBIN PLACE</v>
      </c>
      <c r="C206" s="67"/>
      <c r="D206" s="67"/>
      <c r="E206" s="67">
        <f>IF(ISBLANK('COUT TVX'!I203),"",'COUT TVX'!I203)</f>
        <v>1</v>
      </c>
      <c r="F206" s="72" t="str">
        <f>'COUT TVX'!R203</f>
        <v>Z2</v>
      </c>
      <c r="G206" s="67"/>
      <c r="H206" s="67">
        <f>'COUT TVX'!C203</f>
        <v>2011</v>
      </c>
      <c r="I206" s="67">
        <f>'COUT TVX'!D203</f>
        <v>2012</v>
      </c>
      <c r="J206" s="67" t="str">
        <f>IF('COUT TVX'!H203="IND","IND",IF('COUT TVX'!H203="COLL","COLL",IF('COUT TVX'!H203="INT","COL","MIXTE")))</f>
        <v>IND</v>
      </c>
      <c r="K206" s="67" t="str">
        <f>IFERROR((VLOOKUP(A206,'COUT GLOBAL'!A:L,9,FALSE)),"")</f>
        <v>Locatif</v>
      </c>
      <c r="L206" s="67"/>
      <c r="M206" s="67"/>
      <c r="N206" s="67" t="str">
        <f t="shared" si="18"/>
        <v>-</v>
      </c>
      <c r="O206" s="67"/>
      <c r="P206" s="67"/>
      <c r="Q206" s="67"/>
      <c r="R206" s="67"/>
      <c r="S206" s="67"/>
      <c r="T206" s="67"/>
      <c r="U206" s="67"/>
      <c r="V206" s="67"/>
      <c r="W206" s="67"/>
      <c r="X206" s="73" t="str">
        <f>IF('COUT TVX'!E203=0,"",'COUT TVX'!E203)</f>
        <v/>
      </c>
      <c r="Y206" s="74"/>
      <c r="Z206" s="74"/>
      <c r="AA206" s="74"/>
      <c r="AB206" s="74"/>
      <c r="AC206" s="74"/>
      <c r="AD206" s="68"/>
      <c r="AE206" s="68" t="str">
        <f t="shared" si="19"/>
        <v/>
      </c>
      <c r="AF206" s="68"/>
      <c r="AG206" s="75" t="str">
        <f>IF('COUT TVX'!F203=0,"",'COUT TVX'!F203)</f>
        <v/>
      </c>
      <c r="AH206" s="75" t="str">
        <f>IF('COUT TVX'!G203=0,"",'COUT TVX'!G203)</f>
        <v/>
      </c>
      <c r="AI206" s="76" t="str">
        <f t="shared" si="20"/>
        <v/>
      </c>
      <c r="AJ206" s="67" t="str">
        <f>'COUT TVX'!K203</f>
        <v>LOT 3 - CHARPENTE-OSSATURE</v>
      </c>
      <c r="AK206" s="67" t="str">
        <f>'COUT TVX'!L203</f>
        <v>CHARPENTE / COUVERTURE</v>
      </c>
      <c r="AL206" s="68">
        <f>'COUT TVX'!M203</f>
        <v>44865.73</v>
      </c>
      <c r="AM206" s="68"/>
      <c r="AN206" s="68"/>
      <c r="AO206" s="68"/>
      <c r="AP206" s="68"/>
      <c r="AQ206" s="68"/>
      <c r="AR206" s="68"/>
      <c r="AS206" s="77" t="str">
        <f>IF(ISBLANK('COUT TVX'!Q203),"",'COUT TVX'!Q203)</f>
        <v/>
      </c>
      <c r="AT206" s="68" t="str">
        <f t="shared" si="21"/>
        <v/>
      </c>
      <c r="AU206" s="68" t="str">
        <f t="shared" si="22"/>
        <v/>
      </c>
      <c r="AV206" s="68" t="str">
        <f t="shared" si="23"/>
        <v/>
      </c>
    </row>
    <row r="207" spans="1:48" x14ac:dyDescent="0.25">
      <c r="A207" s="67">
        <f>'COUT TVX'!A204</f>
        <v>831</v>
      </c>
      <c r="B207" s="67" t="str">
        <f>'COUT TVX'!B204</f>
        <v xml:space="preserve"> LA CHAPELLE SAINT AUBIN PLACE</v>
      </c>
      <c r="C207" s="67"/>
      <c r="D207" s="67"/>
      <c r="E207" s="67">
        <f>IF(ISBLANK('COUT TVX'!I204),"",'COUT TVX'!I204)</f>
        <v>1</v>
      </c>
      <c r="F207" s="72" t="str">
        <f>'COUT TVX'!R204</f>
        <v>Z2</v>
      </c>
      <c r="G207" s="67"/>
      <c r="H207" s="67">
        <f>'COUT TVX'!C204</f>
        <v>2011</v>
      </c>
      <c r="I207" s="67">
        <f>'COUT TVX'!D204</f>
        <v>2012</v>
      </c>
      <c r="J207" s="67" t="str">
        <f>IF('COUT TVX'!H204="IND","IND",IF('COUT TVX'!H204="COLL","COLL",IF('COUT TVX'!H204="INT","COL","MIXTE")))</f>
        <v>IND</v>
      </c>
      <c r="K207" s="67" t="str">
        <f>IFERROR((VLOOKUP(A207,'COUT GLOBAL'!A:L,9,FALSE)),"")</f>
        <v>Locatif</v>
      </c>
      <c r="L207" s="67"/>
      <c r="M207" s="67"/>
      <c r="N207" s="67" t="str">
        <f t="shared" si="18"/>
        <v>-</v>
      </c>
      <c r="O207" s="67"/>
      <c r="P207" s="67"/>
      <c r="Q207" s="67"/>
      <c r="R207" s="67"/>
      <c r="S207" s="67"/>
      <c r="T207" s="67"/>
      <c r="U207" s="67"/>
      <c r="V207" s="67"/>
      <c r="W207" s="67"/>
      <c r="X207" s="73" t="str">
        <f>IF('COUT TVX'!E204=0,"",'COUT TVX'!E204)</f>
        <v/>
      </c>
      <c r="Y207" s="74"/>
      <c r="Z207" s="74"/>
      <c r="AA207" s="74"/>
      <c r="AB207" s="74"/>
      <c r="AC207" s="74"/>
      <c r="AD207" s="68"/>
      <c r="AE207" s="68" t="str">
        <f t="shared" si="19"/>
        <v/>
      </c>
      <c r="AF207" s="68"/>
      <c r="AG207" s="75" t="str">
        <f>IF('COUT TVX'!F204=0,"",'COUT TVX'!F204)</f>
        <v/>
      </c>
      <c r="AH207" s="75" t="str">
        <f>IF('COUT TVX'!G204=0,"",'COUT TVX'!G204)</f>
        <v/>
      </c>
      <c r="AI207" s="76" t="str">
        <f t="shared" si="20"/>
        <v/>
      </c>
      <c r="AJ207" s="67" t="str">
        <f>'COUT TVX'!K204</f>
        <v>LOT 4 - COUVERTURE ARDOISE</v>
      </c>
      <c r="AK207" s="67" t="str">
        <f>'COUT TVX'!L204</f>
        <v>CHARPENTE / COUVERTURE</v>
      </c>
      <c r="AL207" s="68">
        <f>'COUT TVX'!M204</f>
        <v>65910.39</v>
      </c>
      <c r="AM207" s="68"/>
      <c r="AN207" s="68"/>
      <c r="AO207" s="68"/>
      <c r="AP207" s="68"/>
      <c r="AQ207" s="68"/>
      <c r="AR207" s="68"/>
      <c r="AS207" s="77" t="str">
        <f>IF(ISBLANK('COUT TVX'!Q204),"",'COUT TVX'!Q204)</f>
        <v/>
      </c>
      <c r="AT207" s="68" t="str">
        <f t="shared" si="21"/>
        <v/>
      </c>
      <c r="AU207" s="68" t="str">
        <f t="shared" si="22"/>
        <v/>
      </c>
      <c r="AV207" s="68" t="str">
        <f t="shared" si="23"/>
        <v/>
      </c>
    </row>
    <row r="208" spans="1:48" x14ac:dyDescent="0.25">
      <c r="A208" s="67">
        <f>'COUT TVX'!A205</f>
        <v>831</v>
      </c>
      <c r="B208" s="67" t="str">
        <f>'COUT TVX'!B205</f>
        <v xml:space="preserve"> LA CHAPELLE SAINT AUBIN PLACE</v>
      </c>
      <c r="C208" s="67"/>
      <c r="D208" s="67"/>
      <c r="E208" s="67">
        <f>IF(ISBLANK('COUT TVX'!I205),"",'COUT TVX'!I205)</f>
        <v>1</v>
      </c>
      <c r="F208" s="72" t="str">
        <f>'COUT TVX'!R205</f>
        <v>Z2</v>
      </c>
      <c r="G208" s="67"/>
      <c r="H208" s="67">
        <f>'COUT TVX'!C205</f>
        <v>2011</v>
      </c>
      <c r="I208" s="67">
        <f>'COUT TVX'!D205</f>
        <v>2012</v>
      </c>
      <c r="J208" s="67" t="str">
        <f>IF('COUT TVX'!H205="IND","IND",IF('COUT TVX'!H205="COLL","COLL",IF('COUT TVX'!H205="INT","COL","MIXTE")))</f>
        <v>IND</v>
      </c>
      <c r="K208" s="67" t="str">
        <f>IFERROR((VLOOKUP(A208,'COUT GLOBAL'!A:L,9,FALSE)),"")</f>
        <v>Locatif</v>
      </c>
      <c r="L208" s="67"/>
      <c r="M208" s="67"/>
      <c r="N208" s="67" t="str">
        <f t="shared" si="18"/>
        <v>-</v>
      </c>
      <c r="O208" s="67"/>
      <c r="P208" s="67"/>
      <c r="Q208" s="67"/>
      <c r="R208" s="67"/>
      <c r="S208" s="67"/>
      <c r="T208" s="67"/>
      <c r="U208" s="67"/>
      <c r="V208" s="67"/>
      <c r="W208" s="67"/>
      <c r="X208" s="73" t="str">
        <f>IF('COUT TVX'!E205=0,"",'COUT TVX'!E205)</f>
        <v/>
      </c>
      <c r="Y208" s="74"/>
      <c r="Z208" s="74"/>
      <c r="AA208" s="74"/>
      <c r="AB208" s="74"/>
      <c r="AC208" s="74"/>
      <c r="AD208" s="68"/>
      <c r="AE208" s="68" t="str">
        <f t="shared" si="19"/>
        <v/>
      </c>
      <c r="AF208" s="68"/>
      <c r="AG208" s="75" t="str">
        <f>IF('COUT TVX'!F205=0,"",'COUT TVX'!F205)</f>
        <v/>
      </c>
      <c r="AH208" s="75" t="str">
        <f>IF('COUT TVX'!G205=0,"",'COUT TVX'!G205)</f>
        <v/>
      </c>
      <c r="AI208" s="76" t="str">
        <f t="shared" si="20"/>
        <v/>
      </c>
      <c r="AJ208" s="67" t="str">
        <f>'COUT TVX'!K205</f>
        <v>LOT 5 - MENUISERIES EXT. PVC</v>
      </c>
      <c r="AK208" s="67" t="str">
        <f>'COUT TVX'!L205</f>
        <v>SECOND ŒUVRE</v>
      </c>
      <c r="AL208" s="68">
        <f>'COUT TVX'!M205</f>
        <v>28738.78</v>
      </c>
      <c r="AM208" s="68"/>
      <c r="AN208" s="68"/>
      <c r="AO208" s="68"/>
      <c r="AP208" s="68"/>
      <c r="AQ208" s="68"/>
      <c r="AR208" s="68"/>
      <c r="AS208" s="77" t="str">
        <f>IF(ISBLANK('COUT TVX'!Q205),"",'COUT TVX'!Q205)</f>
        <v/>
      </c>
      <c r="AT208" s="68" t="str">
        <f t="shared" si="21"/>
        <v/>
      </c>
      <c r="AU208" s="68" t="str">
        <f t="shared" si="22"/>
        <v/>
      </c>
      <c r="AV208" s="68" t="str">
        <f t="shared" si="23"/>
        <v/>
      </c>
    </row>
    <row r="209" spans="1:48" x14ac:dyDescent="0.25">
      <c r="A209" s="67">
        <f>'COUT TVX'!A206</f>
        <v>831</v>
      </c>
      <c r="B209" s="67" t="str">
        <f>'COUT TVX'!B206</f>
        <v xml:space="preserve"> LA CHAPELLE SAINT AUBIN PLACE</v>
      </c>
      <c r="C209" s="67"/>
      <c r="D209" s="67"/>
      <c r="E209" s="67">
        <f>IF(ISBLANK('COUT TVX'!I206),"",'COUT TVX'!I206)</f>
        <v>1</v>
      </c>
      <c r="F209" s="72" t="str">
        <f>'COUT TVX'!R206</f>
        <v>Z2</v>
      </c>
      <c r="G209" s="67"/>
      <c r="H209" s="67">
        <f>'COUT TVX'!C206</f>
        <v>2011</v>
      </c>
      <c r="I209" s="67">
        <f>'COUT TVX'!D206</f>
        <v>2012</v>
      </c>
      <c r="J209" s="67" t="str">
        <f>IF('COUT TVX'!H206="IND","IND",IF('COUT TVX'!H206="COLL","COLL",IF('COUT TVX'!H206="INT","COL","MIXTE")))</f>
        <v>IND</v>
      </c>
      <c r="K209" s="67" t="str">
        <f>IFERROR((VLOOKUP(A209,'COUT GLOBAL'!A:L,9,FALSE)),"")</f>
        <v>Locatif</v>
      </c>
      <c r="L209" s="67"/>
      <c r="M209" s="67"/>
      <c r="N209" s="67" t="str">
        <f t="shared" si="18"/>
        <v>-</v>
      </c>
      <c r="O209" s="67"/>
      <c r="P209" s="67"/>
      <c r="Q209" s="67"/>
      <c r="R209" s="67"/>
      <c r="S209" s="67"/>
      <c r="T209" s="67"/>
      <c r="U209" s="67"/>
      <c r="V209" s="67"/>
      <c r="W209" s="67"/>
      <c r="X209" s="73" t="str">
        <f>IF('COUT TVX'!E206=0,"",'COUT TVX'!E206)</f>
        <v/>
      </c>
      <c r="Y209" s="74"/>
      <c r="Z209" s="74"/>
      <c r="AA209" s="74"/>
      <c r="AB209" s="74"/>
      <c r="AC209" s="74"/>
      <c r="AD209" s="68"/>
      <c r="AE209" s="68" t="str">
        <f t="shared" si="19"/>
        <v/>
      </c>
      <c r="AF209" s="68"/>
      <c r="AG209" s="75" t="str">
        <f>IF('COUT TVX'!F206=0,"",'COUT TVX'!F206)</f>
        <v/>
      </c>
      <c r="AH209" s="75" t="str">
        <f>IF('COUT TVX'!G206=0,"",'COUT TVX'!G206)</f>
        <v/>
      </c>
      <c r="AI209" s="76" t="str">
        <f t="shared" si="20"/>
        <v/>
      </c>
      <c r="AJ209" s="67" t="str">
        <f>'COUT TVX'!K206</f>
        <v>LOT 6 - MENUISERIES INT ET EXT</v>
      </c>
      <c r="AK209" s="67" t="str">
        <f>'COUT TVX'!L206</f>
        <v>SECOND ŒUVRE</v>
      </c>
      <c r="AL209" s="68">
        <f>'COUT TVX'!M206</f>
        <v>36276.11</v>
      </c>
      <c r="AM209" s="68"/>
      <c r="AN209" s="68"/>
      <c r="AO209" s="68"/>
      <c r="AP209" s="68"/>
      <c r="AQ209" s="68"/>
      <c r="AR209" s="68"/>
      <c r="AS209" s="77" t="str">
        <f>IF(ISBLANK('COUT TVX'!Q206),"",'COUT TVX'!Q206)</f>
        <v/>
      </c>
      <c r="AT209" s="68" t="str">
        <f t="shared" si="21"/>
        <v/>
      </c>
      <c r="AU209" s="68" t="str">
        <f t="shared" si="22"/>
        <v/>
      </c>
      <c r="AV209" s="68" t="str">
        <f t="shared" si="23"/>
        <v/>
      </c>
    </row>
    <row r="210" spans="1:48" x14ac:dyDescent="0.25">
      <c r="A210" s="67">
        <f>'COUT TVX'!A207</f>
        <v>831</v>
      </c>
      <c r="B210" s="67" t="str">
        <f>'COUT TVX'!B207</f>
        <v xml:space="preserve"> LA CHAPELLE SAINT AUBIN PLACE</v>
      </c>
      <c r="C210" s="67"/>
      <c r="D210" s="67"/>
      <c r="E210" s="67">
        <f>IF(ISBLANK('COUT TVX'!I207),"",'COUT TVX'!I207)</f>
        <v>1</v>
      </c>
      <c r="F210" s="72" t="str">
        <f>'COUT TVX'!R207</f>
        <v>Z2</v>
      </c>
      <c r="G210" s="67"/>
      <c r="H210" s="67">
        <f>'COUT TVX'!C207</f>
        <v>2011</v>
      </c>
      <c r="I210" s="67">
        <f>'COUT TVX'!D207</f>
        <v>2012</v>
      </c>
      <c r="J210" s="67" t="str">
        <f>IF('COUT TVX'!H207="IND","IND",IF('COUT TVX'!H207="COLL","COLL",IF('COUT TVX'!H207="INT","COL","MIXTE")))</f>
        <v>IND</v>
      </c>
      <c r="K210" s="67" t="str">
        <f>IFERROR((VLOOKUP(A210,'COUT GLOBAL'!A:L,9,FALSE)),"")</f>
        <v>Locatif</v>
      </c>
      <c r="L210" s="67"/>
      <c r="M210" s="67"/>
      <c r="N210" s="67" t="str">
        <f t="shared" si="18"/>
        <v>-</v>
      </c>
      <c r="O210" s="67"/>
      <c r="P210" s="67"/>
      <c r="Q210" s="67"/>
      <c r="R210" s="67"/>
      <c r="S210" s="67"/>
      <c r="T210" s="67"/>
      <c r="U210" s="67"/>
      <c r="V210" s="67"/>
      <c r="W210" s="67"/>
      <c r="X210" s="73" t="str">
        <f>IF('COUT TVX'!E207=0,"",'COUT TVX'!E207)</f>
        <v/>
      </c>
      <c r="Y210" s="74"/>
      <c r="Z210" s="74"/>
      <c r="AA210" s="74"/>
      <c r="AB210" s="74"/>
      <c r="AC210" s="74"/>
      <c r="AD210" s="68"/>
      <c r="AE210" s="68" t="str">
        <f t="shared" si="19"/>
        <v/>
      </c>
      <c r="AF210" s="68"/>
      <c r="AG210" s="75" t="str">
        <f>IF('COUT TVX'!F207=0,"",'COUT TVX'!F207)</f>
        <v/>
      </c>
      <c r="AH210" s="75" t="str">
        <f>IF('COUT TVX'!G207=0,"",'COUT TVX'!G207)</f>
        <v/>
      </c>
      <c r="AI210" s="76" t="str">
        <f t="shared" si="20"/>
        <v/>
      </c>
      <c r="AJ210" s="67" t="str">
        <f>'COUT TVX'!K207</f>
        <v>LOT 7 - PLATRERIE</v>
      </c>
      <c r="AK210" s="67" t="str">
        <f>'COUT TVX'!L207</f>
        <v>SECOND ŒUVRE</v>
      </c>
      <c r="AL210" s="68">
        <f>'COUT TVX'!M207</f>
        <v>61106.51</v>
      </c>
      <c r="AM210" s="68"/>
      <c r="AN210" s="68"/>
      <c r="AO210" s="68"/>
      <c r="AP210" s="68"/>
      <c r="AQ210" s="68"/>
      <c r="AR210" s="68"/>
      <c r="AS210" s="77" t="str">
        <f>IF(ISBLANK('COUT TVX'!Q207),"",'COUT TVX'!Q207)</f>
        <v/>
      </c>
      <c r="AT210" s="68" t="str">
        <f t="shared" si="21"/>
        <v/>
      </c>
      <c r="AU210" s="68" t="str">
        <f t="shared" si="22"/>
        <v/>
      </c>
      <c r="AV210" s="68" t="str">
        <f t="shared" si="23"/>
        <v/>
      </c>
    </row>
    <row r="211" spans="1:48" x14ac:dyDescent="0.25">
      <c r="A211" s="67">
        <f>'COUT TVX'!A208</f>
        <v>831</v>
      </c>
      <c r="B211" s="67" t="str">
        <f>'COUT TVX'!B208</f>
        <v xml:space="preserve"> LA CHAPELLE SAINT AUBIN PLACE</v>
      </c>
      <c r="C211" s="67"/>
      <c r="D211" s="67"/>
      <c r="E211" s="67">
        <f>IF(ISBLANK('COUT TVX'!I208),"",'COUT TVX'!I208)</f>
        <v>1</v>
      </c>
      <c r="F211" s="72" t="str">
        <f>'COUT TVX'!R208</f>
        <v>Z2</v>
      </c>
      <c r="G211" s="67"/>
      <c r="H211" s="67">
        <f>'COUT TVX'!C208</f>
        <v>2011</v>
      </c>
      <c r="I211" s="67">
        <f>'COUT TVX'!D208</f>
        <v>2012</v>
      </c>
      <c r="J211" s="67" t="str">
        <f>IF('COUT TVX'!H208="IND","IND",IF('COUT TVX'!H208="COLL","COLL",IF('COUT TVX'!H208="INT","COL","MIXTE")))</f>
        <v>IND</v>
      </c>
      <c r="K211" s="67" t="str">
        <f>IFERROR((VLOOKUP(A211,'COUT GLOBAL'!A:L,9,FALSE)),"")</f>
        <v>Locatif</v>
      </c>
      <c r="L211" s="67"/>
      <c r="M211" s="67"/>
      <c r="N211" s="67" t="str">
        <f t="shared" si="18"/>
        <v>-</v>
      </c>
      <c r="O211" s="67"/>
      <c r="P211" s="67"/>
      <c r="Q211" s="67"/>
      <c r="R211" s="67"/>
      <c r="S211" s="67"/>
      <c r="T211" s="67"/>
      <c r="U211" s="67"/>
      <c r="V211" s="67"/>
      <c r="W211" s="67"/>
      <c r="X211" s="73" t="str">
        <f>IF('COUT TVX'!E208=0,"",'COUT TVX'!E208)</f>
        <v/>
      </c>
      <c r="Y211" s="74"/>
      <c r="Z211" s="74"/>
      <c r="AA211" s="74"/>
      <c r="AB211" s="74"/>
      <c r="AC211" s="74"/>
      <c r="AD211" s="68"/>
      <c r="AE211" s="68" t="str">
        <f t="shared" si="19"/>
        <v/>
      </c>
      <c r="AF211" s="68"/>
      <c r="AG211" s="75" t="str">
        <f>IF('COUT TVX'!F208=0,"",'COUT TVX'!F208)</f>
        <v/>
      </c>
      <c r="AH211" s="75" t="str">
        <f>IF('COUT TVX'!G208=0,"",'COUT TVX'!G208)</f>
        <v/>
      </c>
      <c r="AI211" s="76" t="str">
        <f t="shared" si="20"/>
        <v/>
      </c>
      <c r="AJ211" s="67" t="str">
        <f>'COUT TVX'!K208</f>
        <v>LOT 8 - CARRELAGE</v>
      </c>
      <c r="AK211" s="67" t="str">
        <f>'COUT TVX'!L208</f>
        <v>SECOND ŒUVRE</v>
      </c>
      <c r="AL211" s="68">
        <f>'COUT TVX'!M208</f>
        <v>20402.009999999998</v>
      </c>
      <c r="AM211" s="68"/>
      <c r="AN211" s="68"/>
      <c r="AO211" s="68"/>
      <c r="AP211" s="68"/>
      <c r="AQ211" s="68"/>
      <c r="AR211" s="68"/>
      <c r="AS211" s="77" t="str">
        <f>IF(ISBLANK('COUT TVX'!Q208),"",'COUT TVX'!Q208)</f>
        <v/>
      </c>
      <c r="AT211" s="68" t="str">
        <f t="shared" si="21"/>
        <v/>
      </c>
      <c r="AU211" s="68" t="str">
        <f t="shared" si="22"/>
        <v/>
      </c>
      <c r="AV211" s="68" t="str">
        <f t="shared" si="23"/>
        <v/>
      </c>
    </row>
    <row r="212" spans="1:48" x14ac:dyDescent="0.25">
      <c r="A212" s="67">
        <f>'COUT TVX'!A209</f>
        <v>831</v>
      </c>
      <c r="B212" s="67" t="str">
        <f>'COUT TVX'!B209</f>
        <v xml:space="preserve"> LA CHAPELLE SAINT AUBIN PLACE</v>
      </c>
      <c r="C212" s="67"/>
      <c r="D212" s="67"/>
      <c r="E212" s="67">
        <f>IF(ISBLANK('COUT TVX'!I209),"",'COUT TVX'!I209)</f>
        <v>1</v>
      </c>
      <c r="F212" s="72" t="str">
        <f>'COUT TVX'!R209</f>
        <v>Z2</v>
      </c>
      <c r="G212" s="67"/>
      <c r="H212" s="67">
        <f>'COUT TVX'!C209</f>
        <v>2011</v>
      </c>
      <c r="I212" s="67">
        <f>'COUT TVX'!D209</f>
        <v>2012</v>
      </c>
      <c r="J212" s="67" t="str">
        <f>IF('COUT TVX'!H209="IND","IND",IF('COUT TVX'!H209="COLL","COLL",IF('COUT TVX'!H209="INT","COL","MIXTE")))</f>
        <v>IND</v>
      </c>
      <c r="K212" s="67" t="str">
        <f>IFERROR((VLOOKUP(A212,'COUT GLOBAL'!A:L,9,FALSE)),"")</f>
        <v>Locatif</v>
      </c>
      <c r="L212" s="67"/>
      <c r="M212" s="67"/>
      <c r="N212" s="67" t="str">
        <f t="shared" si="18"/>
        <v>-</v>
      </c>
      <c r="O212" s="67"/>
      <c r="P212" s="67"/>
      <c r="Q212" s="67"/>
      <c r="R212" s="67"/>
      <c r="S212" s="67"/>
      <c r="T212" s="67"/>
      <c r="U212" s="67"/>
      <c r="V212" s="67"/>
      <c r="W212" s="67"/>
      <c r="X212" s="73" t="str">
        <f>IF('COUT TVX'!E209=0,"",'COUT TVX'!E209)</f>
        <v/>
      </c>
      <c r="Y212" s="74"/>
      <c r="Z212" s="74"/>
      <c r="AA212" s="74"/>
      <c r="AB212" s="74"/>
      <c r="AC212" s="74"/>
      <c r="AD212" s="68"/>
      <c r="AE212" s="68" t="str">
        <f t="shared" si="19"/>
        <v/>
      </c>
      <c r="AF212" s="68"/>
      <c r="AG212" s="75" t="str">
        <f>IF('COUT TVX'!F209=0,"",'COUT TVX'!F209)</f>
        <v/>
      </c>
      <c r="AH212" s="75" t="str">
        <f>IF('COUT TVX'!G209=0,"",'COUT TVX'!G209)</f>
        <v/>
      </c>
      <c r="AI212" s="76" t="str">
        <f t="shared" si="20"/>
        <v/>
      </c>
      <c r="AJ212" s="67" t="str">
        <f>'COUT TVX'!K209</f>
        <v>LOT 9 - PEINTURE/REVETEMENTS</v>
      </c>
      <c r="AK212" s="67" t="str">
        <f>'COUT TVX'!L209</f>
        <v>SECOND ŒUVRE</v>
      </c>
      <c r="AL212" s="68">
        <f>'COUT TVX'!M209</f>
        <v>35829.33</v>
      </c>
      <c r="AM212" s="68"/>
      <c r="AN212" s="68"/>
      <c r="AO212" s="68"/>
      <c r="AP212" s="68"/>
      <c r="AQ212" s="68"/>
      <c r="AR212" s="68"/>
      <c r="AS212" s="77" t="str">
        <f>IF(ISBLANK('COUT TVX'!Q209),"",'COUT TVX'!Q209)</f>
        <v/>
      </c>
      <c r="AT212" s="68" t="str">
        <f t="shared" si="21"/>
        <v/>
      </c>
      <c r="AU212" s="68" t="str">
        <f t="shared" si="22"/>
        <v/>
      </c>
      <c r="AV212" s="68" t="str">
        <f t="shared" si="23"/>
        <v/>
      </c>
    </row>
    <row r="213" spans="1:48" x14ac:dyDescent="0.25">
      <c r="A213" s="67">
        <f>'COUT TVX'!A210</f>
        <v>831</v>
      </c>
      <c r="B213" s="67" t="str">
        <f>'COUT TVX'!B210</f>
        <v xml:space="preserve"> LA CHAPELLE SAINT AUBIN PLACE</v>
      </c>
      <c r="C213" s="67"/>
      <c r="D213" s="67"/>
      <c r="E213" s="67">
        <f>IF(ISBLANK('COUT TVX'!I210),"",'COUT TVX'!I210)</f>
        <v>1</v>
      </c>
      <c r="F213" s="72" t="str">
        <f>'COUT TVX'!R210</f>
        <v>Z2</v>
      </c>
      <c r="G213" s="67"/>
      <c r="H213" s="67">
        <f>'COUT TVX'!C210</f>
        <v>2011</v>
      </c>
      <c r="I213" s="67">
        <f>'COUT TVX'!D210</f>
        <v>2012</v>
      </c>
      <c r="J213" s="67" t="str">
        <f>IF('COUT TVX'!H210="IND","IND",IF('COUT TVX'!H210="COLL","COLL",IF('COUT TVX'!H210="INT","COL","MIXTE")))</f>
        <v>IND</v>
      </c>
      <c r="K213" s="67" t="str">
        <f>IFERROR((VLOOKUP(A213,'COUT GLOBAL'!A:L,9,FALSE)),"")</f>
        <v>Locatif</v>
      </c>
      <c r="L213" s="67"/>
      <c r="M213" s="67"/>
      <c r="N213" s="67" t="str">
        <f t="shared" si="18"/>
        <v>-</v>
      </c>
      <c r="O213" s="67"/>
      <c r="P213" s="67"/>
      <c r="Q213" s="67"/>
      <c r="R213" s="67"/>
      <c r="S213" s="67"/>
      <c r="T213" s="67"/>
      <c r="U213" s="67"/>
      <c r="V213" s="67"/>
      <c r="W213" s="67"/>
      <c r="X213" s="73" t="str">
        <f>IF('COUT TVX'!E210=0,"",'COUT TVX'!E210)</f>
        <v/>
      </c>
      <c r="Y213" s="74"/>
      <c r="Z213" s="74"/>
      <c r="AA213" s="74"/>
      <c r="AB213" s="74"/>
      <c r="AC213" s="74"/>
      <c r="AD213" s="68"/>
      <c r="AE213" s="68" t="str">
        <f t="shared" si="19"/>
        <v/>
      </c>
      <c r="AF213" s="68"/>
      <c r="AG213" s="75" t="str">
        <f>IF('COUT TVX'!F210=0,"",'COUT TVX'!F210)</f>
        <v/>
      </c>
      <c r="AH213" s="75" t="str">
        <f>IF('COUT TVX'!G210=0,"",'COUT TVX'!G210)</f>
        <v/>
      </c>
      <c r="AI213" s="76" t="str">
        <f t="shared" si="20"/>
        <v/>
      </c>
      <c r="AJ213" s="67" t="str">
        <f>'COUT TVX'!K210</f>
        <v>LOT 10 - ESPACES VERTS</v>
      </c>
      <c r="AK213" s="67" t="str">
        <f>'COUT TVX'!L210</f>
        <v>ESPACES VERTS</v>
      </c>
      <c r="AL213" s="68">
        <f>'COUT TVX'!M210</f>
        <v>11885.61</v>
      </c>
      <c r="AM213" s="68"/>
      <c r="AN213" s="68"/>
      <c r="AO213" s="68"/>
      <c r="AP213" s="68"/>
      <c r="AQ213" s="68"/>
      <c r="AR213" s="68"/>
      <c r="AS213" s="77" t="str">
        <f>IF(ISBLANK('COUT TVX'!Q210),"",'COUT TVX'!Q210)</f>
        <v/>
      </c>
      <c r="AT213" s="68" t="str">
        <f t="shared" si="21"/>
        <v/>
      </c>
      <c r="AU213" s="68" t="str">
        <f t="shared" si="22"/>
        <v/>
      </c>
      <c r="AV213" s="68" t="str">
        <f t="shared" si="23"/>
        <v/>
      </c>
    </row>
    <row r="214" spans="1:48" x14ac:dyDescent="0.25">
      <c r="A214" s="67">
        <f>'COUT TVX'!A211</f>
        <v>831</v>
      </c>
      <c r="B214" s="67" t="str">
        <f>'COUT TVX'!B211</f>
        <v xml:space="preserve"> LA CHAPELLE SAINT AUBIN PLACE</v>
      </c>
      <c r="C214" s="67"/>
      <c r="D214" s="67"/>
      <c r="E214" s="67">
        <f>IF(ISBLANK('COUT TVX'!I211),"",'COUT TVX'!I211)</f>
        <v>1</v>
      </c>
      <c r="F214" s="72" t="str">
        <f>'COUT TVX'!R211</f>
        <v>Z2</v>
      </c>
      <c r="G214" s="67"/>
      <c r="H214" s="67">
        <f>'COUT TVX'!C211</f>
        <v>2011</v>
      </c>
      <c r="I214" s="67">
        <f>'COUT TVX'!D211</f>
        <v>2012</v>
      </c>
      <c r="J214" s="67" t="str">
        <f>IF('COUT TVX'!H211="IND","IND",IF('COUT TVX'!H211="COLL","COLL",IF('COUT TVX'!H211="INT","COL","MIXTE")))</f>
        <v>IND</v>
      </c>
      <c r="K214" s="67" t="str">
        <f>IFERROR((VLOOKUP(A214,'COUT GLOBAL'!A:L,9,FALSE)),"")</f>
        <v>Locatif</v>
      </c>
      <c r="L214" s="67"/>
      <c r="M214" s="67"/>
      <c r="N214" s="67" t="str">
        <f t="shared" si="18"/>
        <v>-</v>
      </c>
      <c r="O214" s="67"/>
      <c r="P214" s="67"/>
      <c r="Q214" s="67"/>
      <c r="R214" s="67"/>
      <c r="S214" s="67"/>
      <c r="T214" s="67"/>
      <c r="U214" s="67"/>
      <c r="V214" s="67"/>
      <c r="W214" s="67"/>
      <c r="X214" s="73" t="str">
        <f>IF('COUT TVX'!E211=0,"",'COUT TVX'!E211)</f>
        <v/>
      </c>
      <c r="Y214" s="74"/>
      <c r="Z214" s="74"/>
      <c r="AA214" s="74"/>
      <c r="AB214" s="74"/>
      <c r="AC214" s="74"/>
      <c r="AD214" s="68"/>
      <c r="AE214" s="68" t="str">
        <f t="shared" si="19"/>
        <v/>
      </c>
      <c r="AF214" s="68"/>
      <c r="AG214" s="75" t="str">
        <f>IF('COUT TVX'!F211=0,"",'COUT TVX'!F211)</f>
        <v/>
      </c>
      <c r="AH214" s="75" t="str">
        <f>IF('COUT TVX'!G211=0,"",'COUT TVX'!G211)</f>
        <v/>
      </c>
      <c r="AI214" s="76" t="str">
        <f t="shared" si="20"/>
        <v/>
      </c>
      <c r="AJ214" s="67" t="str">
        <f>'COUT TVX'!K211</f>
        <v>LOT 11 - PLOMBERIE-CHAUFFAGE</v>
      </c>
      <c r="AK214" s="67" t="str">
        <f>'COUT TVX'!L211</f>
        <v>ELECTRICITE / CHAUFFAGE/PLOMBERIE/VMC</v>
      </c>
      <c r="AL214" s="68">
        <f>'COUT TVX'!M211</f>
        <v>62708</v>
      </c>
      <c r="AM214" s="68"/>
      <c r="AN214" s="68"/>
      <c r="AO214" s="68"/>
      <c r="AP214" s="68"/>
      <c r="AQ214" s="68"/>
      <c r="AR214" s="68"/>
      <c r="AS214" s="77" t="str">
        <f>IF(ISBLANK('COUT TVX'!Q211),"",'COUT TVX'!Q211)</f>
        <v/>
      </c>
      <c r="AT214" s="68" t="str">
        <f t="shared" si="21"/>
        <v/>
      </c>
      <c r="AU214" s="68" t="str">
        <f t="shared" si="22"/>
        <v/>
      </c>
      <c r="AV214" s="68" t="str">
        <f t="shared" si="23"/>
        <v/>
      </c>
    </row>
    <row r="215" spans="1:48" x14ac:dyDescent="0.25">
      <c r="A215" s="67">
        <f>'COUT TVX'!A212</f>
        <v>831</v>
      </c>
      <c r="B215" s="67" t="str">
        <f>'COUT TVX'!B212</f>
        <v xml:space="preserve"> LA CHAPELLE SAINT AUBIN PLACE</v>
      </c>
      <c r="C215" s="67"/>
      <c r="D215" s="67"/>
      <c r="E215" s="67">
        <f>IF(ISBLANK('COUT TVX'!I212),"",'COUT TVX'!I212)</f>
        <v>1</v>
      </c>
      <c r="F215" s="72" t="str">
        <f>'COUT TVX'!R212</f>
        <v>Z2</v>
      </c>
      <c r="G215" s="67"/>
      <c r="H215" s="67">
        <f>'COUT TVX'!C212</f>
        <v>2011</v>
      </c>
      <c r="I215" s="67">
        <f>'COUT TVX'!D212</f>
        <v>2012</v>
      </c>
      <c r="J215" s="67" t="str">
        <f>IF('COUT TVX'!H212="IND","IND",IF('COUT TVX'!H212="COLL","COLL",IF('COUT TVX'!H212="INT","COL","MIXTE")))</f>
        <v>IND</v>
      </c>
      <c r="K215" s="67" t="str">
        <f>IFERROR((VLOOKUP(A215,'COUT GLOBAL'!A:L,9,FALSE)),"")</f>
        <v>Locatif</v>
      </c>
      <c r="L215" s="67"/>
      <c r="M215" s="67"/>
      <c r="N215" s="67" t="str">
        <f t="shared" si="18"/>
        <v>-</v>
      </c>
      <c r="O215" s="67"/>
      <c r="P215" s="67"/>
      <c r="Q215" s="67"/>
      <c r="R215" s="67"/>
      <c r="S215" s="67"/>
      <c r="T215" s="67"/>
      <c r="U215" s="67"/>
      <c r="V215" s="67"/>
      <c r="W215" s="67"/>
      <c r="X215" s="73" t="str">
        <f>IF('COUT TVX'!E212=0,"",'COUT TVX'!E212)</f>
        <v/>
      </c>
      <c r="Y215" s="74"/>
      <c r="Z215" s="74"/>
      <c r="AA215" s="74"/>
      <c r="AB215" s="74"/>
      <c r="AC215" s="74"/>
      <c r="AD215" s="68"/>
      <c r="AE215" s="68" t="str">
        <f t="shared" si="19"/>
        <v/>
      </c>
      <c r="AF215" s="68"/>
      <c r="AG215" s="75" t="str">
        <f>IF('COUT TVX'!F212=0,"",'COUT TVX'!F212)</f>
        <v/>
      </c>
      <c r="AH215" s="75" t="str">
        <f>IF('COUT TVX'!G212=0,"",'COUT TVX'!G212)</f>
        <v/>
      </c>
      <c r="AI215" s="76" t="str">
        <f t="shared" si="20"/>
        <v/>
      </c>
      <c r="AJ215" s="67" t="str">
        <f>'COUT TVX'!K212</f>
        <v>LOT 12 - ELECTRICITE</v>
      </c>
      <c r="AK215" s="67" t="str">
        <f>'COUT TVX'!L212</f>
        <v>ELECTRICITE / CHAUFFAGE/PLOMBERIE/VMC</v>
      </c>
      <c r="AL215" s="68">
        <f>'COUT TVX'!M212</f>
        <v>32019.94</v>
      </c>
      <c r="AM215" s="68"/>
      <c r="AN215" s="68"/>
      <c r="AO215" s="68"/>
      <c r="AP215" s="68"/>
      <c r="AQ215" s="68"/>
      <c r="AR215" s="68"/>
      <c r="AS215" s="77" t="str">
        <f>IF(ISBLANK('COUT TVX'!Q212),"",'COUT TVX'!Q212)</f>
        <v/>
      </c>
      <c r="AT215" s="68" t="str">
        <f t="shared" si="21"/>
        <v/>
      </c>
      <c r="AU215" s="68" t="str">
        <f t="shared" si="22"/>
        <v/>
      </c>
      <c r="AV215" s="68" t="str">
        <f t="shared" si="23"/>
        <v/>
      </c>
    </row>
    <row r="216" spans="1:48" x14ac:dyDescent="0.25">
      <c r="A216" s="67">
        <f>'COUT TVX'!A213</f>
        <v>832</v>
      </c>
      <c r="B216" s="67" t="str">
        <f>'COUT TVX'!B213</f>
        <v xml:space="preserve"> LA CHAPELLE ST AUBIN</v>
      </c>
      <c r="C216" s="67"/>
      <c r="D216" s="67" t="s">
        <v>1253</v>
      </c>
      <c r="E216" s="67">
        <f>IF(ISBLANK('COUT TVX'!I213),"",'COUT TVX'!I213)</f>
        <v>1</v>
      </c>
      <c r="F216" s="72" t="str">
        <f>'COUT TVX'!R213</f>
        <v>Z2</v>
      </c>
      <c r="G216" s="67"/>
      <c r="H216" s="67">
        <f>'COUT TVX'!C213</f>
        <v>2011</v>
      </c>
      <c r="I216" s="67">
        <f>'COUT TVX'!D213</f>
        <v>2012</v>
      </c>
      <c r="J216" s="67" t="str">
        <f>IF('COUT TVX'!H213="IND","IND",IF('COUT TVX'!H213="COLL","COLL",IF('COUT TVX'!H213="INT","COL","MIXTE")))</f>
        <v>IND</v>
      </c>
      <c r="K216" s="67" t="str">
        <f>IFERROR((VLOOKUP(A216,'COUT GLOBAL'!A:L,9,FALSE)),"")</f>
        <v>Locatif</v>
      </c>
      <c r="L216" s="67"/>
      <c r="M216" s="67"/>
      <c r="N216" s="67" t="str">
        <f t="shared" si="18"/>
        <v>-</v>
      </c>
      <c r="O216" s="67"/>
      <c r="P216" s="67"/>
      <c r="Q216" s="67"/>
      <c r="R216" s="67"/>
      <c r="S216" s="67"/>
      <c r="T216" s="67"/>
      <c r="U216" s="67"/>
      <c r="V216" s="67"/>
      <c r="W216" s="67"/>
      <c r="X216" s="73">
        <f>IF('COUT TVX'!E213=0,"",'COUT TVX'!E213)</f>
        <v>6</v>
      </c>
      <c r="Y216" s="74"/>
      <c r="Z216" s="74"/>
      <c r="AA216" s="74"/>
      <c r="AB216" s="74"/>
      <c r="AC216" s="74"/>
      <c r="AD216" s="68"/>
      <c r="AE216" s="68">
        <f t="shared" si="19"/>
        <v>0</v>
      </c>
      <c r="AF216" s="68"/>
      <c r="AG216" s="75">
        <f>IF('COUT TVX'!F213=0,"",'COUT TVX'!F213)</f>
        <v>499.87</v>
      </c>
      <c r="AH216" s="75">
        <f>IF('COUT TVX'!G213=0,"",'COUT TVX'!G213)</f>
        <v>538.15</v>
      </c>
      <c r="AI216" s="76">
        <f t="shared" si="20"/>
        <v>0.92886741614791424</v>
      </c>
      <c r="AJ216" s="67" t="str">
        <f>'COUT TVX'!K213</f>
        <v>LOT 1 - GROS OEUVRE</v>
      </c>
      <c r="AK216" s="67" t="str">
        <f>'COUT TVX'!L213</f>
        <v>GROS ŒUVRE</v>
      </c>
      <c r="AL216" s="68">
        <f>'COUT TVX'!M213</f>
        <v>259508.89</v>
      </c>
      <c r="AM216" s="68"/>
      <c r="AN216" s="68"/>
      <c r="AO216" s="68"/>
      <c r="AP216" s="68"/>
      <c r="AQ216" s="68"/>
      <c r="AR216" s="68"/>
      <c r="AS216" s="77">
        <f>IF(ISBLANK('COUT TVX'!Q213),"",'COUT TVX'!Q213)</f>
        <v>5.5E-2</v>
      </c>
      <c r="AT216" s="68">
        <f t="shared" si="21"/>
        <v>0</v>
      </c>
      <c r="AU216" s="68">
        <f t="shared" si="22"/>
        <v>0</v>
      </c>
      <c r="AV216" s="68">
        <f t="shared" si="23"/>
        <v>0</v>
      </c>
    </row>
    <row r="217" spans="1:48" x14ac:dyDescent="0.25">
      <c r="A217" s="67">
        <f>'COUT TVX'!A214</f>
        <v>832</v>
      </c>
      <c r="B217" s="67" t="str">
        <f>'COUT TVX'!B214</f>
        <v xml:space="preserve"> LA CHAPELLE ST AUBIN</v>
      </c>
      <c r="C217" s="67"/>
      <c r="D217" s="67"/>
      <c r="E217" s="67">
        <f>IF(ISBLANK('COUT TVX'!I214),"",'COUT TVX'!I214)</f>
        <v>1</v>
      </c>
      <c r="F217" s="72" t="str">
        <f>'COUT TVX'!R214</f>
        <v>Z2</v>
      </c>
      <c r="G217" s="67"/>
      <c r="H217" s="67">
        <f>'COUT TVX'!C214</f>
        <v>2011</v>
      </c>
      <c r="I217" s="67">
        <f>'COUT TVX'!D214</f>
        <v>2012</v>
      </c>
      <c r="J217" s="67" t="str">
        <f>IF('COUT TVX'!H214="IND","IND",IF('COUT TVX'!H214="COLL","COLL",IF('COUT TVX'!H214="INT","COL","MIXTE")))</f>
        <v>IND</v>
      </c>
      <c r="K217" s="67" t="str">
        <f>IFERROR((VLOOKUP(A217,'COUT GLOBAL'!A:L,9,FALSE)),"")</f>
        <v>Locatif</v>
      </c>
      <c r="L217" s="67"/>
      <c r="M217" s="67"/>
      <c r="N217" s="67" t="str">
        <f t="shared" si="18"/>
        <v>-</v>
      </c>
      <c r="O217" s="67"/>
      <c r="P217" s="67"/>
      <c r="Q217" s="67"/>
      <c r="R217" s="67"/>
      <c r="S217" s="67"/>
      <c r="T217" s="67"/>
      <c r="U217" s="67"/>
      <c r="V217" s="67"/>
      <c r="W217" s="67"/>
      <c r="X217" s="73" t="str">
        <f>IF('COUT TVX'!E214=0,"",'COUT TVX'!E214)</f>
        <v/>
      </c>
      <c r="Y217" s="74"/>
      <c r="Z217" s="74"/>
      <c r="AA217" s="74"/>
      <c r="AB217" s="74"/>
      <c r="AC217" s="74"/>
      <c r="AD217" s="68"/>
      <c r="AE217" s="68" t="str">
        <f t="shared" si="19"/>
        <v/>
      </c>
      <c r="AF217" s="68"/>
      <c r="AG217" s="75" t="str">
        <f>IF('COUT TVX'!F214=0,"",'COUT TVX'!F214)</f>
        <v/>
      </c>
      <c r="AH217" s="75" t="str">
        <f>IF('COUT TVX'!G214=0,"",'COUT TVX'!G214)</f>
        <v/>
      </c>
      <c r="AI217" s="76" t="str">
        <f t="shared" si="20"/>
        <v/>
      </c>
      <c r="AJ217" s="67" t="str">
        <f>'COUT TVX'!K214</f>
        <v>LOT 2 - ENDUITS GRATTES</v>
      </c>
      <c r="AK217" s="67" t="str">
        <f>'COUT TVX'!L214</f>
        <v>GROS ŒUVRE</v>
      </c>
      <c r="AL217" s="68">
        <f>'COUT TVX'!M214</f>
        <v>10507.74</v>
      </c>
      <c r="AM217" s="68"/>
      <c r="AN217" s="68"/>
      <c r="AO217" s="68"/>
      <c r="AP217" s="68"/>
      <c r="AQ217" s="68"/>
      <c r="AR217" s="68"/>
      <c r="AS217" s="77" t="str">
        <f>IF(ISBLANK('COUT TVX'!Q214),"",'COUT TVX'!Q214)</f>
        <v/>
      </c>
      <c r="AT217" s="68" t="str">
        <f t="shared" si="21"/>
        <v/>
      </c>
      <c r="AU217" s="68" t="str">
        <f t="shared" si="22"/>
        <v/>
      </c>
      <c r="AV217" s="68" t="str">
        <f t="shared" si="23"/>
        <v/>
      </c>
    </row>
    <row r="218" spans="1:48" x14ac:dyDescent="0.25">
      <c r="A218" s="67">
        <f>'COUT TVX'!A215</f>
        <v>832</v>
      </c>
      <c r="B218" s="67" t="str">
        <f>'COUT TVX'!B215</f>
        <v xml:space="preserve"> LA CHAPELLE ST AUBIN</v>
      </c>
      <c r="C218" s="67"/>
      <c r="D218" s="67"/>
      <c r="E218" s="67">
        <f>IF(ISBLANK('COUT TVX'!I215),"",'COUT TVX'!I215)</f>
        <v>1</v>
      </c>
      <c r="F218" s="72" t="str">
        <f>'COUT TVX'!R215</f>
        <v>Z2</v>
      </c>
      <c r="G218" s="67"/>
      <c r="H218" s="67">
        <f>'COUT TVX'!C215</f>
        <v>2011</v>
      </c>
      <c r="I218" s="67">
        <f>'COUT TVX'!D215</f>
        <v>2012</v>
      </c>
      <c r="J218" s="67" t="str">
        <f>IF('COUT TVX'!H215="IND","IND",IF('COUT TVX'!H215="COLL","COLL",IF('COUT TVX'!H215="INT","COL","MIXTE")))</f>
        <v>IND</v>
      </c>
      <c r="K218" s="67" t="str">
        <f>IFERROR((VLOOKUP(A218,'COUT GLOBAL'!A:L,9,FALSE)),"")</f>
        <v>Locatif</v>
      </c>
      <c r="L218" s="67"/>
      <c r="M218" s="67"/>
      <c r="N218" s="67" t="str">
        <f t="shared" si="18"/>
        <v>-</v>
      </c>
      <c r="O218" s="67"/>
      <c r="P218" s="67"/>
      <c r="Q218" s="67"/>
      <c r="R218" s="67"/>
      <c r="S218" s="67"/>
      <c r="T218" s="67"/>
      <c r="U218" s="67"/>
      <c r="V218" s="67"/>
      <c r="W218" s="67"/>
      <c r="X218" s="73" t="str">
        <f>IF('COUT TVX'!E215=0,"",'COUT TVX'!E215)</f>
        <v/>
      </c>
      <c r="Y218" s="74"/>
      <c r="Z218" s="74"/>
      <c r="AA218" s="74"/>
      <c r="AB218" s="74"/>
      <c r="AC218" s="74"/>
      <c r="AD218" s="68"/>
      <c r="AE218" s="68" t="str">
        <f t="shared" si="19"/>
        <v/>
      </c>
      <c r="AF218" s="68"/>
      <c r="AG218" s="75" t="str">
        <f>IF('COUT TVX'!F215=0,"",'COUT TVX'!F215)</f>
        <v/>
      </c>
      <c r="AH218" s="75" t="str">
        <f>IF('COUT TVX'!G215=0,"",'COUT TVX'!G215)</f>
        <v/>
      </c>
      <c r="AI218" s="76" t="str">
        <f t="shared" si="20"/>
        <v/>
      </c>
      <c r="AJ218" s="67" t="str">
        <f>'COUT TVX'!K215</f>
        <v>LOT 3 CHARPENTE-OSSATURE</v>
      </c>
      <c r="AK218" s="67" t="str">
        <f>'COUT TVX'!L215</f>
        <v>CHARPENTE / COUVERTURE</v>
      </c>
      <c r="AL218" s="68">
        <f>'COUT TVX'!M215</f>
        <v>42947.81</v>
      </c>
      <c r="AM218" s="68"/>
      <c r="AN218" s="68"/>
      <c r="AO218" s="68"/>
      <c r="AP218" s="68"/>
      <c r="AQ218" s="68"/>
      <c r="AR218" s="68"/>
      <c r="AS218" s="77" t="str">
        <f>IF(ISBLANK('COUT TVX'!Q215),"",'COUT TVX'!Q215)</f>
        <v/>
      </c>
      <c r="AT218" s="68" t="str">
        <f t="shared" si="21"/>
        <v/>
      </c>
      <c r="AU218" s="68" t="str">
        <f t="shared" si="22"/>
        <v/>
      </c>
      <c r="AV218" s="68" t="str">
        <f t="shared" si="23"/>
        <v/>
      </c>
    </row>
    <row r="219" spans="1:48" x14ac:dyDescent="0.25">
      <c r="A219" s="67">
        <f>'COUT TVX'!A216</f>
        <v>832</v>
      </c>
      <c r="B219" s="67" t="str">
        <f>'COUT TVX'!B216</f>
        <v xml:space="preserve"> LA CHAPELLE ST AUBIN</v>
      </c>
      <c r="C219" s="67"/>
      <c r="D219" s="67"/>
      <c r="E219" s="67">
        <f>IF(ISBLANK('COUT TVX'!I216),"",'COUT TVX'!I216)</f>
        <v>1</v>
      </c>
      <c r="F219" s="72" t="str">
        <f>'COUT TVX'!R216</f>
        <v>Z2</v>
      </c>
      <c r="G219" s="67"/>
      <c r="H219" s="67">
        <f>'COUT TVX'!C216</f>
        <v>2011</v>
      </c>
      <c r="I219" s="67">
        <f>'COUT TVX'!D216</f>
        <v>2012</v>
      </c>
      <c r="J219" s="67" t="str">
        <f>IF('COUT TVX'!H216="IND","IND",IF('COUT TVX'!H216="COLL","COLL",IF('COUT TVX'!H216="INT","COL","MIXTE")))</f>
        <v>IND</v>
      </c>
      <c r="K219" s="67" t="str">
        <f>IFERROR((VLOOKUP(A219,'COUT GLOBAL'!A:L,9,FALSE)),"")</f>
        <v>Locatif</v>
      </c>
      <c r="L219" s="67"/>
      <c r="M219" s="67"/>
      <c r="N219" s="67" t="str">
        <f t="shared" si="18"/>
        <v>-</v>
      </c>
      <c r="O219" s="67"/>
      <c r="P219" s="67"/>
      <c r="Q219" s="67"/>
      <c r="R219" s="67"/>
      <c r="S219" s="67"/>
      <c r="T219" s="67"/>
      <c r="U219" s="67"/>
      <c r="V219" s="67"/>
      <c r="W219" s="67"/>
      <c r="X219" s="73" t="str">
        <f>IF('COUT TVX'!E216=0,"",'COUT TVX'!E216)</f>
        <v/>
      </c>
      <c r="Y219" s="74"/>
      <c r="Z219" s="74"/>
      <c r="AA219" s="74"/>
      <c r="AB219" s="74"/>
      <c r="AC219" s="74"/>
      <c r="AD219" s="68"/>
      <c r="AE219" s="68" t="str">
        <f t="shared" si="19"/>
        <v/>
      </c>
      <c r="AF219" s="68"/>
      <c r="AG219" s="75" t="str">
        <f>IF('COUT TVX'!F216=0,"",'COUT TVX'!F216)</f>
        <v/>
      </c>
      <c r="AH219" s="75" t="str">
        <f>IF('COUT TVX'!G216=0,"",'COUT TVX'!G216)</f>
        <v/>
      </c>
      <c r="AI219" s="76" t="str">
        <f t="shared" si="20"/>
        <v/>
      </c>
      <c r="AJ219" s="67" t="str">
        <f>'COUT TVX'!K216</f>
        <v>LOT 4 - COUVERTURE ARDOISE</v>
      </c>
      <c r="AK219" s="67" t="str">
        <f>'COUT TVX'!L216</f>
        <v>CHARPENTE / COUVERTURE</v>
      </c>
      <c r="AL219" s="68">
        <f>'COUT TVX'!M216</f>
        <v>58378.03</v>
      </c>
      <c r="AM219" s="68"/>
      <c r="AN219" s="68"/>
      <c r="AO219" s="68"/>
      <c r="AP219" s="68"/>
      <c r="AQ219" s="68"/>
      <c r="AR219" s="68"/>
      <c r="AS219" s="77" t="str">
        <f>IF(ISBLANK('COUT TVX'!Q216),"",'COUT TVX'!Q216)</f>
        <v/>
      </c>
      <c r="AT219" s="68" t="str">
        <f t="shared" si="21"/>
        <v/>
      </c>
      <c r="AU219" s="68" t="str">
        <f t="shared" si="22"/>
        <v/>
      </c>
      <c r="AV219" s="68" t="str">
        <f t="shared" si="23"/>
        <v/>
      </c>
    </row>
    <row r="220" spans="1:48" x14ac:dyDescent="0.25">
      <c r="A220" s="67">
        <f>'COUT TVX'!A217</f>
        <v>832</v>
      </c>
      <c r="B220" s="67" t="str">
        <f>'COUT TVX'!B217</f>
        <v xml:space="preserve"> LA CHAPELLE ST AUBIN</v>
      </c>
      <c r="C220" s="67"/>
      <c r="D220" s="67"/>
      <c r="E220" s="67">
        <f>IF(ISBLANK('COUT TVX'!I217),"",'COUT TVX'!I217)</f>
        <v>1</v>
      </c>
      <c r="F220" s="72" t="str">
        <f>'COUT TVX'!R217</f>
        <v>Z2</v>
      </c>
      <c r="G220" s="67"/>
      <c r="H220" s="67">
        <f>'COUT TVX'!C217</f>
        <v>2011</v>
      </c>
      <c r="I220" s="67">
        <f>'COUT TVX'!D217</f>
        <v>2012</v>
      </c>
      <c r="J220" s="67" t="str">
        <f>IF('COUT TVX'!H217="IND","IND",IF('COUT TVX'!H217="COLL","COLL",IF('COUT TVX'!H217="INT","COL","MIXTE")))</f>
        <v>IND</v>
      </c>
      <c r="K220" s="67" t="str">
        <f>IFERROR((VLOOKUP(A220,'COUT GLOBAL'!A:L,9,FALSE)),"")</f>
        <v>Locatif</v>
      </c>
      <c r="L220" s="67"/>
      <c r="M220" s="67"/>
      <c r="N220" s="67" t="str">
        <f t="shared" si="18"/>
        <v>-</v>
      </c>
      <c r="O220" s="67"/>
      <c r="P220" s="67"/>
      <c r="Q220" s="67"/>
      <c r="R220" s="67"/>
      <c r="S220" s="67"/>
      <c r="T220" s="67"/>
      <c r="U220" s="67"/>
      <c r="V220" s="67"/>
      <c r="W220" s="67"/>
      <c r="X220" s="73" t="str">
        <f>IF('COUT TVX'!E217=0,"",'COUT TVX'!E217)</f>
        <v/>
      </c>
      <c r="Y220" s="74"/>
      <c r="Z220" s="74"/>
      <c r="AA220" s="74"/>
      <c r="AB220" s="74"/>
      <c r="AC220" s="74"/>
      <c r="AD220" s="68"/>
      <c r="AE220" s="68" t="str">
        <f t="shared" si="19"/>
        <v/>
      </c>
      <c r="AF220" s="68"/>
      <c r="AG220" s="75" t="str">
        <f>IF('COUT TVX'!F217=0,"",'COUT TVX'!F217)</f>
        <v/>
      </c>
      <c r="AH220" s="75" t="str">
        <f>IF('COUT TVX'!G217=0,"",'COUT TVX'!G217)</f>
        <v/>
      </c>
      <c r="AI220" s="76" t="str">
        <f t="shared" si="20"/>
        <v/>
      </c>
      <c r="AJ220" s="67" t="str">
        <f>'COUT TVX'!K217</f>
        <v>LOT 5 - MENUISERIES EXT PVC</v>
      </c>
      <c r="AK220" s="67" t="str">
        <f>'COUT TVX'!L217</f>
        <v>SECOND ŒUVRE</v>
      </c>
      <c r="AL220" s="68">
        <f>'COUT TVX'!M217</f>
        <v>21482.35</v>
      </c>
      <c r="AM220" s="68"/>
      <c r="AN220" s="68"/>
      <c r="AO220" s="68"/>
      <c r="AP220" s="68"/>
      <c r="AQ220" s="68"/>
      <c r="AR220" s="68"/>
      <c r="AS220" s="77" t="str">
        <f>IF(ISBLANK('COUT TVX'!Q217),"",'COUT TVX'!Q217)</f>
        <v/>
      </c>
      <c r="AT220" s="68" t="str">
        <f t="shared" si="21"/>
        <v/>
      </c>
      <c r="AU220" s="68" t="str">
        <f t="shared" si="22"/>
        <v/>
      </c>
      <c r="AV220" s="68" t="str">
        <f t="shared" si="23"/>
        <v/>
      </c>
    </row>
    <row r="221" spans="1:48" x14ac:dyDescent="0.25">
      <c r="A221" s="67">
        <f>'COUT TVX'!A218</f>
        <v>832</v>
      </c>
      <c r="B221" s="67" t="str">
        <f>'COUT TVX'!B218</f>
        <v xml:space="preserve"> LA CHAPELLE ST AUBIN</v>
      </c>
      <c r="C221" s="67"/>
      <c r="D221" s="67"/>
      <c r="E221" s="67">
        <f>IF(ISBLANK('COUT TVX'!I218),"",'COUT TVX'!I218)</f>
        <v>1</v>
      </c>
      <c r="F221" s="72" t="str">
        <f>'COUT TVX'!R218</f>
        <v>Z2</v>
      </c>
      <c r="G221" s="67"/>
      <c r="H221" s="67">
        <f>'COUT TVX'!C218</f>
        <v>2011</v>
      </c>
      <c r="I221" s="67">
        <f>'COUT TVX'!D218</f>
        <v>2012</v>
      </c>
      <c r="J221" s="67" t="str">
        <f>IF('COUT TVX'!H218="IND","IND",IF('COUT TVX'!H218="COLL","COLL",IF('COUT TVX'!H218="INT","COL","MIXTE")))</f>
        <v>IND</v>
      </c>
      <c r="K221" s="67" t="str">
        <f>IFERROR((VLOOKUP(A221,'COUT GLOBAL'!A:L,9,FALSE)),"")</f>
        <v>Locatif</v>
      </c>
      <c r="L221" s="67"/>
      <c r="M221" s="67"/>
      <c r="N221" s="67" t="str">
        <f t="shared" si="18"/>
        <v>-</v>
      </c>
      <c r="O221" s="67"/>
      <c r="P221" s="67"/>
      <c r="Q221" s="67"/>
      <c r="R221" s="67"/>
      <c r="S221" s="67"/>
      <c r="T221" s="67"/>
      <c r="U221" s="67"/>
      <c r="V221" s="67"/>
      <c r="W221" s="67"/>
      <c r="X221" s="73" t="str">
        <f>IF('COUT TVX'!E218=0,"",'COUT TVX'!E218)</f>
        <v/>
      </c>
      <c r="Y221" s="74"/>
      <c r="Z221" s="74"/>
      <c r="AA221" s="74"/>
      <c r="AB221" s="74"/>
      <c r="AC221" s="74"/>
      <c r="AD221" s="68"/>
      <c r="AE221" s="68" t="str">
        <f t="shared" si="19"/>
        <v/>
      </c>
      <c r="AF221" s="68"/>
      <c r="AG221" s="75" t="str">
        <f>IF('COUT TVX'!F218=0,"",'COUT TVX'!F218)</f>
        <v/>
      </c>
      <c r="AH221" s="75" t="str">
        <f>IF('COUT TVX'!G218=0,"",'COUT TVX'!G218)</f>
        <v/>
      </c>
      <c r="AI221" s="76" t="str">
        <f t="shared" si="20"/>
        <v/>
      </c>
      <c r="AJ221" s="67" t="str">
        <f>'COUT TVX'!K218</f>
        <v>LOT 6 - MENUISERIES INT.  EXT.</v>
      </c>
      <c r="AK221" s="67" t="str">
        <f>'COUT TVX'!L218</f>
        <v>SECOND ŒUVRE</v>
      </c>
      <c r="AL221" s="68">
        <f>'COUT TVX'!M218</f>
        <v>30129.37</v>
      </c>
      <c r="AM221" s="68"/>
      <c r="AN221" s="68"/>
      <c r="AO221" s="68"/>
      <c r="AP221" s="68"/>
      <c r="AQ221" s="68"/>
      <c r="AR221" s="68"/>
      <c r="AS221" s="77" t="str">
        <f>IF(ISBLANK('COUT TVX'!Q218),"",'COUT TVX'!Q218)</f>
        <v/>
      </c>
      <c r="AT221" s="68" t="str">
        <f t="shared" si="21"/>
        <v/>
      </c>
      <c r="AU221" s="68" t="str">
        <f t="shared" si="22"/>
        <v/>
      </c>
      <c r="AV221" s="68" t="str">
        <f t="shared" si="23"/>
        <v/>
      </c>
    </row>
    <row r="222" spans="1:48" x14ac:dyDescent="0.25">
      <c r="A222" s="67">
        <f>'COUT TVX'!A219</f>
        <v>832</v>
      </c>
      <c r="B222" s="67" t="str">
        <f>'COUT TVX'!B219</f>
        <v xml:space="preserve"> LA CHAPELLE ST AUBIN</v>
      </c>
      <c r="C222" s="67"/>
      <c r="D222" s="67"/>
      <c r="E222" s="67">
        <f>IF(ISBLANK('COUT TVX'!I219),"",'COUT TVX'!I219)</f>
        <v>1</v>
      </c>
      <c r="F222" s="72" t="str">
        <f>'COUT TVX'!R219</f>
        <v>Z2</v>
      </c>
      <c r="G222" s="67"/>
      <c r="H222" s="67">
        <f>'COUT TVX'!C219</f>
        <v>2011</v>
      </c>
      <c r="I222" s="67">
        <f>'COUT TVX'!D219</f>
        <v>2012</v>
      </c>
      <c r="J222" s="67" t="str">
        <f>IF('COUT TVX'!H219="IND","IND",IF('COUT TVX'!H219="COLL","COLL",IF('COUT TVX'!H219="INT","COL","MIXTE")))</f>
        <v>IND</v>
      </c>
      <c r="K222" s="67" t="str">
        <f>IFERROR((VLOOKUP(A222,'COUT GLOBAL'!A:L,9,FALSE)),"")</f>
        <v>Locatif</v>
      </c>
      <c r="L222" s="67"/>
      <c r="M222" s="67"/>
      <c r="N222" s="67" t="str">
        <f t="shared" si="18"/>
        <v>-</v>
      </c>
      <c r="O222" s="67"/>
      <c r="P222" s="67"/>
      <c r="Q222" s="67"/>
      <c r="R222" s="67"/>
      <c r="S222" s="67"/>
      <c r="T222" s="67"/>
      <c r="U222" s="67"/>
      <c r="V222" s="67"/>
      <c r="W222" s="67"/>
      <c r="X222" s="73" t="str">
        <f>IF('COUT TVX'!E219=0,"",'COUT TVX'!E219)</f>
        <v/>
      </c>
      <c r="Y222" s="74"/>
      <c r="Z222" s="74"/>
      <c r="AA222" s="74"/>
      <c r="AB222" s="74"/>
      <c r="AC222" s="74"/>
      <c r="AD222" s="68"/>
      <c r="AE222" s="68" t="str">
        <f t="shared" si="19"/>
        <v/>
      </c>
      <c r="AF222" s="68"/>
      <c r="AG222" s="75" t="str">
        <f>IF('COUT TVX'!F219=0,"",'COUT TVX'!F219)</f>
        <v/>
      </c>
      <c r="AH222" s="75" t="str">
        <f>IF('COUT TVX'!G219=0,"",'COUT TVX'!G219)</f>
        <v/>
      </c>
      <c r="AI222" s="76" t="str">
        <f t="shared" si="20"/>
        <v/>
      </c>
      <c r="AJ222" s="67" t="str">
        <f>'COUT TVX'!K219</f>
        <v>LOT 7 - PLATRERIE</v>
      </c>
      <c r="AK222" s="67" t="str">
        <f>'COUT TVX'!L219</f>
        <v>SECOND ŒUVRE</v>
      </c>
      <c r="AL222" s="68">
        <f>'COUT TVX'!M219</f>
        <v>54944.5</v>
      </c>
      <c r="AM222" s="68"/>
      <c r="AN222" s="68"/>
      <c r="AO222" s="68"/>
      <c r="AP222" s="68"/>
      <c r="AQ222" s="68"/>
      <c r="AR222" s="68"/>
      <c r="AS222" s="77" t="str">
        <f>IF(ISBLANK('COUT TVX'!Q219),"",'COUT TVX'!Q219)</f>
        <v/>
      </c>
      <c r="AT222" s="68" t="str">
        <f t="shared" si="21"/>
        <v/>
      </c>
      <c r="AU222" s="68" t="str">
        <f t="shared" si="22"/>
        <v/>
      </c>
      <c r="AV222" s="68" t="str">
        <f t="shared" si="23"/>
        <v/>
      </c>
    </row>
    <row r="223" spans="1:48" x14ac:dyDescent="0.25">
      <c r="A223" s="67">
        <f>'COUT TVX'!A220</f>
        <v>832</v>
      </c>
      <c r="B223" s="67" t="str">
        <f>'COUT TVX'!B220</f>
        <v xml:space="preserve"> LA CHAPELLE ST AUBIN</v>
      </c>
      <c r="C223" s="67"/>
      <c r="D223" s="67"/>
      <c r="E223" s="67">
        <f>IF(ISBLANK('COUT TVX'!I220),"",'COUT TVX'!I220)</f>
        <v>1</v>
      </c>
      <c r="F223" s="72" t="str">
        <f>'COUT TVX'!R220</f>
        <v>Z2</v>
      </c>
      <c r="G223" s="67"/>
      <c r="H223" s="67">
        <f>'COUT TVX'!C220</f>
        <v>2011</v>
      </c>
      <c r="I223" s="67">
        <f>'COUT TVX'!D220</f>
        <v>2012</v>
      </c>
      <c r="J223" s="67" t="str">
        <f>IF('COUT TVX'!H220="IND","IND",IF('COUT TVX'!H220="COLL","COLL",IF('COUT TVX'!H220="INT","COL","MIXTE")))</f>
        <v>IND</v>
      </c>
      <c r="K223" s="67" t="str">
        <f>IFERROR((VLOOKUP(A223,'COUT GLOBAL'!A:L,9,FALSE)),"")</f>
        <v>Locatif</v>
      </c>
      <c r="L223" s="67"/>
      <c r="M223" s="67"/>
      <c r="N223" s="67" t="str">
        <f t="shared" si="18"/>
        <v>-</v>
      </c>
      <c r="O223" s="67"/>
      <c r="P223" s="67"/>
      <c r="Q223" s="67"/>
      <c r="R223" s="67"/>
      <c r="S223" s="67"/>
      <c r="T223" s="67"/>
      <c r="U223" s="67"/>
      <c r="V223" s="67"/>
      <c r="W223" s="67"/>
      <c r="X223" s="73" t="str">
        <f>IF('COUT TVX'!E220=0,"",'COUT TVX'!E220)</f>
        <v/>
      </c>
      <c r="Y223" s="74"/>
      <c r="Z223" s="74"/>
      <c r="AA223" s="74"/>
      <c r="AB223" s="74"/>
      <c r="AC223" s="74"/>
      <c r="AD223" s="68"/>
      <c r="AE223" s="68" t="str">
        <f t="shared" si="19"/>
        <v/>
      </c>
      <c r="AF223" s="68"/>
      <c r="AG223" s="75" t="str">
        <f>IF('COUT TVX'!F220=0,"",'COUT TVX'!F220)</f>
        <v/>
      </c>
      <c r="AH223" s="75" t="str">
        <f>IF('COUT TVX'!G220=0,"",'COUT TVX'!G220)</f>
        <v/>
      </c>
      <c r="AI223" s="76" t="str">
        <f t="shared" si="20"/>
        <v/>
      </c>
      <c r="AJ223" s="67" t="str">
        <f>'COUT TVX'!K220</f>
        <v>LOT 8 - CARRELAGE</v>
      </c>
      <c r="AK223" s="67" t="str">
        <f>'COUT TVX'!L220</f>
        <v>SECOND ŒUVRE</v>
      </c>
      <c r="AL223" s="68">
        <f>'COUT TVX'!M220</f>
        <v>17783.400000000001</v>
      </c>
      <c r="AM223" s="68"/>
      <c r="AN223" s="68"/>
      <c r="AO223" s="68"/>
      <c r="AP223" s="68"/>
      <c r="AQ223" s="68"/>
      <c r="AR223" s="68"/>
      <c r="AS223" s="77" t="str">
        <f>IF(ISBLANK('COUT TVX'!Q220),"",'COUT TVX'!Q220)</f>
        <v/>
      </c>
      <c r="AT223" s="68" t="str">
        <f t="shared" si="21"/>
        <v/>
      </c>
      <c r="AU223" s="68" t="str">
        <f t="shared" si="22"/>
        <v/>
      </c>
      <c r="AV223" s="68" t="str">
        <f t="shared" si="23"/>
        <v/>
      </c>
    </row>
    <row r="224" spans="1:48" x14ac:dyDescent="0.25">
      <c r="A224" s="67">
        <f>'COUT TVX'!A221</f>
        <v>832</v>
      </c>
      <c r="B224" s="67" t="str">
        <f>'COUT TVX'!B221</f>
        <v xml:space="preserve"> LA CHAPELLE ST AUBIN</v>
      </c>
      <c r="C224" s="67"/>
      <c r="D224" s="67"/>
      <c r="E224" s="67">
        <f>IF(ISBLANK('COUT TVX'!I221),"",'COUT TVX'!I221)</f>
        <v>1</v>
      </c>
      <c r="F224" s="72" t="str">
        <f>'COUT TVX'!R221</f>
        <v>Z2</v>
      </c>
      <c r="G224" s="67"/>
      <c r="H224" s="67">
        <f>'COUT TVX'!C221</f>
        <v>2011</v>
      </c>
      <c r="I224" s="67">
        <f>'COUT TVX'!D221</f>
        <v>2012</v>
      </c>
      <c r="J224" s="67" t="str">
        <f>IF('COUT TVX'!H221="IND","IND",IF('COUT TVX'!H221="COLL","COLL",IF('COUT TVX'!H221="INT","COL","MIXTE")))</f>
        <v>IND</v>
      </c>
      <c r="K224" s="67" t="str">
        <f>IFERROR((VLOOKUP(A224,'COUT GLOBAL'!A:L,9,FALSE)),"")</f>
        <v>Locatif</v>
      </c>
      <c r="L224" s="67"/>
      <c r="M224" s="67"/>
      <c r="N224" s="67" t="str">
        <f t="shared" si="18"/>
        <v>-</v>
      </c>
      <c r="O224" s="67"/>
      <c r="P224" s="67"/>
      <c r="Q224" s="67"/>
      <c r="R224" s="67"/>
      <c r="S224" s="67"/>
      <c r="T224" s="67"/>
      <c r="U224" s="67"/>
      <c r="V224" s="67"/>
      <c r="W224" s="67"/>
      <c r="X224" s="73" t="str">
        <f>IF('COUT TVX'!E221=0,"",'COUT TVX'!E221)</f>
        <v/>
      </c>
      <c r="Y224" s="74"/>
      <c r="Z224" s="74"/>
      <c r="AA224" s="74"/>
      <c r="AB224" s="74"/>
      <c r="AC224" s="74"/>
      <c r="AD224" s="68"/>
      <c r="AE224" s="68" t="str">
        <f t="shared" si="19"/>
        <v/>
      </c>
      <c r="AF224" s="68"/>
      <c r="AG224" s="75" t="str">
        <f>IF('COUT TVX'!F221=0,"",'COUT TVX'!F221)</f>
        <v/>
      </c>
      <c r="AH224" s="75" t="str">
        <f>IF('COUT TVX'!G221=0,"",'COUT TVX'!G221)</f>
        <v/>
      </c>
      <c r="AI224" s="76" t="str">
        <f t="shared" si="20"/>
        <v/>
      </c>
      <c r="AJ224" s="67" t="str">
        <f>'COUT TVX'!K221</f>
        <v>LOT 9 - PEINTURE - REVETEMENT</v>
      </c>
      <c r="AK224" s="67" t="str">
        <f>'COUT TVX'!L221</f>
        <v>SECOND ŒUVRE</v>
      </c>
      <c r="AL224" s="68">
        <f>'COUT TVX'!M221</f>
        <v>31556.69</v>
      </c>
      <c r="AM224" s="68"/>
      <c r="AN224" s="68"/>
      <c r="AO224" s="68"/>
      <c r="AP224" s="68"/>
      <c r="AQ224" s="68"/>
      <c r="AR224" s="68"/>
      <c r="AS224" s="77" t="str">
        <f>IF(ISBLANK('COUT TVX'!Q221),"",'COUT TVX'!Q221)</f>
        <v/>
      </c>
      <c r="AT224" s="68" t="str">
        <f t="shared" si="21"/>
        <v/>
      </c>
      <c r="AU224" s="68" t="str">
        <f t="shared" si="22"/>
        <v/>
      </c>
      <c r="AV224" s="68" t="str">
        <f t="shared" si="23"/>
        <v/>
      </c>
    </row>
    <row r="225" spans="1:48" x14ac:dyDescent="0.25">
      <c r="A225" s="67">
        <f>'COUT TVX'!A222</f>
        <v>832</v>
      </c>
      <c r="B225" s="67" t="str">
        <f>'COUT TVX'!B222</f>
        <v xml:space="preserve"> LA CHAPELLE ST AUBIN</v>
      </c>
      <c r="C225" s="67"/>
      <c r="D225" s="67"/>
      <c r="E225" s="67">
        <f>IF(ISBLANK('COUT TVX'!I222),"",'COUT TVX'!I222)</f>
        <v>1</v>
      </c>
      <c r="F225" s="72" t="str">
        <f>'COUT TVX'!R222</f>
        <v>Z2</v>
      </c>
      <c r="G225" s="67"/>
      <c r="H225" s="67">
        <f>'COUT TVX'!C222</f>
        <v>2011</v>
      </c>
      <c r="I225" s="67">
        <f>'COUT TVX'!D222</f>
        <v>2012</v>
      </c>
      <c r="J225" s="67" t="str">
        <f>IF('COUT TVX'!H222="IND","IND",IF('COUT TVX'!H222="COLL","COLL",IF('COUT TVX'!H222="INT","COL","MIXTE")))</f>
        <v>IND</v>
      </c>
      <c r="K225" s="67" t="str">
        <f>IFERROR((VLOOKUP(A225,'COUT GLOBAL'!A:L,9,FALSE)),"")</f>
        <v>Locatif</v>
      </c>
      <c r="L225" s="67"/>
      <c r="M225" s="67"/>
      <c r="N225" s="67" t="str">
        <f t="shared" si="18"/>
        <v>-</v>
      </c>
      <c r="O225" s="67"/>
      <c r="P225" s="67"/>
      <c r="Q225" s="67"/>
      <c r="R225" s="67"/>
      <c r="S225" s="67"/>
      <c r="T225" s="67"/>
      <c r="U225" s="67"/>
      <c r="V225" s="67"/>
      <c r="W225" s="67"/>
      <c r="X225" s="73" t="str">
        <f>IF('COUT TVX'!E222=0,"",'COUT TVX'!E222)</f>
        <v/>
      </c>
      <c r="Y225" s="74"/>
      <c r="Z225" s="74"/>
      <c r="AA225" s="74"/>
      <c r="AB225" s="74"/>
      <c r="AC225" s="74"/>
      <c r="AD225" s="68"/>
      <c r="AE225" s="68" t="str">
        <f t="shared" si="19"/>
        <v/>
      </c>
      <c r="AF225" s="68"/>
      <c r="AG225" s="75" t="str">
        <f>IF('COUT TVX'!F222=0,"",'COUT TVX'!F222)</f>
        <v/>
      </c>
      <c r="AH225" s="75" t="str">
        <f>IF('COUT TVX'!G222=0,"",'COUT TVX'!G222)</f>
        <v/>
      </c>
      <c r="AI225" s="76" t="str">
        <f t="shared" si="20"/>
        <v/>
      </c>
      <c r="AJ225" s="67" t="str">
        <f>'COUT TVX'!K222</f>
        <v>LOT 10 - ESPACES VERTS</v>
      </c>
      <c r="AK225" s="67" t="str">
        <f>'COUT TVX'!L222</f>
        <v>ESPACES VERTS</v>
      </c>
      <c r="AL225" s="68">
        <f>'COUT TVX'!M222</f>
        <v>8317.32</v>
      </c>
      <c r="AM225" s="68"/>
      <c r="AN225" s="68"/>
      <c r="AO225" s="68"/>
      <c r="AP225" s="68"/>
      <c r="AQ225" s="68"/>
      <c r="AR225" s="68"/>
      <c r="AS225" s="77" t="str">
        <f>IF(ISBLANK('COUT TVX'!Q222),"",'COUT TVX'!Q222)</f>
        <v/>
      </c>
      <c r="AT225" s="68" t="str">
        <f t="shared" si="21"/>
        <v/>
      </c>
      <c r="AU225" s="68" t="str">
        <f t="shared" si="22"/>
        <v/>
      </c>
      <c r="AV225" s="68" t="str">
        <f t="shared" si="23"/>
        <v/>
      </c>
    </row>
    <row r="226" spans="1:48" x14ac:dyDescent="0.25">
      <c r="A226" s="67">
        <f>'COUT TVX'!A223</f>
        <v>832</v>
      </c>
      <c r="B226" s="67" t="str">
        <f>'COUT TVX'!B223</f>
        <v xml:space="preserve"> LA CHAPELLE ST AUBIN</v>
      </c>
      <c r="C226" s="67"/>
      <c r="D226" s="67"/>
      <c r="E226" s="67">
        <f>IF(ISBLANK('COUT TVX'!I223),"",'COUT TVX'!I223)</f>
        <v>1</v>
      </c>
      <c r="F226" s="72" t="str">
        <f>'COUT TVX'!R223</f>
        <v>Z2</v>
      </c>
      <c r="G226" s="67"/>
      <c r="H226" s="67">
        <f>'COUT TVX'!C223</f>
        <v>2011</v>
      </c>
      <c r="I226" s="67">
        <f>'COUT TVX'!D223</f>
        <v>2012</v>
      </c>
      <c r="J226" s="67" t="str">
        <f>IF('COUT TVX'!H223="IND","IND",IF('COUT TVX'!H223="COLL","COLL",IF('COUT TVX'!H223="INT","COL","MIXTE")))</f>
        <v>IND</v>
      </c>
      <c r="K226" s="67" t="str">
        <f>IFERROR((VLOOKUP(A226,'COUT GLOBAL'!A:L,9,FALSE)),"")</f>
        <v>Locatif</v>
      </c>
      <c r="L226" s="67"/>
      <c r="M226" s="67"/>
      <c r="N226" s="67" t="str">
        <f t="shared" si="18"/>
        <v>-</v>
      </c>
      <c r="O226" s="67"/>
      <c r="P226" s="67"/>
      <c r="Q226" s="67"/>
      <c r="R226" s="67"/>
      <c r="S226" s="67"/>
      <c r="T226" s="67"/>
      <c r="U226" s="67"/>
      <c r="V226" s="67"/>
      <c r="W226" s="67"/>
      <c r="X226" s="73" t="str">
        <f>IF('COUT TVX'!E223=0,"",'COUT TVX'!E223)</f>
        <v/>
      </c>
      <c r="Y226" s="74"/>
      <c r="Z226" s="74"/>
      <c r="AA226" s="74"/>
      <c r="AB226" s="74"/>
      <c r="AC226" s="74"/>
      <c r="AD226" s="68"/>
      <c r="AE226" s="68" t="str">
        <f t="shared" si="19"/>
        <v/>
      </c>
      <c r="AF226" s="68"/>
      <c r="AG226" s="75" t="str">
        <f>IF('COUT TVX'!F223=0,"",'COUT TVX'!F223)</f>
        <v/>
      </c>
      <c r="AH226" s="75" t="str">
        <f>IF('COUT TVX'!G223=0,"",'COUT TVX'!G223)</f>
        <v/>
      </c>
      <c r="AI226" s="76" t="str">
        <f t="shared" si="20"/>
        <v/>
      </c>
      <c r="AJ226" s="67" t="str">
        <f>'COUT TVX'!K223</f>
        <v>LOT 11 - PLOMBERIE CHAUFFAGE</v>
      </c>
      <c r="AK226" s="67" t="str">
        <f>'COUT TVX'!L223</f>
        <v>ELECTRICITE / CHAUFFAGE/PLOMBERIE/VMC</v>
      </c>
      <c r="AL226" s="68">
        <f>'COUT TVX'!M223</f>
        <v>54484.03</v>
      </c>
      <c r="AM226" s="68"/>
      <c r="AN226" s="68"/>
      <c r="AO226" s="68"/>
      <c r="AP226" s="68"/>
      <c r="AQ226" s="68"/>
      <c r="AR226" s="68"/>
      <c r="AS226" s="77" t="str">
        <f>IF(ISBLANK('COUT TVX'!Q223),"",'COUT TVX'!Q223)</f>
        <v/>
      </c>
      <c r="AT226" s="68" t="str">
        <f t="shared" si="21"/>
        <v/>
      </c>
      <c r="AU226" s="68" t="str">
        <f t="shared" si="22"/>
        <v/>
      </c>
      <c r="AV226" s="68" t="str">
        <f t="shared" si="23"/>
        <v/>
      </c>
    </row>
    <row r="227" spans="1:48" x14ac:dyDescent="0.25">
      <c r="A227" s="67">
        <f>'COUT TVX'!A224</f>
        <v>832</v>
      </c>
      <c r="B227" s="67" t="str">
        <f>'COUT TVX'!B224</f>
        <v xml:space="preserve"> LA CHAPELLE ST AUBIN</v>
      </c>
      <c r="C227" s="67"/>
      <c r="D227" s="67"/>
      <c r="E227" s="67">
        <f>IF(ISBLANK('COUT TVX'!I224),"",'COUT TVX'!I224)</f>
        <v>1</v>
      </c>
      <c r="F227" s="72" t="str">
        <f>'COUT TVX'!R224</f>
        <v>Z2</v>
      </c>
      <c r="G227" s="67"/>
      <c r="H227" s="67">
        <f>'COUT TVX'!C224</f>
        <v>2011</v>
      </c>
      <c r="I227" s="67">
        <f>'COUT TVX'!D224</f>
        <v>2012</v>
      </c>
      <c r="J227" s="67" t="str">
        <f>IF('COUT TVX'!H224="IND","IND",IF('COUT TVX'!H224="COLL","COLL",IF('COUT TVX'!H224="INT","COL","MIXTE")))</f>
        <v>IND</v>
      </c>
      <c r="K227" s="67" t="str">
        <f>IFERROR((VLOOKUP(A227,'COUT GLOBAL'!A:L,9,FALSE)),"")</f>
        <v>Locatif</v>
      </c>
      <c r="L227" s="67"/>
      <c r="M227" s="67"/>
      <c r="N227" s="67" t="str">
        <f t="shared" si="18"/>
        <v>-</v>
      </c>
      <c r="O227" s="67"/>
      <c r="P227" s="67"/>
      <c r="Q227" s="67"/>
      <c r="R227" s="67"/>
      <c r="S227" s="67"/>
      <c r="T227" s="67"/>
      <c r="U227" s="67"/>
      <c r="V227" s="67"/>
      <c r="W227" s="67"/>
      <c r="X227" s="73" t="str">
        <f>IF('COUT TVX'!E224=0,"",'COUT TVX'!E224)</f>
        <v/>
      </c>
      <c r="Y227" s="74"/>
      <c r="Z227" s="74"/>
      <c r="AA227" s="74"/>
      <c r="AB227" s="74"/>
      <c r="AC227" s="74"/>
      <c r="AD227" s="68"/>
      <c r="AE227" s="68" t="str">
        <f t="shared" si="19"/>
        <v/>
      </c>
      <c r="AF227" s="68"/>
      <c r="AG227" s="75" t="str">
        <f>IF('COUT TVX'!F224=0,"",'COUT TVX'!F224)</f>
        <v/>
      </c>
      <c r="AH227" s="75" t="str">
        <f>IF('COUT TVX'!G224=0,"",'COUT TVX'!G224)</f>
        <v/>
      </c>
      <c r="AI227" s="76" t="str">
        <f t="shared" si="20"/>
        <v/>
      </c>
      <c r="AJ227" s="67" t="str">
        <f>'COUT TVX'!K224</f>
        <v>LOT 12 - ELECTRICITE</v>
      </c>
      <c r="AK227" s="67" t="str">
        <f>'COUT TVX'!L224</f>
        <v>ELECTRICITE / CHAUFFAGE/PLOMBERIE/VMC</v>
      </c>
      <c r="AL227" s="68">
        <f>'COUT TVX'!M224</f>
        <v>27554.69</v>
      </c>
      <c r="AM227" s="68"/>
      <c r="AN227" s="68"/>
      <c r="AO227" s="68"/>
      <c r="AP227" s="68"/>
      <c r="AQ227" s="68"/>
      <c r="AR227" s="68"/>
      <c r="AS227" s="77" t="str">
        <f>IF(ISBLANK('COUT TVX'!Q224),"",'COUT TVX'!Q224)</f>
        <v/>
      </c>
      <c r="AT227" s="68" t="str">
        <f t="shared" si="21"/>
        <v/>
      </c>
      <c r="AU227" s="68" t="str">
        <f t="shared" si="22"/>
        <v/>
      </c>
      <c r="AV227" s="68" t="str">
        <f t="shared" si="23"/>
        <v/>
      </c>
    </row>
    <row r="228" spans="1:48" x14ac:dyDescent="0.25">
      <c r="A228" s="67">
        <f>'COUT TVX'!A225</f>
        <v>834</v>
      </c>
      <c r="B228" s="67" t="str">
        <f>'COUT TVX'!B225</f>
        <v xml:space="preserve"> PREVAL ALLEE DU PRESBYTERE</v>
      </c>
      <c r="C228" s="67"/>
      <c r="D228" s="67" t="s">
        <v>1254</v>
      </c>
      <c r="E228" s="67">
        <f>IF(ISBLANK('COUT TVX'!I225),"",'COUT TVX'!I225)</f>
        <v>3</v>
      </c>
      <c r="F228" s="72" t="str">
        <f>'COUT TVX'!R225</f>
        <v>Z3</v>
      </c>
      <c r="G228" s="67"/>
      <c r="H228" s="67">
        <f>'COUT TVX'!C225</f>
        <v>2010</v>
      </c>
      <c r="I228" s="67">
        <f>'COUT TVX'!D225</f>
        <v>2012</v>
      </c>
      <c r="J228" s="67" t="str">
        <f>IF('COUT TVX'!H225="IND","IND",IF('COUT TVX'!H225="COLL","COLL",IF('COUT TVX'!H225="INT","COL","MIXTE")))</f>
        <v>IND</v>
      </c>
      <c r="K228" s="67" t="str">
        <f>IFERROR((VLOOKUP(A228,'COUT GLOBAL'!A:L,9,FALSE)),"")</f>
        <v>Locatif</v>
      </c>
      <c r="L228" s="67"/>
      <c r="M228" s="67"/>
      <c r="N228" s="67" t="str">
        <f t="shared" si="18"/>
        <v>-</v>
      </c>
      <c r="O228" s="67"/>
      <c r="P228" s="67"/>
      <c r="Q228" s="67"/>
      <c r="R228" s="67"/>
      <c r="S228" s="67"/>
      <c r="T228" s="67"/>
      <c r="U228" s="67"/>
      <c r="V228" s="67"/>
      <c r="W228" s="67"/>
      <c r="X228" s="73">
        <f>IF('COUT TVX'!E225=0,"",'COUT TVX'!E225)</f>
        <v>2</v>
      </c>
      <c r="Y228" s="74"/>
      <c r="Z228" s="74"/>
      <c r="AA228" s="74"/>
      <c r="AB228" s="74"/>
      <c r="AC228" s="74"/>
      <c r="AD228" s="68"/>
      <c r="AE228" s="68">
        <f t="shared" si="19"/>
        <v>0</v>
      </c>
      <c r="AF228" s="68"/>
      <c r="AG228" s="75">
        <f>IF('COUT TVX'!F225=0,"",'COUT TVX'!F225)</f>
        <v>120.57</v>
      </c>
      <c r="AH228" s="75">
        <f>IF('COUT TVX'!G225=0,"",'COUT TVX'!G225)</f>
        <v>132.27000000000001</v>
      </c>
      <c r="AI228" s="76">
        <f t="shared" si="20"/>
        <v>0.91154456792923555</v>
      </c>
      <c r="AJ228" s="67" t="str">
        <f>'COUT TVX'!K225</f>
        <v>LOT 1 - TERRASSEMENT - GO</v>
      </c>
      <c r="AK228" s="67" t="str">
        <f>'COUT TVX'!L225</f>
        <v>GROS ŒUVRE</v>
      </c>
      <c r="AL228" s="68">
        <f>'COUT TVX'!M225</f>
        <v>31759.51</v>
      </c>
      <c r="AM228" s="68"/>
      <c r="AN228" s="68"/>
      <c r="AO228" s="68"/>
      <c r="AP228" s="68"/>
      <c r="AQ228" s="68"/>
      <c r="AR228" s="68"/>
      <c r="AS228" s="77">
        <f>IF(ISBLANK('COUT TVX'!Q225),"",'COUT TVX'!Q225)</f>
        <v>5.5E-2</v>
      </c>
      <c r="AT228" s="68">
        <f t="shared" si="21"/>
        <v>0</v>
      </c>
      <c r="AU228" s="68">
        <f t="shared" si="22"/>
        <v>0</v>
      </c>
      <c r="AV228" s="68">
        <f t="shared" si="23"/>
        <v>0</v>
      </c>
    </row>
    <row r="229" spans="1:48" x14ac:dyDescent="0.25">
      <c r="A229" s="67">
        <f>'COUT TVX'!A226</f>
        <v>834</v>
      </c>
      <c r="B229" s="67" t="str">
        <f>'COUT TVX'!B226</f>
        <v xml:space="preserve"> PREVAL ALLEE DU PRESBYTERE</v>
      </c>
      <c r="C229" s="67"/>
      <c r="D229" s="67"/>
      <c r="E229" s="67">
        <f>IF(ISBLANK('COUT TVX'!I226),"",'COUT TVX'!I226)</f>
        <v>3</v>
      </c>
      <c r="F229" s="72" t="str">
        <f>'COUT TVX'!R226</f>
        <v>Z3</v>
      </c>
      <c r="G229" s="67"/>
      <c r="H229" s="67">
        <f>'COUT TVX'!C226</f>
        <v>2010</v>
      </c>
      <c r="I229" s="67">
        <f>'COUT TVX'!D226</f>
        <v>2012</v>
      </c>
      <c r="J229" s="67" t="str">
        <f>IF('COUT TVX'!H226="IND","IND",IF('COUT TVX'!H226="COLL","COLL",IF('COUT TVX'!H226="INT","COL","MIXTE")))</f>
        <v>IND</v>
      </c>
      <c r="K229" s="67" t="str">
        <f>IFERROR((VLOOKUP(A229,'COUT GLOBAL'!A:L,9,FALSE)),"")</f>
        <v>Locatif</v>
      </c>
      <c r="L229" s="67"/>
      <c r="M229" s="67"/>
      <c r="N229" s="67" t="str">
        <f t="shared" si="18"/>
        <v>-</v>
      </c>
      <c r="O229" s="67"/>
      <c r="P229" s="67"/>
      <c r="Q229" s="67"/>
      <c r="R229" s="67"/>
      <c r="S229" s="67"/>
      <c r="T229" s="67"/>
      <c r="U229" s="67"/>
      <c r="V229" s="67"/>
      <c r="W229" s="67"/>
      <c r="X229" s="73" t="str">
        <f>IF('COUT TVX'!E226=0,"",'COUT TVX'!E226)</f>
        <v/>
      </c>
      <c r="Y229" s="74"/>
      <c r="Z229" s="74"/>
      <c r="AA229" s="74"/>
      <c r="AB229" s="74"/>
      <c r="AC229" s="74"/>
      <c r="AD229" s="68"/>
      <c r="AE229" s="68" t="str">
        <f t="shared" si="19"/>
        <v/>
      </c>
      <c r="AF229" s="68"/>
      <c r="AG229" s="75" t="str">
        <f>IF('COUT TVX'!F226=0,"",'COUT TVX'!F226)</f>
        <v/>
      </c>
      <c r="AH229" s="75" t="str">
        <f>IF('COUT TVX'!G226=0,"",'COUT TVX'!G226)</f>
        <v/>
      </c>
      <c r="AI229" s="76" t="str">
        <f t="shared" si="20"/>
        <v/>
      </c>
      <c r="AJ229" s="67" t="str">
        <f>'COUT TVX'!K226</f>
        <v>LOT 2 - ENDUITS EXTERIEURS</v>
      </c>
      <c r="AK229" s="67" t="str">
        <f>'COUT TVX'!L226</f>
        <v>GROS ŒUVRE</v>
      </c>
      <c r="AL229" s="68">
        <f>'COUT TVX'!M226</f>
        <v>13420.52</v>
      </c>
      <c r="AM229" s="68"/>
      <c r="AN229" s="68"/>
      <c r="AO229" s="68"/>
      <c r="AP229" s="68"/>
      <c r="AQ229" s="68"/>
      <c r="AR229" s="68"/>
      <c r="AS229" s="77" t="str">
        <f>IF(ISBLANK('COUT TVX'!Q226),"",'COUT TVX'!Q226)</f>
        <v/>
      </c>
      <c r="AT229" s="68" t="str">
        <f t="shared" si="21"/>
        <v/>
      </c>
      <c r="AU229" s="68" t="str">
        <f t="shared" si="22"/>
        <v/>
      </c>
      <c r="AV229" s="68" t="str">
        <f t="shared" si="23"/>
        <v/>
      </c>
    </row>
    <row r="230" spans="1:48" x14ac:dyDescent="0.25">
      <c r="A230" s="67">
        <f>'COUT TVX'!A227</f>
        <v>834</v>
      </c>
      <c r="B230" s="67" t="str">
        <f>'COUT TVX'!B227</f>
        <v xml:space="preserve"> PREVAL ALLEE DU PRESBYTERE</v>
      </c>
      <c r="C230" s="67"/>
      <c r="D230" s="67"/>
      <c r="E230" s="67">
        <f>IF(ISBLANK('COUT TVX'!I227),"",'COUT TVX'!I227)</f>
        <v>3</v>
      </c>
      <c r="F230" s="72" t="str">
        <f>'COUT TVX'!R227</f>
        <v>Z3</v>
      </c>
      <c r="G230" s="67"/>
      <c r="H230" s="67">
        <f>'COUT TVX'!C227</f>
        <v>2010</v>
      </c>
      <c r="I230" s="67">
        <f>'COUT TVX'!D227</f>
        <v>2012</v>
      </c>
      <c r="J230" s="67" t="str">
        <f>IF('COUT TVX'!H227="IND","IND",IF('COUT TVX'!H227="COLL","COLL",IF('COUT TVX'!H227="INT","COL","MIXTE")))</f>
        <v>IND</v>
      </c>
      <c r="K230" s="67" t="str">
        <f>IFERROR((VLOOKUP(A230,'COUT GLOBAL'!A:L,9,FALSE)),"")</f>
        <v>Locatif</v>
      </c>
      <c r="L230" s="67"/>
      <c r="M230" s="67"/>
      <c r="N230" s="67" t="str">
        <f t="shared" si="18"/>
        <v>-</v>
      </c>
      <c r="O230" s="67"/>
      <c r="P230" s="67"/>
      <c r="Q230" s="67"/>
      <c r="R230" s="67"/>
      <c r="S230" s="67"/>
      <c r="T230" s="67"/>
      <c r="U230" s="67"/>
      <c r="V230" s="67"/>
      <c r="W230" s="67"/>
      <c r="X230" s="73" t="str">
        <f>IF('COUT TVX'!E227=0,"",'COUT TVX'!E227)</f>
        <v/>
      </c>
      <c r="Y230" s="74"/>
      <c r="Z230" s="74"/>
      <c r="AA230" s="74"/>
      <c r="AB230" s="74"/>
      <c r="AC230" s="74"/>
      <c r="AD230" s="68"/>
      <c r="AE230" s="68" t="str">
        <f t="shared" si="19"/>
        <v/>
      </c>
      <c r="AF230" s="68"/>
      <c r="AG230" s="75" t="str">
        <f>IF('COUT TVX'!F227=0,"",'COUT TVX'!F227)</f>
        <v/>
      </c>
      <c r="AH230" s="75" t="str">
        <f>IF('COUT TVX'!G227=0,"",'COUT TVX'!G227)</f>
        <v/>
      </c>
      <c r="AI230" s="76" t="str">
        <f t="shared" si="20"/>
        <v/>
      </c>
      <c r="AJ230" s="67" t="str">
        <f>'COUT TVX'!K227</f>
        <v>LOT 3 - CHARPENTE BOIS</v>
      </c>
      <c r="AK230" s="67" t="str">
        <f>'COUT TVX'!L227</f>
        <v>CHARPENTE / COUVERTURE</v>
      </c>
      <c r="AL230" s="68">
        <f>'COUT TVX'!M227</f>
        <v>12867.86</v>
      </c>
      <c r="AM230" s="68"/>
      <c r="AN230" s="68"/>
      <c r="AO230" s="68"/>
      <c r="AP230" s="68"/>
      <c r="AQ230" s="68"/>
      <c r="AR230" s="68"/>
      <c r="AS230" s="77" t="str">
        <f>IF(ISBLANK('COUT TVX'!Q227),"",'COUT TVX'!Q227)</f>
        <v/>
      </c>
      <c r="AT230" s="68" t="str">
        <f t="shared" si="21"/>
        <v/>
      </c>
      <c r="AU230" s="68" t="str">
        <f t="shared" si="22"/>
        <v/>
      </c>
      <c r="AV230" s="68" t="str">
        <f t="shared" si="23"/>
        <v/>
      </c>
    </row>
    <row r="231" spans="1:48" x14ac:dyDescent="0.25">
      <c r="A231" s="67">
        <f>'COUT TVX'!A228</f>
        <v>834</v>
      </c>
      <c r="B231" s="67" t="str">
        <f>'COUT TVX'!B228</f>
        <v xml:space="preserve"> PREVAL ALLEE DU PRESBYTERE</v>
      </c>
      <c r="C231" s="67"/>
      <c r="D231" s="67"/>
      <c r="E231" s="67">
        <f>IF(ISBLANK('COUT TVX'!I228),"",'COUT TVX'!I228)</f>
        <v>3</v>
      </c>
      <c r="F231" s="72" t="str">
        <f>'COUT TVX'!R228</f>
        <v>Z3</v>
      </c>
      <c r="G231" s="67"/>
      <c r="H231" s="67">
        <f>'COUT TVX'!C228</f>
        <v>2010</v>
      </c>
      <c r="I231" s="67">
        <f>'COUT TVX'!D228</f>
        <v>2012</v>
      </c>
      <c r="J231" s="67" t="str">
        <f>IF('COUT TVX'!H228="IND","IND",IF('COUT TVX'!H228="COLL","COLL",IF('COUT TVX'!H228="INT","COL","MIXTE")))</f>
        <v>IND</v>
      </c>
      <c r="K231" s="67" t="str">
        <f>IFERROR((VLOOKUP(A231,'COUT GLOBAL'!A:L,9,FALSE)),"")</f>
        <v>Locatif</v>
      </c>
      <c r="L231" s="67"/>
      <c r="M231" s="67"/>
      <c r="N231" s="67" t="str">
        <f t="shared" si="18"/>
        <v>-</v>
      </c>
      <c r="O231" s="67"/>
      <c r="P231" s="67"/>
      <c r="Q231" s="67"/>
      <c r="R231" s="67"/>
      <c r="S231" s="67"/>
      <c r="T231" s="67"/>
      <c r="U231" s="67"/>
      <c r="V231" s="67"/>
      <c r="W231" s="67"/>
      <c r="X231" s="73" t="str">
        <f>IF('COUT TVX'!E228=0,"",'COUT TVX'!E228)</f>
        <v/>
      </c>
      <c r="Y231" s="74"/>
      <c r="Z231" s="74"/>
      <c r="AA231" s="74"/>
      <c r="AB231" s="74"/>
      <c r="AC231" s="74"/>
      <c r="AD231" s="68"/>
      <c r="AE231" s="68" t="str">
        <f t="shared" si="19"/>
        <v/>
      </c>
      <c r="AF231" s="68"/>
      <c r="AG231" s="75" t="str">
        <f>IF('COUT TVX'!F228=0,"",'COUT TVX'!F228)</f>
        <v/>
      </c>
      <c r="AH231" s="75" t="str">
        <f>IF('COUT TVX'!G228=0,"",'COUT TVX'!G228)</f>
        <v/>
      </c>
      <c r="AI231" s="76" t="str">
        <f t="shared" si="20"/>
        <v/>
      </c>
      <c r="AJ231" s="67" t="str">
        <f>'COUT TVX'!K228</f>
        <v>LOT 4 - COUVERTURE</v>
      </c>
      <c r="AK231" s="67" t="str">
        <f>'COUT TVX'!L228</f>
        <v>CHARPENTE / COUVERTURE</v>
      </c>
      <c r="AL231" s="68">
        <f>'COUT TVX'!M228</f>
        <v>12908.87</v>
      </c>
      <c r="AM231" s="68"/>
      <c r="AN231" s="68"/>
      <c r="AO231" s="68"/>
      <c r="AP231" s="68"/>
      <c r="AQ231" s="68"/>
      <c r="AR231" s="68"/>
      <c r="AS231" s="77" t="str">
        <f>IF(ISBLANK('COUT TVX'!Q228),"",'COUT TVX'!Q228)</f>
        <v/>
      </c>
      <c r="AT231" s="68" t="str">
        <f t="shared" si="21"/>
        <v/>
      </c>
      <c r="AU231" s="68" t="str">
        <f t="shared" si="22"/>
        <v/>
      </c>
      <c r="AV231" s="68" t="str">
        <f t="shared" si="23"/>
        <v/>
      </c>
    </row>
    <row r="232" spans="1:48" x14ac:dyDescent="0.25">
      <c r="A232" s="67">
        <f>'COUT TVX'!A229</f>
        <v>834</v>
      </c>
      <c r="B232" s="67" t="str">
        <f>'COUT TVX'!B229</f>
        <v xml:space="preserve"> PREVAL ALLEE DU PRESBYTERE</v>
      </c>
      <c r="C232" s="67"/>
      <c r="D232" s="67"/>
      <c r="E232" s="67">
        <f>IF(ISBLANK('COUT TVX'!I229),"",'COUT TVX'!I229)</f>
        <v>3</v>
      </c>
      <c r="F232" s="72" t="str">
        <f>'COUT TVX'!R229</f>
        <v>Z3</v>
      </c>
      <c r="G232" s="67"/>
      <c r="H232" s="67">
        <f>'COUT TVX'!C229</f>
        <v>2010</v>
      </c>
      <c r="I232" s="67">
        <f>'COUT TVX'!D229</f>
        <v>2012</v>
      </c>
      <c r="J232" s="67" t="str">
        <f>IF('COUT TVX'!H229="IND","IND",IF('COUT TVX'!H229="COLL","COLL",IF('COUT TVX'!H229="INT","COL","MIXTE")))</f>
        <v>IND</v>
      </c>
      <c r="K232" s="67" t="str">
        <f>IFERROR((VLOOKUP(A232,'COUT GLOBAL'!A:L,9,FALSE)),"")</f>
        <v>Locatif</v>
      </c>
      <c r="L232" s="67"/>
      <c r="M232" s="67"/>
      <c r="N232" s="67" t="str">
        <f t="shared" si="18"/>
        <v>-</v>
      </c>
      <c r="O232" s="67"/>
      <c r="P232" s="67"/>
      <c r="Q232" s="67"/>
      <c r="R232" s="67"/>
      <c r="S232" s="67"/>
      <c r="T232" s="67"/>
      <c r="U232" s="67"/>
      <c r="V232" s="67"/>
      <c r="W232" s="67"/>
      <c r="X232" s="73" t="str">
        <f>IF('COUT TVX'!E229=0,"",'COUT TVX'!E229)</f>
        <v/>
      </c>
      <c r="Y232" s="74"/>
      <c r="Z232" s="74"/>
      <c r="AA232" s="74"/>
      <c r="AB232" s="74"/>
      <c r="AC232" s="74"/>
      <c r="AD232" s="68"/>
      <c r="AE232" s="68" t="str">
        <f t="shared" si="19"/>
        <v/>
      </c>
      <c r="AF232" s="68"/>
      <c r="AG232" s="75" t="str">
        <f>IF('COUT TVX'!F229=0,"",'COUT TVX'!F229)</f>
        <v/>
      </c>
      <c r="AH232" s="75" t="str">
        <f>IF('COUT TVX'!G229=0,"",'COUT TVX'!G229)</f>
        <v/>
      </c>
      <c r="AI232" s="76" t="str">
        <f t="shared" si="20"/>
        <v/>
      </c>
      <c r="AJ232" s="67" t="str">
        <f>'COUT TVX'!K229</f>
        <v>LOT 5 - MENUISERIES EXT.</v>
      </c>
      <c r="AK232" s="67" t="str">
        <f>'COUT TVX'!L229</f>
        <v>SECOND ŒUVRE</v>
      </c>
      <c r="AL232" s="68">
        <f>'COUT TVX'!M229</f>
        <v>7389.37</v>
      </c>
      <c r="AM232" s="68"/>
      <c r="AN232" s="68"/>
      <c r="AO232" s="68"/>
      <c r="AP232" s="68"/>
      <c r="AQ232" s="68"/>
      <c r="AR232" s="68"/>
      <c r="AS232" s="77" t="str">
        <f>IF(ISBLANK('COUT TVX'!Q229),"",'COUT TVX'!Q229)</f>
        <v/>
      </c>
      <c r="AT232" s="68" t="str">
        <f t="shared" si="21"/>
        <v/>
      </c>
      <c r="AU232" s="68" t="str">
        <f t="shared" si="22"/>
        <v/>
      </c>
      <c r="AV232" s="68" t="str">
        <f t="shared" si="23"/>
        <v/>
      </c>
    </row>
    <row r="233" spans="1:48" x14ac:dyDescent="0.25">
      <c r="A233" s="67">
        <f>'COUT TVX'!A230</f>
        <v>834</v>
      </c>
      <c r="B233" s="67" t="str">
        <f>'COUT TVX'!B230</f>
        <v xml:space="preserve"> PREVAL ALLEE DU PRESBYTERE</v>
      </c>
      <c r="C233" s="67"/>
      <c r="D233" s="67"/>
      <c r="E233" s="67">
        <f>IF(ISBLANK('COUT TVX'!I230),"",'COUT TVX'!I230)</f>
        <v>3</v>
      </c>
      <c r="F233" s="72" t="str">
        <f>'COUT TVX'!R230</f>
        <v>Z3</v>
      </c>
      <c r="G233" s="67"/>
      <c r="H233" s="67">
        <f>'COUT TVX'!C230</f>
        <v>2010</v>
      </c>
      <c r="I233" s="67">
        <f>'COUT TVX'!D230</f>
        <v>2012</v>
      </c>
      <c r="J233" s="67" t="str">
        <f>IF('COUT TVX'!H230="IND","IND",IF('COUT TVX'!H230="COLL","COLL",IF('COUT TVX'!H230="INT","COL","MIXTE")))</f>
        <v>IND</v>
      </c>
      <c r="K233" s="67" t="str">
        <f>IFERROR((VLOOKUP(A233,'COUT GLOBAL'!A:L,9,FALSE)),"")</f>
        <v>Locatif</v>
      </c>
      <c r="L233" s="67"/>
      <c r="M233" s="67"/>
      <c r="N233" s="67" t="str">
        <f t="shared" si="18"/>
        <v>-</v>
      </c>
      <c r="O233" s="67"/>
      <c r="P233" s="67"/>
      <c r="Q233" s="67"/>
      <c r="R233" s="67"/>
      <c r="S233" s="67"/>
      <c r="T233" s="67"/>
      <c r="U233" s="67"/>
      <c r="V233" s="67"/>
      <c r="W233" s="67"/>
      <c r="X233" s="73" t="str">
        <f>IF('COUT TVX'!E230=0,"",'COUT TVX'!E230)</f>
        <v/>
      </c>
      <c r="Y233" s="74"/>
      <c r="Z233" s="74"/>
      <c r="AA233" s="74"/>
      <c r="AB233" s="74"/>
      <c r="AC233" s="74"/>
      <c r="AD233" s="68"/>
      <c r="AE233" s="68" t="str">
        <f t="shared" si="19"/>
        <v/>
      </c>
      <c r="AF233" s="68"/>
      <c r="AG233" s="75" t="str">
        <f>IF('COUT TVX'!F230=0,"",'COUT TVX'!F230)</f>
        <v/>
      </c>
      <c r="AH233" s="75" t="str">
        <f>IF('COUT TVX'!G230=0,"",'COUT TVX'!G230)</f>
        <v/>
      </c>
      <c r="AI233" s="76" t="str">
        <f t="shared" si="20"/>
        <v/>
      </c>
      <c r="AJ233" s="67" t="str">
        <f>'COUT TVX'!K230</f>
        <v>LOT 6-CLOISONS-DOUBLAGES-ISOL</v>
      </c>
      <c r="AK233" s="67" t="str">
        <f>'COUT TVX'!L230</f>
        <v>SECOND ŒUVRE</v>
      </c>
      <c r="AL233" s="68">
        <f>'COUT TVX'!M230</f>
        <v>18125.73</v>
      </c>
      <c r="AM233" s="68"/>
      <c r="AN233" s="68"/>
      <c r="AO233" s="68"/>
      <c r="AP233" s="68"/>
      <c r="AQ233" s="68"/>
      <c r="AR233" s="68"/>
      <c r="AS233" s="77" t="str">
        <f>IF(ISBLANK('COUT TVX'!Q230),"",'COUT TVX'!Q230)</f>
        <v/>
      </c>
      <c r="AT233" s="68" t="str">
        <f t="shared" si="21"/>
        <v/>
      </c>
      <c r="AU233" s="68" t="str">
        <f t="shared" si="22"/>
        <v/>
      </c>
      <c r="AV233" s="68" t="str">
        <f t="shared" si="23"/>
        <v/>
      </c>
    </row>
    <row r="234" spans="1:48" x14ac:dyDescent="0.25">
      <c r="A234" s="67">
        <f>'COUT TVX'!A231</f>
        <v>834</v>
      </c>
      <c r="B234" s="67" t="str">
        <f>'COUT TVX'!B231</f>
        <v xml:space="preserve"> PREVAL ALLEE DU PRESBYTERE</v>
      </c>
      <c r="C234" s="67"/>
      <c r="D234" s="67"/>
      <c r="E234" s="67">
        <f>IF(ISBLANK('COUT TVX'!I231),"",'COUT TVX'!I231)</f>
        <v>3</v>
      </c>
      <c r="F234" s="72" t="str">
        <f>'COUT TVX'!R231</f>
        <v>Z3</v>
      </c>
      <c r="G234" s="67"/>
      <c r="H234" s="67">
        <f>'COUT TVX'!C231</f>
        <v>2010</v>
      </c>
      <c r="I234" s="67">
        <f>'COUT TVX'!D231</f>
        <v>2012</v>
      </c>
      <c r="J234" s="67" t="str">
        <f>IF('COUT TVX'!H231="IND","IND",IF('COUT TVX'!H231="COLL","COLL",IF('COUT TVX'!H231="INT","COL","MIXTE")))</f>
        <v>IND</v>
      </c>
      <c r="K234" s="67" t="str">
        <f>IFERROR((VLOOKUP(A234,'COUT GLOBAL'!A:L,9,FALSE)),"")</f>
        <v>Locatif</v>
      </c>
      <c r="L234" s="67"/>
      <c r="M234" s="67"/>
      <c r="N234" s="67" t="str">
        <f t="shared" si="18"/>
        <v>-</v>
      </c>
      <c r="O234" s="67"/>
      <c r="P234" s="67"/>
      <c r="Q234" s="67"/>
      <c r="R234" s="67"/>
      <c r="S234" s="67"/>
      <c r="T234" s="67"/>
      <c r="U234" s="67"/>
      <c r="V234" s="67"/>
      <c r="W234" s="67"/>
      <c r="X234" s="73" t="str">
        <f>IF('COUT TVX'!E231=0,"",'COUT TVX'!E231)</f>
        <v/>
      </c>
      <c r="Y234" s="74"/>
      <c r="Z234" s="74"/>
      <c r="AA234" s="74"/>
      <c r="AB234" s="74"/>
      <c r="AC234" s="74"/>
      <c r="AD234" s="68"/>
      <c r="AE234" s="68" t="str">
        <f t="shared" si="19"/>
        <v/>
      </c>
      <c r="AF234" s="68"/>
      <c r="AG234" s="75" t="str">
        <f>IF('COUT TVX'!F231=0,"",'COUT TVX'!F231)</f>
        <v/>
      </c>
      <c r="AH234" s="75" t="str">
        <f>IF('COUT TVX'!G231=0,"",'COUT TVX'!G231)</f>
        <v/>
      </c>
      <c r="AI234" s="76" t="str">
        <f t="shared" si="20"/>
        <v/>
      </c>
      <c r="AJ234" s="67" t="str">
        <f>'COUT TVX'!K231</f>
        <v>LOT 7 - MENUISERIES INT. BOIS</v>
      </c>
      <c r="AK234" s="67" t="str">
        <f>'COUT TVX'!L231</f>
        <v>SECOND ŒUVRE</v>
      </c>
      <c r="AL234" s="68">
        <f>'COUT TVX'!M231</f>
        <v>14936.02</v>
      </c>
      <c r="AM234" s="68"/>
      <c r="AN234" s="68"/>
      <c r="AO234" s="68"/>
      <c r="AP234" s="68"/>
      <c r="AQ234" s="68"/>
      <c r="AR234" s="68"/>
      <c r="AS234" s="77" t="str">
        <f>IF(ISBLANK('COUT TVX'!Q231),"",'COUT TVX'!Q231)</f>
        <v/>
      </c>
      <c r="AT234" s="68" t="str">
        <f t="shared" si="21"/>
        <v/>
      </c>
      <c r="AU234" s="68" t="str">
        <f t="shared" si="22"/>
        <v/>
      </c>
      <c r="AV234" s="68" t="str">
        <f t="shared" si="23"/>
        <v/>
      </c>
    </row>
    <row r="235" spans="1:48" x14ac:dyDescent="0.25">
      <c r="A235" s="67">
        <f>'COUT TVX'!A232</f>
        <v>834</v>
      </c>
      <c r="B235" s="67" t="str">
        <f>'COUT TVX'!B232</f>
        <v xml:space="preserve"> PREVAL ALLEE DU PRESBYTERE</v>
      </c>
      <c r="C235" s="67"/>
      <c r="D235" s="67"/>
      <c r="E235" s="67">
        <f>IF(ISBLANK('COUT TVX'!I232),"",'COUT TVX'!I232)</f>
        <v>3</v>
      </c>
      <c r="F235" s="72" t="str">
        <f>'COUT TVX'!R232</f>
        <v>Z3</v>
      </c>
      <c r="G235" s="67"/>
      <c r="H235" s="67">
        <f>'COUT TVX'!C232</f>
        <v>2010</v>
      </c>
      <c r="I235" s="67">
        <f>'COUT TVX'!D232</f>
        <v>2012</v>
      </c>
      <c r="J235" s="67" t="str">
        <f>IF('COUT TVX'!H232="IND","IND",IF('COUT TVX'!H232="COLL","COLL",IF('COUT TVX'!H232="INT","COL","MIXTE")))</f>
        <v>IND</v>
      </c>
      <c r="K235" s="67" t="str">
        <f>IFERROR((VLOOKUP(A235,'COUT GLOBAL'!A:L,9,FALSE)),"")</f>
        <v>Locatif</v>
      </c>
      <c r="L235" s="67"/>
      <c r="M235" s="67"/>
      <c r="N235" s="67" t="str">
        <f t="shared" si="18"/>
        <v>-</v>
      </c>
      <c r="O235" s="67"/>
      <c r="P235" s="67"/>
      <c r="Q235" s="67"/>
      <c r="R235" s="67"/>
      <c r="S235" s="67"/>
      <c r="T235" s="67"/>
      <c r="U235" s="67"/>
      <c r="V235" s="67"/>
      <c r="W235" s="67"/>
      <c r="X235" s="73" t="str">
        <f>IF('COUT TVX'!E232=0,"",'COUT TVX'!E232)</f>
        <v/>
      </c>
      <c r="Y235" s="74"/>
      <c r="Z235" s="74"/>
      <c r="AA235" s="74"/>
      <c r="AB235" s="74"/>
      <c r="AC235" s="74"/>
      <c r="AD235" s="68"/>
      <c r="AE235" s="68" t="str">
        <f t="shared" si="19"/>
        <v/>
      </c>
      <c r="AF235" s="68"/>
      <c r="AG235" s="75" t="str">
        <f>IF('COUT TVX'!F232=0,"",'COUT TVX'!F232)</f>
        <v/>
      </c>
      <c r="AH235" s="75" t="str">
        <f>IF('COUT TVX'!G232=0,"",'COUT TVX'!G232)</f>
        <v/>
      </c>
      <c r="AI235" s="76" t="str">
        <f t="shared" si="20"/>
        <v/>
      </c>
      <c r="AJ235" s="67" t="str">
        <f>'COUT TVX'!K232</f>
        <v>LOT 8 - ELECTRICITE-CHAUF.-VMC</v>
      </c>
      <c r="AK235" s="67" t="str">
        <f>'COUT TVX'!L232</f>
        <v>ELECTRICITE / CHAUFFAGE/PLOMBERIE/VMC</v>
      </c>
      <c r="AL235" s="68">
        <f>'COUT TVX'!M232</f>
        <v>7556.72</v>
      </c>
      <c r="AM235" s="68"/>
      <c r="AN235" s="68"/>
      <c r="AO235" s="68"/>
      <c r="AP235" s="68"/>
      <c r="AQ235" s="68"/>
      <c r="AR235" s="68"/>
      <c r="AS235" s="77" t="str">
        <f>IF(ISBLANK('COUT TVX'!Q232),"",'COUT TVX'!Q232)</f>
        <v/>
      </c>
      <c r="AT235" s="68" t="str">
        <f t="shared" si="21"/>
        <v/>
      </c>
      <c r="AU235" s="68" t="str">
        <f t="shared" si="22"/>
        <v/>
      </c>
      <c r="AV235" s="68" t="str">
        <f t="shared" si="23"/>
        <v/>
      </c>
    </row>
    <row r="236" spans="1:48" x14ac:dyDescent="0.25">
      <c r="A236" s="67">
        <f>'COUT TVX'!A233</f>
        <v>834</v>
      </c>
      <c r="B236" s="67" t="str">
        <f>'COUT TVX'!B233</f>
        <v xml:space="preserve"> PREVAL ALLEE DU PRESBYTERE</v>
      </c>
      <c r="C236" s="67"/>
      <c r="D236" s="67"/>
      <c r="E236" s="67">
        <f>IF(ISBLANK('COUT TVX'!I233),"",'COUT TVX'!I233)</f>
        <v>3</v>
      </c>
      <c r="F236" s="72" t="str">
        <f>'COUT TVX'!R233</f>
        <v>Z3</v>
      </c>
      <c r="G236" s="67"/>
      <c r="H236" s="67">
        <f>'COUT TVX'!C233</f>
        <v>2010</v>
      </c>
      <c r="I236" s="67">
        <f>'COUT TVX'!D233</f>
        <v>2012</v>
      </c>
      <c r="J236" s="67" t="str">
        <f>IF('COUT TVX'!H233="IND","IND",IF('COUT TVX'!H233="COLL","COLL",IF('COUT TVX'!H233="INT","COL","MIXTE")))</f>
        <v>IND</v>
      </c>
      <c r="K236" s="67" t="str">
        <f>IFERROR((VLOOKUP(A236,'COUT GLOBAL'!A:L,9,FALSE)),"")</f>
        <v>Locatif</v>
      </c>
      <c r="L236" s="67"/>
      <c r="M236" s="67"/>
      <c r="N236" s="67" t="str">
        <f t="shared" si="18"/>
        <v>-</v>
      </c>
      <c r="O236" s="67"/>
      <c r="P236" s="67"/>
      <c r="Q236" s="67"/>
      <c r="R236" s="67"/>
      <c r="S236" s="67"/>
      <c r="T236" s="67"/>
      <c r="U236" s="67"/>
      <c r="V236" s="67"/>
      <c r="W236" s="67"/>
      <c r="X236" s="73" t="str">
        <f>IF('COUT TVX'!E233=0,"",'COUT TVX'!E233)</f>
        <v/>
      </c>
      <c r="Y236" s="74"/>
      <c r="Z236" s="74"/>
      <c r="AA236" s="74"/>
      <c r="AB236" s="74"/>
      <c r="AC236" s="74"/>
      <c r="AD236" s="68"/>
      <c r="AE236" s="68" t="str">
        <f t="shared" si="19"/>
        <v/>
      </c>
      <c r="AF236" s="68"/>
      <c r="AG236" s="75" t="str">
        <f>IF('COUT TVX'!F233=0,"",'COUT TVX'!F233)</f>
        <v/>
      </c>
      <c r="AH236" s="75" t="str">
        <f>IF('COUT TVX'!G233=0,"",'COUT TVX'!G233)</f>
        <v/>
      </c>
      <c r="AI236" s="76" t="str">
        <f t="shared" si="20"/>
        <v/>
      </c>
      <c r="AJ236" s="67" t="str">
        <f>'COUT TVX'!K233</f>
        <v>LOT 9 - PLOMBERIE SANITAIRE</v>
      </c>
      <c r="AK236" s="67" t="str">
        <f>'COUT TVX'!L233</f>
        <v>ELECTRICITE / CHAUFFAGE/PLOMBERIE/VMC</v>
      </c>
      <c r="AL236" s="68">
        <f>'COUT TVX'!M233</f>
        <v>6346.21</v>
      </c>
      <c r="AM236" s="68"/>
      <c r="AN236" s="68"/>
      <c r="AO236" s="68"/>
      <c r="AP236" s="68"/>
      <c r="AQ236" s="68"/>
      <c r="AR236" s="68"/>
      <c r="AS236" s="77" t="str">
        <f>IF(ISBLANK('COUT TVX'!Q233),"",'COUT TVX'!Q233)</f>
        <v/>
      </c>
      <c r="AT236" s="68" t="str">
        <f t="shared" si="21"/>
        <v/>
      </c>
      <c r="AU236" s="68" t="str">
        <f t="shared" si="22"/>
        <v/>
      </c>
      <c r="AV236" s="68" t="str">
        <f t="shared" si="23"/>
        <v/>
      </c>
    </row>
    <row r="237" spans="1:48" x14ac:dyDescent="0.25">
      <c r="A237" s="67">
        <f>'COUT TVX'!A234</f>
        <v>834</v>
      </c>
      <c r="B237" s="67" t="str">
        <f>'COUT TVX'!B234</f>
        <v xml:space="preserve"> PREVAL ALLEE DU PRESBYTERE</v>
      </c>
      <c r="C237" s="67"/>
      <c r="D237" s="67"/>
      <c r="E237" s="67">
        <f>IF(ISBLANK('COUT TVX'!I234),"",'COUT TVX'!I234)</f>
        <v>3</v>
      </c>
      <c r="F237" s="72" t="str">
        <f>'COUT TVX'!R234</f>
        <v>Z3</v>
      </c>
      <c r="G237" s="67"/>
      <c r="H237" s="67">
        <f>'COUT TVX'!C234</f>
        <v>2010</v>
      </c>
      <c r="I237" s="67">
        <f>'COUT TVX'!D234</f>
        <v>2012</v>
      </c>
      <c r="J237" s="67" t="str">
        <f>IF('COUT TVX'!H234="IND","IND",IF('COUT TVX'!H234="COLL","COLL",IF('COUT TVX'!H234="INT","COL","MIXTE")))</f>
        <v>IND</v>
      </c>
      <c r="K237" s="67" t="str">
        <f>IFERROR((VLOOKUP(A237,'COUT GLOBAL'!A:L,9,FALSE)),"")</f>
        <v>Locatif</v>
      </c>
      <c r="L237" s="67"/>
      <c r="M237" s="67"/>
      <c r="N237" s="67" t="str">
        <f t="shared" si="18"/>
        <v>-</v>
      </c>
      <c r="O237" s="67"/>
      <c r="P237" s="67"/>
      <c r="Q237" s="67"/>
      <c r="R237" s="67"/>
      <c r="S237" s="67"/>
      <c r="T237" s="67"/>
      <c r="U237" s="67"/>
      <c r="V237" s="67"/>
      <c r="W237" s="67"/>
      <c r="X237" s="73" t="str">
        <f>IF('COUT TVX'!E234=0,"",'COUT TVX'!E234)</f>
        <v/>
      </c>
      <c r="Y237" s="74"/>
      <c r="Z237" s="74"/>
      <c r="AA237" s="74"/>
      <c r="AB237" s="74"/>
      <c r="AC237" s="74"/>
      <c r="AD237" s="68"/>
      <c r="AE237" s="68" t="str">
        <f t="shared" si="19"/>
        <v/>
      </c>
      <c r="AF237" s="68"/>
      <c r="AG237" s="75" t="str">
        <f>IF('COUT TVX'!F234=0,"",'COUT TVX'!F234)</f>
        <v/>
      </c>
      <c r="AH237" s="75" t="str">
        <f>IF('COUT TVX'!G234=0,"",'COUT TVX'!G234)</f>
        <v/>
      </c>
      <c r="AI237" s="76" t="str">
        <f t="shared" si="20"/>
        <v/>
      </c>
      <c r="AJ237" s="67" t="str">
        <f>'COUT TVX'!K234</f>
        <v>LOT 10 - CARRELAGE - FAIENCE</v>
      </c>
      <c r="AK237" s="67" t="str">
        <f>'COUT TVX'!L234</f>
        <v>SECOND ŒUVRE</v>
      </c>
      <c r="AL237" s="68">
        <f>'COUT TVX'!M234</f>
        <v>4387.8900000000003</v>
      </c>
      <c r="AM237" s="68"/>
      <c r="AN237" s="68"/>
      <c r="AO237" s="68"/>
      <c r="AP237" s="68"/>
      <c r="AQ237" s="68"/>
      <c r="AR237" s="68"/>
      <c r="AS237" s="77" t="str">
        <f>IF(ISBLANK('COUT TVX'!Q234),"",'COUT TVX'!Q234)</f>
        <v/>
      </c>
      <c r="AT237" s="68" t="str">
        <f t="shared" si="21"/>
        <v/>
      </c>
      <c r="AU237" s="68" t="str">
        <f t="shared" si="22"/>
        <v/>
      </c>
      <c r="AV237" s="68" t="str">
        <f t="shared" si="23"/>
        <v/>
      </c>
    </row>
    <row r="238" spans="1:48" x14ac:dyDescent="0.25">
      <c r="A238" s="67">
        <f>'COUT TVX'!A235</f>
        <v>834</v>
      </c>
      <c r="B238" s="67" t="str">
        <f>'COUT TVX'!B235</f>
        <v xml:space="preserve"> PREVAL ALLEE DU PRESBYTERE</v>
      </c>
      <c r="C238" s="67"/>
      <c r="D238" s="67"/>
      <c r="E238" s="67">
        <f>IF(ISBLANK('COUT TVX'!I235),"",'COUT TVX'!I235)</f>
        <v>3</v>
      </c>
      <c r="F238" s="72" t="str">
        <f>'COUT TVX'!R235</f>
        <v>Z3</v>
      </c>
      <c r="G238" s="67"/>
      <c r="H238" s="67">
        <f>'COUT TVX'!C235</f>
        <v>2010</v>
      </c>
      <c r="I238" s="67">
        <f>'COUT TVX'!D235</f>
        <v>2012</v>
      </c>
      <c r="J238" s="67" t="str">
        <f>IF('COUT TVX'!H235="IND","IND",IF('COUT TVX'!H235="COLL","COLL",IF('COUT TVX'!H235="INT","COL","MIXTE")))</f>
        <v>IND</v>
      </c>
      <c r="K238" s="67" t="str">
        <f>IFERROR((VLOOKUP(A238,'COUT GLOBAL'!A:L,9,FALSE)),"")</f>
        <v>Locatif</v>
      </c>
      <c r="L238" s="67"/>
      <c r="M238" s="67"/>
      <c r="N238" s="67" t="str">
        <f t="shared" si="18"/>
        <v>-</v>
      </c>
      <c r="O238" s="67"/>
      <c r="P238" s="67"/>
      <c r="Q238" s="67"/>
      <c r="R238" s="67"/>
      <c r="S238" s="67"/>
      <c r="T238" s="67"/>
      <c r="U238" s="67"/>
      <c r="V238" s="67"/>
      <c r="W238" s="67"/>
      <c r="X238" s="73" t="str">
        <f>IF('COUT TVX'!E235=0,"",'COUT TVX'!E235)</f>
        <v/>
      </c>
      <c r="Y238" s="74"/>
      <c r="Z238" s="74"/>
      <c r="AA238" s="74"/>
      <c r="AB238" s="74"/>
      <c r="AC238" s="74"/>
      <c r="AD238" s="68"/>
      <c r="AE238" s="68" t="str">
        <f t="shared" si="19"/>
        <v/>
      </c>
      <c r="AF238" s="68"/>
      <c r="AG238" s="75" t="str">
        <f>IF('COUT TVX'!F235=0,"",'COUT TVX'!F235)</f>
        <v/>
      </c>
      <c r="AH238" s="75" t="str">
        <f>IF('COUT TVX'!G235=0,"",'COUT TVX'!G235)</f>
        <v/>
      </c>
      <c r="AI238" s="76" t="str">
        <f t="shared" si="20"/>
        <v/>
      </c>
      <c r="AJ238" s="67" t="str">
        <f>'COUT TVX'!K235</f>
        <v>LOT 11 - PEINTURE-REVETEMENTS</v>
      </c>
      <c r="AK238" s="67" t="str">
        <f>'COUT TVX'!L235</f>
        <v>SECOND ŒUVRE</v>
      </c>
      <c r="AL238" s="68">
        <f>'COUT TVX'!M235</f>
        <v>10778.57</v>
      </c>
      <c r="AM238" s="68"/>
      <c r="AN238" s="68"/>
      <c r="AO238" s="68"/>
      <c r="AP238" s="68"/>
      <c r="AQ238" s="68"/>
      <c r="AR238" s="68"/>
      <c r="AS238" s="77" t="str">
        <f>IF(ISBLANK('COUT TVX'!Q235),"",'COUT TVX'!Q235)</f>
        <v/>
      </c>
      <c r="AT238" s="68" t="str">
        <f t="shared" si="21"/>
        <v/>
      </c>
      <c r="AU238" s="68" t="str">
        <f t="shared" si="22"/>
        <v/>
      </c>
      <c r="AV238" s="68" t="str">
        <f t="shared" si="23"/>
        <v/>
      </c>
    </row>
    <row r="239" spans="1:48" x14ac:dyDescent="0.25">
      <c r="A239" s="67">
        <f>'COUT TVX'!A236</f>
        <v>834</v>
      </c>
      <c r="B239" s="67" t="str">
        <f>'COUT TVX'!B236</f>
        <v xml:space="preserve"> PREVAL ALLEE DU PRESBYTERE</v>
      </c>
      <c r="C239" s="67"/>
      <c r="D239" s="67" t="s">
        <v>1254</v>
      </c>
      <c r="E239" s="67">
        <f>IF(ISBLANK('COUT TVX'!I236),"",'COUT TVX'!I236)</f>
        <v>3</v>
      </c>
      <c r="F239" s="72" t="str">
        <f>'COUT TVX'!R236</f>
        <v>Z3</v>
      </c>
      <c r="G239" s="67"/>
      <c r="H239" s="67">
        <f>'COUT TVX'!C236</f>
        <v>2010</v>
      </c>
      <c r="I239" s="67">
        <f>'COUT TVX'!D236</f>
        <v>2012</v>
      </c>
      <c r="J239" s="67" t="str">
        <f>IF('COUT TVX'!H236="IND","IND",IF('COUT TVX'!H236="COLL","COLL",IF('COUT TVX'!H236="INT","COL","MIXTE")))</f>
        <v>IND</v>
      </c>
      <c r="K239" s="67" t="str">
        <f>IFERROR((VLOOKUP(A239,'COUT GLOBAL'!A:L,9,FALSE)),"")</f>
        <v>Locatif</v>
      </c>
      <c r="L239" s="67"/>
      <c r="M239" s="67"/>
      <c r="N239" s="67" t="str">
        <f t="shared" si="18"/>
        <v>-</v>
      </c>
      <c r="O239" s="67"/>
      <c r="P239" s="67"/>
      <c r="Q239" s="67"/>
      <c r="R239" s="67"/>
      <c r="S239" s="67"/>
      <c r="T239" s="67"/>
      <c r="U239" s="67"/>
      <c r="V239" s="67"/>
      <c r="W239" s="67"/>
      <c r="X239" s="73" t="str">
        <f>IF('COUT TVX'!E236=0,"",'COUT TVX'!E236)</f>
        <v/>
      </c>
      <c r="Y239" s="74"/>
      <c r="Z239" s="74"/>
      <c r="AA239" s="74"/>
      <c r="AB239" s="74"/>
      <c r="AC239" s="74"/>
      <c r="AD239" s="68"/>
      <c r="AE239" s="68" t="str">
        <f t="shared" si="19"/>
        <v/>
      </c>
      <c r="AF239" s="68"/>
      <c r="AG239" s="75" t="str">
        <f>IF('COUT TVX'!F236=0,"",'COUT TVX'!F236)</f>
        <v/>
      </c>
      <c r="AH239" s="75" t="str">
        <f>IF('COUT TVX'!G236=0,"",'COUT TVX'!G236)</f>
        <v/>
      </c>
      <c r="AI239" s="76" t="str">
        <f t="shared" si="20"/>
        <v/>
      </c>
      <c r="AJ239" s="67" t="str">
        <f>'COUT TVX'!K236</f>
        <v>LOT 12 - ESPACES VERTS</v>
      </c>
      <c r="AK239" s="67" t="str">
        <f>'COUT TVX'!L236</f>
        <v>ESPACES VERTS</v>
      </c>
      <c r="AL239" s="68">
        <f>'COUT TVX'!M236</f>
        <v>1869.27</v>
      </c>
      <c r="AM239" s="68"/>
      <c r="AN239" s="68"/>
      <c r="AO239" s="68"/>
      <c r="AP239" s="68"/>
      <c r="AQ239" s="68"/>
      <c r="AR239" s="68"/>
      <c r="AS239" s="77" t="str">
        <f>IF(ISBLANK('COUT TVX'!Q236),"",'COUT TVX'!Q236)</f>
        <v/>
      </c>
      <c r="AT239" s="68" t="str">
        <f t="shared" si="21"/>
        <v/>
      </c>
      <c r="AU239" s="68" t="str">
        <f t="shared" si="22"/>
        <v/>
      </c>
      <c r="AV239" s="68" t="str">
        <f t="shared" si="23"/>
        <v/>
      </c>
    </row>
    <row r="240" spans="1:48" x14ac:dyDescent="0.25">
      <c r="A240" s="67">
        <f>'COUT TVX'!A237</f>
        <v>835</v>
      </c>
      <c r="B240" s="67" t="str">
        <f>'COUT TVX'!B237</f>
        <v xml:space="preserve"> PREVAL RUE DU PERCHE</v>
      </c>
      <c r="C240" s="67"/>
      <c r="D240" s="67"/>
      <c r="E240" s="67">
        <f>IF(ISBLANK('COUT TVX'!I237),"",'COUT TVX'!I237)</f>
        <v>3</v>
      </c>
      <c r="F240" s="72" t="str">
        <f>'COUT TVX'!R237</f>
        <v>Z3</v>
      </c>
      <c r="G240" s="67"/>
      <c r="H240" s="67">
        <f>'COUT TVX'!C237</f>
        <v>2010</v>
      </c>
      <c r="I240" s="67">
        <f>'COUT TVX'!D237</f>
        <v>2012</v>
      </c>
      <c r="J240" s="67" t="str">
        <f>IF('COUT TVX'!H237="IND","IND",IF('COUT TVX'!H237="COLL","COLL",IF('COUT TVX'!H237="INT","COL","MIXTE")))</f>
        <v>IND</v>
      </c>
      <c r="K240" s="67" t="str">
        <f>IFERROR((VLOOKUP(A240,'COUT GLOBAL'!A:L,9,FALSE)),"")</f>
        <v>Locatif</v>
      </c>
      <c r="L240" s="67"/>
      <c r="M240" s="67"/>
      <c r="N240" s="67" t="str">
        <f t="shared" si="18"/>
        <v>-</v>
      </c>
      <c r="O240" s="67"/>
      <c r="P240" s="67"/>
      <c r="Q240" s="67"/>
      <c r="R240" s="67"/>
      <c r="S240" s="67"/>
      <c r="T240" s="67"/>
      <c r="U240" s="67"/>
      <c r="V240" s="67"/>
      <c r="W240" s="67"/>
      <c r="X240" s="73">
        <f>IF('COUT TVX'!E237=0,"",'COUT TVX'!E237)</f>
        <v>5</v>
      </c>
      <c r="Y240" s="74"/>
      <c r="Z240" s="74"/>
      <c r="AA240" s="74"/>
      <c r="AB240" s="74"/>
      <c r="AC240" s="74"/>
      <c r="AD240" s="68"/>
      <c r="AE240" s="68">
        <f t="shared" si="19"/>
        <v>0</v>
      </c>
      <c r="AF240" s="68"/>
      <c r="AG240" s="75">
        <f>IF('COUT TVX'!F237=0,"",'COUT TVX'!F237)</f>
        <v>359.46</v>
      </c>
      <c r="AH240" s="75">
        <f>IF('COUT TVX'!G237=0,"",'COUT TVX'!G237)</f>
        <v>377.08</v>
      </c>
      <c r="AI240" s="76">
        <f t="shared" si="20"/>
        <v>0.95327251511615574</v>
      </c>
      <c r="AJ240" s="67" t="str">
        <f>'COUT TVX'!K237</f>
        <v>LOT 1 - TERRASSEMENT - GO</v>
      </c>
      <c r="AK240" s="67" t="str">
        <f>'COUT TVX'!L237</f>
        <v>GROS ŒUVRE</v>
      </c>
      <c r="AL240" s="68">
        <f>'COUT TVX'!M237</f>
        <v>175459.56</v>
      </c>
      <c r="AM240" s="68"/>
      <c r="AN240" s="68"/>
      <c r="AO240" s="68"/>
      <c r="AP240" s="68"/>
      <c r="AQ240" s="68"/>
      <c r="AR240" s="68"/>
      <c r="AS240" s="77">
        <f>IF(ISBLANK('COUT TVX'!Q237),"",'COUT TVX'!Q237)</f>
        <v>5.5E-2</v>
      </c>
      <c r="AT240" s="68">
        <f t="shared" si="21"/>
        <v>0</v>
      </c>
      <c r="AU240" s="68">
        <f t="shared" si="22"/>
        <v>0</v>
      </c>
      <c r="AV240" s="68">
        <f t="shared" si="23"/>
        <v>0</v>
      </c>
    </row>
    <row r="241" spans="1:48" x14ac:dyDescent="0.25">
      <c r="A241" s="67">
        <f>'COUT TVX'!A238</f>
        <v>835</v>
      </c>
      <c r="B241" s="67" t="str">
        <f>'COUT TVX'!B238</f>
        <v xml:space="preserve"> PREVAL RUE DU PERCHE</v>
      </c>
      <c r="C241" s="67"/>
      <c r="D241" s="67"/>
      <c r="E241" s="67">
        <f>IF(ISBLANK('COUT TVX'!I238),"",'COUT TVX'!I238)</f>
        <v>3</v>
      </c>
      <c r="F241" s="72" t="str">
        <f>'COUT TVX'!R238</f>
        <v>Z3</v>
      </c>
      <c r="G241" s="67"/>
      <c r="H241" s="67">
        <f>'COUT TVX'!C238</f>
        <v>2010</v>
      </c>
      <c r="I241" s="67">
        <f>'COUT TVX'!D238</f>
        <v>2012</v>
      </c>
      <c r="J241" s="67" t="str">
        <f>IF('COUT TVX'!H238="IND","IND",IF('COUT TVX'!H238="COLL","COLL",IF('COUT TVX'!H238="INT","COL","MIXTE")))</f>
        <v>IND</v>
      </c>
      <c r="K241" s="67" t="str">
        <f>IFERROR((VLOOKUP(A241,'COUT GLOBAL'!A:L,9,FALSE)),"")</f>
        <v>Locatif</v>
      </c>
      <c r="L241" s="67"/>
      <c r="M241" s="67"/>
      <c r="N241" s="67" t="str">
        <f t="shared" si="18"/>
        <v>-</v>
      </c>
      <c r="O241" s="67"/>
      <c r="P241" s="67"/>
      <c r="Q241" s="67"/>
      <c r="R241" s="67"/>
      <c r="S241" s="67"/>
      <c r="T241" s="67"/>
      <c r="U241" s="67"/>
      <c r="V241" s="67"/>
      <c r="W241" s="67"/>
      <c r="X241" s="73" t="str">
        <f>IF('COUT TVX'!E238=0,"",'COUT TVX'!E238)</f>
        <v/>
      </c>
      <c r="Y241" s="74"/>
      <c r="Z241" s="74"/>
      <c r="AA241" s="74"/>
      <c r="AB241" s="74"/>
      <c r="AC241" s="74"/>
      <c r="AD241" s="68"/>
      <c r="AE241" s="68" t="str">
        <f t="shared" si="19"/>
        <v/>
      </c>
      <c r="AF241" s="68"/>
      <c r="AG241" s="75" t="str">
        <f>IF('COUT TVX'!F238=0,"",'COUT TVX'!F238)</f>
        <v/>
      </c>
      <c r="AH241" s="75" t="str">
        <f>IF('COUT TVX'!G238=0,"",'COUT TVX'!G238)</f>
        <v/>
      </c>
      <c r="AI241" s="76" t="str">
        <f t="shared" si="20"/>
        <v/>
      </c>
      <c r="AJ241" s="67" t="str">
        <f>'COUT TVX'!K238</f>
        <v>LOT 2 - MENUISERIES EXT.</v>
      </c>
      <c r="AK241" s="67" t="str">
        <f>'COUT TVX'!L238</f>
        <v>SECOND ŒUVRE</v>
      </c>
      <c r="AL241" s="68">
        <f>'COUT TVX'!M238</f>
        <v>19221.330000000002</v>
      </c>
      <c r="AM241" s="68"/>
      <c r="AN241" s="68"/>
      <c r="AO241" s="68"/>
      <c r="AP241" s="68"/>
      <c r="AQ241" s="68"/>
      <c r="AR241" s="68"/>
      <c r="AS241" s="77" t="str">
        <f>IF(ISBLANK('COUT TVX'!Q238),"",'COUT TVX'!Q238)</f>
        <v/>
      </c>
      <c r="AT241" s="68" t="str">
        <f t="shared" si="21"/>
        <v/>
      </c>
      <c r="AU241" s="68" t="str">
        <f t="shared" si="22"/>
        <v/>
      </c>
      <c r="AV241" s="68" t="str">
        <f t="shared" si="23"/>
        <v/>
      </c>
    </row>
    <row r="242" spans="1:48" x14ac:dyDescent="0.25">
      <c r="A242" s="67">
        <f>'COUT TVX'!A239</f>
        <v>835</v>
      </c>
      <c r="B242" s="67" t="str">
        <f>'COUT TVX'!B239</f>
        <v xml:space="preserve"> PREVAL RUE DU PERCHE</v>
      </c>
      <c r="C242" s="67"/>
      <c r="D242" s="67"/>
      <c r="E242" s="67">
        <f>IF(ISBLANK('COUT TVX'!I239),"",'COUT TVX'!I239)</f>
        <v>3</v>
      </c>
      <c r="F242" s="72" t="str">
        <f>'COUT TVX'!R239</f>
        <v>Z3</v>
      </c>
      <c r="G242" s="67"/>
      <c r="H242" s="67">
        <f>'COUT TVX'!C239</f>
        <v>2010</v>
      </c>
      <c r="I242" s="67">
        <f>'COUT TVX'!D239</f>
        <v>2012</v>
      </c>
      <c r="J242" s="67" t="str">
        <f>IF('COUT TVX'!H239="IND","IND",IF('COUT TVX'!H239="COLL","COLL",IF('COUT TVX'!H239="INT","COL","MIXTE")))</f>
        <v>IND</v>
      </c>
      <c r="K242" s="67" t="str">
        <f>IFERROR((VLOOKUP(A242,'COUT GLOBAL'!A:L,9,FALSE)),"")</f>
        <v>Locatif</v>
      </c>
      <c r="L242" s="67"/>
      <c r="M242" s="67"/>
      <c r="N242" s="67" t="str">
        <f t="shared" si="18"/>
        <v>-</v>
      </c>
      <c r="O242" s="67"/>
      <c r="P242" s="67"/>
      <c r="Q242" s="67"/>
      <c r="R242" s="67"/>
      <c r="S242" s="67"/>
      <c r="T242" s="67"/>
      <c r="U242" s="67"/>
      <c r="V242" s="67"/>
      <c r="W242" s="67"/>
      <c r="X242" s="73" t="str">
        <f>IF('COUT TVX'!E239=0,"",'COUT TVX'!E239)</f>
        <v/>
      </c>
      <c r="Y242" s="74"/>
      <c r="Z242" s="74"/>
      <c r="AA242" s="74"/>
      <c r="AB242" s="74"/>
      <c r="AC242" s="74"/>
      <c r="AD242" s="68"/>
      <c r="AE242" s="68" t="str">
        <f t="shared" si="19"/>
        <v/>
      </c>
      <c r="AF242" s="68"/>
      <c r="AG242" s="75" t="str">
        <f>IF('COUT TVX'!F239=0,"",'COUT TVX'!F239)</f>
        <v/>
      </c>
      <c r="AH242" s="75" t="str">
        <f>IF('COUT TVX'!G239=0,"",'COUT TVX'!G239)</f>
        <v/>
      </c>
      <c r="AI242" s="76" t="str">
        <f t="shared" si="20"/>
        <v/>
      </c>
      <c r="AJ242" s="67" t="str">
        <f>'COUT TVX'!K239</f>
        <v>LOT 3 - CHARPENTE BOIS</v>
      </c>
      <c r="AK242" s="67" t="str">
        <f>'COUT TVX'!L239</f>
        <v>CHARPENTE / COUVERTURE</v>
      </c>
      <c r="AL242" s="68">
        <f>'COUT TVX'!M239</f>
        <v>25739.38</v>
      </c>
      <c r="AM242" s="68"/>
      <c r="AN242" s="68"/>
      <c r="AO242" s="68"/>
      <c r="AP242" s="68"/>
      <c r="AQ242" s="68"/>
      <c r="AR242" s="68"/>
      <c r="AS242" s="77" t="str">
        <f>IF(ISBLANK('COUT TVX'!Q239),"",'COUT TVX'!Q239)</f>
        <v/>
      </c>
      <c r="AT242" s="68" t="str">
        <f t="shared" si="21"/>
        <v/>
      </c>
      <c r="AU242" s="68" t="str">
        <f t="shared" si="22"/>
        <v/>
      </c>
      <c r="AV242" s="68" t="str">
        <f t="shared" si="23"/>
        <v/>
      </c>
    </row>
    <row r="243" spans="1:48" x14ac:dyDescent="0.25">
      <c r="A243" s="67">
        <f>'COUT TVX'!A240</f>
        <v>835</v>
      </c>
      <c r="B243" s="67" t="str">
        <f>'COUT TVX'!B240</f>
        <v xml:space="preserve"> PREVAL RUE DU PERCHE</v>
      </c>
      <c r="C243" s="67"/>
      <c r="D243" s="67"/>
      <c r="E243" s="67">
        <f>IF(ISBLANK('COUT TVX'!I240),"",'COUT TVX'!I240)</f>
        <v>3</v>
      </c>
      <c r="F243" s="72" t="str">
        <f>'COUT TVX'!R240</f>
        <v>Z3</v>
      </c>
      <c r="G243" s="67"/>
      <c r="H243" s="67">
        <f>'COUT TVX'!C240</f>
        <v>2010</v>
      </c>
      <c r="I243" s="67">
        <f>'COUT TVX'!D240</f>
        <v>2012</v>
      </c>
      <c r="J243" s="67" t="str">
        <f>IF('COUT TVX'!H240="IND","IND",IF('COUT TVX'!H240="COLL","COLL",IF('COUT TVX'!H240="INT","COL","MIXTE")))</f>
        <v>IND</v>
      </c>
      <c r="K243" s="67" t="str">
        <f>IFERROR((VLOOKUP(A243,'COUT GLOBAL'!A:L,9,FALSE)),"")</f>
        <v>Locatif</v>
      </c>
      <c r="L243" s="67"/>
      <c r="M243" s="67"/>
      <c r="N243" s="67" t="str">
        <f t="shared" si="18"/>
        <v>-</v>
      </c>
      <c r="O243" s="67"/>
      <c r="P243" s="67"/>
      <c r="Q243" s="67"/>
      <c r="R243" s="67"/>
      <c r="S243" s="67"/>
      <c r="T243" s="67"/>
      <c r="U243" s="67"/>
      <c r="V243" s="67"/>
      <c r="W243" s="67"/>
      <c r="X243" s="73" t="str">
        <f>IF('COUT TVX'!E240=0,"",'COUT TVX'!E240)</f>
        <v/>
      </c>
      <c r="Y243" s="74"/>
      <c r="Z243" s="74"/>
      <c r="AA243" s="74"/>
      <c r="AB243" s="74"/>
      <c r="AC243" s="74"/>
      <c r="AD243" s="68"/>
      <c r="AE243" s="68" t="str">
        <f t="shared" si="19"/>
        <v/>
      </c>
      <c r="AF243" s="68"/>
      <c r="AG243" s="75" t="str">
        <f>IF('COUT TVX'!F240=0,"",'COUT TVX'!F240)</f>
        <v/>
      </c>
      <c r="AH243" s="75" t="str">
        <f>IF('COUT TVX'!G240=0,"",'COUT TVX'!G240)</f>
        <v/>
      </c>
      <c r="AI243" s="76" t="str">
        <f t="shared" si="20"/>
        <v/>
      </c>
      <c r="AJ243" s="67" t="str">
        <f>'COUT TVX'!K240</f>
        <v>LOT 4 - COUVERTURE</v>
      </c>
      <c r="AK243" s="67" t="str">
        <f>'COUT TVX'!L240</f>
        <v>CHARPENTE / COUVERTURE</v>
      </c>
      <c r="AL243" s="68">
        <f>'COUT TVX'!M240</f>
        <v>51269.84</v>
      </c>
      <c r="AM243" s="68"/>
      <c r="AN243" s="68"/>
      <c r="AO243" s="68"/>
      <c r="AP243" s="68"/>
      <c r="AQ243" s="68"/>
      <c r="AR243" s="68"/>
      <c r="AS243" s="77" t="str">
        <f>IF(ISBLANK('COUT TVX'!Q240),"",'COUT TVX'!Q240)</f>
        <v/>
      </c>
      <c r="AT243" s="68" t="str">
        <f t="shared" si="21"/>
        <v/>
      </c>
      <c r="AU243" s="68" t="str">
        <f t="shared" si="22"/>
        <v/>
      </c>
      <c r="AV243" s="68" t="str">
        <f t="shared" si="23"/>
        <v/>
      </c>
    </row>
    <row r="244" spans="1:48" x14ac:dyDescent="0.25">
      <c r="A244" s="67">
        <f>'COUT TVX'!A241</f>
        <v>835</v>
      </c>
      <c r="B244" s="67" t="str">
        <f>'COUT TVX'!B241</f>
        <v xml:space="preserve"> PREVAL RUE DU PERCHE</v>
      </c>
      <c r="C244" s="67"/>
      <c r="D244" s="67"/>
      <c r="E244" s="67">
        <f>IF(ISBLANK('COUT TVX'!I241),"",'COUT TVX'!I241)</f>
        <v>3</v>
      </c>
      <c r="F244" s="72" t="str">
        <f>'COUT TVX'!R241</f>
        <v>Z3</v>
      </c>
      <c r="G244" s="67"/>
      <c r="H244" s="67">
        <f>'COUT TVX'!C241</f>
        <v>2010</v>
      </c>
      <c r="I244" s="67">
        <f>'COUT TVX'!D241</f>
        <v>2012</v>
      </c>
      <c r="J244" s="67" t="str">
        <f>IF('COUT TVX'!H241="IND","IND",IF('COUT TVX'!H241="COLL","COLL",IF('COUT TVX'!H241="INT","COL","MIXTE")))</f>
        <v>IND</v>
      </c>
      <c r="K244" s="67" t="str">
        <f>IFERROR((VLOOKUP(A244,'COUT GLOBAL'!A:L,9,FALSE)),"")</f>
        <v>Locatif</v>
      </c>
      <c r="L244" s="67"/>
      <c r="M244" s="67"/>
      <c r="N244" s="67" t="str">
        <f t="shared" si="18"/>
        <v>-</v>
      </c>
      <c r="O244" s="67"/>
      <c r="P244" s="67"/>
      <c r="Q244" s="67"/>
      <c r="R244" s="67"/>
      <c r="S244" s="67"/>
      <c r="T244" s="67"/>
      <c r="U244" s="67"/>
      <c r="V244" s="67"/>
      <c r="W244" s="67"/>
      <c r="X244" s="73" t="str">
        <f>IF('COUT TVX'!E241=0,"",'COUT TVX'!E241)</f>
        <v/>
      </c>
      <c r="Y244" s="74"/>
      <c r="Z244" s="74"/>
      <c r="AA244" s="74"/>
      <c r="AB244" s="74"/>
      <c r="AC244" s="74"/>
      <c r="AD244" s="68"/>
      <c r="AE244" s="68" t="str">
        <f t="shared" si="19"/>
        <v/>
      </c>
      <c r="AF244" s="68"/>
      <c r="AG244" s="75" t="str">
        <f>IF('COUT TVX'!F241=0,"",'COUT TVX'!F241)</f>
        <v/>
      </c>
      <c r="AH244" s="75" t="str">
        <f>IF('COUT TVX'!G241=0,"",'COUT TVX'!G241)</f>
        <v/>
      </c>
      <c r="AI244" s="76" t="str">
        <f t="shared" si="20"/>
        <v/>
      </c>
      <c r="AJ244" s="67" t="str">
        <f>'COUT TVX'!K241</f>
        <v>LOT 5 - MENUISERIES EXT.</v>
      </c>
      <c r="AK244" s="67" t="str">
        <f>'COUT TVX'!L241</f>
        <v>SECOND ŒUVRE</v>
      </c>
      <c r="AL244" s="68">
        <f>'COUT TVX'!M241</f>
        <v>22775.32</v>
      </c>
      <c r="AM244" s="68"/>
      <c r="AN244" s="68"/>
      <c r="AO244" s="68"/>
      <c r="AP244" s="68"/>
      <c r="AQ244" s="68"/>
      <c r="AR244" s="68"/>
      <c r="AS244" s="77" t="str">
        <f>IF(ISBLANK('COUT TVX'!Q241),"",'COUT TVX'!Q241)</f>
        <v/>
      </c>
      <c r="AT244" s="68" t="str">
        <f t="shared" si="21"/>
        <v/>
      </c>
      <c r="AU244" s="68" t="str">
        <f t="shared" si="22"/>
        <v/>
      </c>
      <c r="AV244" s="68" t="str">
        <f t="shared" si="23"/>
        <v/>
      </c>
    </row>
    <row r="245" spans="1:48" x14ac:dyDescent="0.25">
      <c r="A245" s="67">
        <f>'COUT TVX'!A242</f>
        <v>835</v>
      </c>
      <c r="B245" s="67" t="str">
        <f>'COUT TVX'!B242</f>
        <v xml:space="preserve"> PREVAL RUE DU PERCHE</v>
      </c>
      <c r="C245" s="67"/>
      <c r="D245" s="67"/>
      <c r="E245" s="67">
        <f>IF(ISBLANK('COUT TVX'!I242),"",'COUT TVX'!I242)</f>
        <v>3</v>
      </c>
      <c r="F245" s="72" t="str">
        <f>'COUT TVX'!R242</f>
        <v>Z3</v>
      </c>
      <c r="G245" s="67"/>
      <c r="H245" s="67">
        <f>'COUT TVX'!C242</f>
        <v>2010</v>
      </c>
      <c r="I245" s="67">
        <f>'COUT TVX'!D242</f>
        <v>2012</v>
      </c>
      <c r="J245" s="67" t="str">
        <f>IF('COUT TVX'!H242="IND","IND",IF('COUT TVX'!H242="COLL","COLL",IF('COUT TVX'!H242="INT","COL","MIXTE")))</f>
        <v>IND</v>
      </c>
      <c r="K245" s="67" t="str">
        <f>IFERROR((VLOOKUP(A245,'COUT GLOBAL'!A:L,9,FALSE)),"")</f>
        <v>Locatif</v>
      </c>
      <c r="L245" s="67"/>
      <c r="M245" s="67"/>
      <c r="N245" s="67" t="str">
        <f t="shared" si="18"/>
        <v>-</v>
      </c>
      <c r="O245" s="67"/>
      <c r="P245" s="67"/>
      <c r="Q245" s="67"/>
      <c r="R245" s="67"/>
      <c r="S245" s="67"/>
      <c r="T245" s="67"/>
      <c r="U245" s="67"/>
      <c r="V245" s="67"/>
      <c r="W245" s="67"/>
      <c r="X245" s="73" t="str">
        <f>IF('COUT TVX'!E242=0,"",'COUT TVX'!E242)</f>
        <v/>
      </c>
      <c r="Y245" s="74"/>
      <c r="Z245" s="74"/>
      <c r="AA245" s="74"/>
      <c r="AB245" s="74"/>
      <c r="AC245" s="74"/>
      <c r="AD245" s="68"/>
      <c r="AE245" s="68" t="str">
        <f t="shared" si="19"/>
        <v/>
      </c>
      <c r="AF245" s="68"/>
      <c r="AG245" s="75" t="str">
        <f>IF('COUT TVX'!F242=0,"",'COUT TVX'!F242)</f>
        <v/>
      </c>
      <c r="AH245" s="75" t="str">
        <f>IF('COUT TVX'!G242=0,"",'COUT TVX'!G242)</f>
        <v/>
      </c>
      <c r="AI245" s="76" t="str">
        <f t="shared" si="20"/>
        <v/>
      </c>
      <c r="AJ245" s="67" t="str">
        <f>'COUT TVX'!K242</f>
        <v>LOT 6 - CLOISONS-DOUBLAGE-ISOL</v>
      </c>
      <c r="AK245" s="67" t="str">
        <f>'COUT TVX'!L242</f>
        <v>SECOND ŒUVRE</v>
      </c>
      <c r="AL245" s="68">
        <f>'COUT TVX'!M242</f>
        <v>37200.410000000003</v>
      </c>
      <c r="AM245" s="68"/>
      <c r="AN245" s="68"/>
      <c r="AO245" s="68"/>
      <c r="AP245" s="68"/>
      <c r="AQ245" s="68"/>
      <c r="AR245" s="68"/>
      <c r="AS245" s="77" t="str">
        <f>IF(ISBLANK('COUT TVX'!Q242),"",'COUT TVX'!Q242)</f>
        <v/>
      </c>
      <c r="AT245" s="68" t="str">
        <f t="shared" si="21"/>
        <v/>
      </c>
      <c r="AU245" s="68" t="str">
        <f t="shared" si="22"/>
        <v/>
      </c>
      <c r="AV245" s="68" t="str">
        <f t="shared" si="23"/>
        <v/>
      </c>
    </row>
    <row r="246" spans="1:48" x14ac:dyDescent="0.25">
      <c r="A246" s="67">
        <f>'COUT TVX'!A243</f>
        <v>835</v>
      </c>
      <c r="B246" s="67" t="str">
        <f>'COUT TVX'!B243</f>
        <v xml:space="preserve"> PREVAL RUE DU PERCHE</v>
      </c>
      <c r="C246" s="67"/>
      <c r="D246" s="67"/>
      <c r="E246" s="67">
        <f>IF(ISBLANK('COUT TVX'!I243),"",'COUT TVX'!I243)</f>
        <v>3</v>
      </c>
      <c r="F246" s="72" t="str">
        <f>'COUT TVX'!R243</f>
        <v>Z3</v>
      </c>
      <c r="G246" s="67"/>
      <c r="H246" s="67">
        <f>'COUT TVX'!C243</f>
        <v>2010</v>
      </c>
      <c r="I246" s="67">
        <f>'COUT TVX'!D243</f>
        <v>2012</v>
      </c>
      <c r="J246" s="67" t="str">
        <f>IF('COUT TVX'!H243="IND","IND",IF('COUT TVX'!H243="COLL","COLL",IF('COUT TVX'!H243="INT","COL","MIXTE")))</f>
        <v>IND</v>
      </c>
      <c r="K246" s="67" t="str">
        <f>IFERROR((VLOOKUP(A246,'COUT GLOBAL'!A:L,9,FALSE)),"")</f>
        <v>Locatif</v>
      </c>
      <c r="L246" s="67"/>
      <c r="M246" s="67"/>
      <c r="N246" s="67" t="str">
        <f t="shared" si="18"/>
        <v>-</v>
      </c>
      <c r="O246" s="67"/>
      <c r="P246" s="67"/>
      <c r="Q246" s="67"/>
      <c r="R246" s="67"/>
      <c r="S246" s="67"/>
      <c r="T246" s="67"/>
      <c r="U246" s="67"/>
      <c r="V246" s="67"/>
      <c r="W246" s="67"/>
      <c r="X246" s="73" t="str">
        <f>IF('COUT TVX'!E243=0,"",'COUT TVX'!E243)</f>
        <v/>
      </c>
      <c r="Y246" s="74"/>
      <c r="Z246" s="74"/>
      <c r="AA246" s="74"/>
      <c r="AB246" s="74"/>
      <c r="AC246" s="74"/>
      <c r="AD246" s="68"/>
      <c r="AE246" s="68" t="str">
        <f t="shared" si="19"/>
        <v/>
      </c>
      <c r="AF246" s="68"/>
      <c r="AG246" s="75" t="str">
        <f>IF('COUT TVX'!F243=0,"",'COUT TVX'!F243)</f>
        <v/>
      </c>
      <c r="AH246" s="75" t="str">
        <f>IF('COUT TVX'!G243=0,"",'COUT TVX'!G243)</f>
        <v/>
      </c>
      <c r="AI246" s="76" t="str">
        <f t="shared" si="20"/>
        <v/>
      </c>
      <c r="AJ246" s="67" t="str">
        <f>'COUT TVX'!K243</f>
        <v>LOT 7 - MENUISERIES INT. BOIS</v>
      </c>
      <c r="AK246" s="67" t="str">
        <f>'COUT TVX'!L243</f>
        <v>SECOND ŒUVRE</v>
      </c>
      <c r="AL246" s="68">
        <f>'COUT TVX'!M243</f>
        <v>14634.82</v>
      </c>
      <c r="AM246" s="68"/>
      <c r="AN246" s="68"/>
      <c r="AO246" s="68"/>
      <c r="AP246" s="68"/>
      <c r="AQ246" s="68"/>
      <c r="AR246" s="68"/>
      <c r="AS246" s="77" t="str">
        <f>IF(ISBLANK('COUT TVX'!Q243),"",'COUT TVX'!Q243)</f>
        <v/>
      </c>
      <c r="AT246" s="68" t="str">
        <f t="shared" si="21"/>
        <v/>
      </c>
      <c r="AU246" s="68" t="str">
        <f t="shared" si="22"/>
        <v/>
      </c>
      <c r="AV246" s="68" t="str">
        <f t="shared" si="23"/>
        <v/>
      </c>
    </row>
    <row r="247" spans="1:48" x14ac:dyDescent="0.25">
      <c r="A247" s="67">
        <f>'COUT TVX'!A244</f>
        <v>835</v>
      </c>
      <c r="B247" s="67" t="str">
        <f>'COUT TVX'!B244</f>
        <v xml:space="preserve"> PREVAL RUE DU PERCHE</v>
      </c>
      <c r="C247" s="67"/>
      <c r="D247" s="67"/>
      <c r="E247" s="67">
        <f>IF(ISBLANK('COUT TVX'!I244),"",'COUT TVX'!I244)</f>
        <v>3</v>
      </c>
      <c r="F247" s="72" t="str">
        <f>'COUT TVX'!R244</f>
        <v>Z3</v>
      </c>
      <c r="G247" s="67"/>
      <c r="H247" s="67">
        <f>'COUT TVX'!C244</f>
        <v>2010</v>
      </c>
      <c r="I247" s="67">
        <f>'COUT TVX'!D244</f>
        <v>2012</v>
      </c>
      <c r="J247" s="67" t="str">
        <f>IF('COUT TVX'!H244="IND","IND",IF('COUT TVX'!H244="COLL","COLL",IF('COUT TVX'!H244="INT","COL","MIXTE")))</f>
        <v>IND</v>
      </c>
      <c r="K247" s="67" t="str">
        <f>IFERROR((VLOOKUP(A247,'COUT GLOBAL'!A:L,9,FALSE)),"")</f>
        <v>Locatif</v>
      </c>
      <c r="L247" s="67"/>
      <c r="M247" s="67"/>
      <c r="N247" s="67" t="str">
        <f t="shared" si="18"/>
        <v>-</v>
      </c>
      <c r="O247" s="67"/>
      <c r="P247" s="67"/>
      <c r="Q247" s="67"/>
      <c r="R247" s="67"/>
      <c r="S247" s="67"/>
      <c r="T247" s="67"/>
      <c r="U247" s="67"/>
      <c r="V247" s="67"/>
      <c r="W247" s="67"/>
      <c r="X247" s="73" t="str">
        <f>IF('COUT TVX'!E244=0,"",'COUT TVX'!E244)</f>
        <v/>
      </c>
      <c r="Y247" s="74"/>
      <c r="Z247" s="74"/>
      <c r="AA247" s="74"/>
      <c r="AB247" s="74"/>
      <c r="AC247" s="74"/>
      <c r="AD247" s="68"/>
      <c r="AE247" s="68" t="str">
        <f t="shared" si="19"/>
        <v/>
      </c>
      <c r="AF247" s="68"/>
      <c r="AG247" s="75" t="str">
        <f>IF('COUT TVX'!F244=0,"",'COUT TVX'!F244)</f>
        <v/>
      </c>
      <c r="AH247" s="75" t="str">
        <f>IF('COUT TVX'!G244=0,"",'COUT TVX'!G244)</f>
        <v/>
      </c>
      <c r="AI247" s="76" t="str">
        <f t="shared" si="20"/>
        <v/>
      </c>
      <c r="AJ247" s="67" t="str">
        <f>'COUT TVX'!K244</f>
        <v>LOT 8 - ELECTR, CHAUF., VMC</v>
      </c>
      <c r="AK247" s="67" t="str">
        <f>'COUT TVX'!L244</f>
        <v>ELECTRICITE / CHAUFFAGE/PLOMBERIE/VMC</v>
      </c>
      <c r="AL247" s="68">
        <f>'COUT TVX'!M244</f>
        <v>21354.240000000002</v>
      </c>
      <c r="AM247" s="68"/>
      <c r="AN247" s="68"/>
      <c r="AO247" s="68"/>
      <c r="AP247" s="68"/>
      <c r="AQ247" s="68"/>
      <c r="AR247" s="68"/>
      <c r="AS247" s="77" t="str">
        <f>IF(ISBLANK('COUT TVX'!Q244),"",'COUT TVX'!Q244)</f>
        <v/>
      </c>
      <c r="AT247" s="68" t="str">
        <f t="shared" si="21"/>
        <v/>
      </c>
      <c r="AU247" s="68" t="str">
        <f t="shared" si="22"/>
        <v/>
      </c>
      <c r="AV247" s="68" t="str">
        <f t="shared" si="23"/>
        <v/>
      </c>
    </row>
    <row r="248" spans="1:48" x14ac:dyDescent="0.25">
      <c r="A248" s="67">
        <f>'COUT TVX'!A245</f>
        <v>835</v>
      </c>
      <c r="B248" s="67" t="str">
        <f>'COUT TVX'!B245</f>
        <v xml:space="preserve"> PREVAL RUE DU PERCHE</v>
      </c>
      <c r="C248" s="67"/>
      <c r="D248" s="67"/>
      <c r="E248" s="67">
        <f>IF(ISBLANK('COUT TVX'!I245),"",'COUT TVX'!I245)</f>
        <v>3</v>
      </c>
      <c r="F248" s="72" t="str">
        <f>'COUT TVX'!R245</f>
        <v>Z3</v>
      </c>
      <c r="G248" s="67"/>
      <c r="H248" s="67">
        <f>'COUT TVX'!C245</f>
        <v>2010</v>
      </c>
      <c r="I248" s="67">
        <f>'COUT TVX'!D245</f>
        <v>2012</v>
      </c>
      <c r="J248" s="67" t="str">
        <f>IF('COUT TVX'!H245="IND","IND",IF('COUT TVX'!H245="COLL","COLL",IF('COUT TVX'!H245="INT","COL","MIXTE")))</f>
        <v>IND</v>
      </c>
      <c r="K248" s="67" t="str">
        <f>IFERROR((VLOOKUP(A248,'COUT GLOBAL'!A:L,9,FALSE)),"")</f>
        <v>Locatif</v>
      </c>
      <c r="L248" s="67"/>
      <c r="M248" s="67"/>
      <c r="N248" s="67" t="str">
        <f t="shared" si="18"/>
        <v>-</v>
      </c>
      <c r="O248" s="67"/>
      <c r="P248" s="67"/>
      <c r="Q248" s="67"/>
      <c r="R248" s="67"/>
      <c r="S248" s="67"/>
      <c r="T248" s="67"/>
      <c r="U248" s="67"/>
      <c r="V248" s="67"/>
      <c r="W248" s="67"/>
      <c r="X248" s="73" t="str">
        <f>IF('COUT TVX'!E245=0,"",'COUT TVX'!E245)</f>
        <v/>
      </c>
      <c r="Y248" s="74"/>
      <c r="Z248" s="74"/>
      <c r="AA248" s="74"/>
      <c r="AB248" s="74"/>
      <c r="AC248" s="74"/>
      <c r="AD248" s="68"/>
      <c r="AE248" s="68" t="str">
        <f t="shared" si="19"/>
        <v/>
      </c>
      <c r="AF248" s="68"/>
      <c r="AG248" s="75" t="str">
        <f>IF('COUT TVX'!F245=0,"",'COUT TVX'!F245)</f>
        <v/>
      </c>
      <c r="AH248" s="75" t="str">
        <f>IF('COUT TVX'!G245=0,"",'COUT TVX'!G245)</f>
        <v/>
      </c>
      <c r="AI248" s="76" t="str">
        <f t="shared" si="20"/>
        <v/>
      </c>
      <c r="AJ248" s="67" t="str">
        <f>'COUT TVX'!K245</f>
        <v>LOT 9 - PLOMBERIE SANITAIRE</v>
      </c>
      <c r="AK248" s="67" t="str">
        <f>'COUT TVX'!L245</f>
        <v>ELECTRICITE / CHAUFFAGE/PLOMBERIE/VMC</v>
      </c>
      <c r="AL248" s="68">
        <f>'COUT TVX'!M245</f>
        <v>15965.56</v>
      </c>
      <c r="AM248" s="68"/>
      <c r="AN248" s="68"/>
      <c r="AO248" s="68"/>
      <c r="AP248" s="68"/>
      <c r="AQ248" s="68"/>
      <c r="AR248" s="68"/>
      <c r="AS248" s="77" t="str">
        <f>IF(ISBLANK('COUT TVX'!Q245),"",'COUT TVX'!Q245)</f>
        <v/>
      </c>
      <c r="AT248" s="68" t="str">
        <f t="shared" si="21"/>
        <v/>
      </c>
      <c r="AU248" s="68" t="str">
        <f t="shared" si="22"/>
        <v/>
      </c>
      <c r="AV248" s="68" t="str">
        <f t="shared" si="23"/>
        <v/>
      </c>
    </row>
    <row r="249" spans="1:48" x14ac:dyDescent="0.25">
      <c r="A249" s="67">
        <f>'COUT TVX'!A246</f>
        <v>835</v>
      </c>
      <c r="B249" s="67" t="str">
        <f>'COUT TVX'!B246</f>
        <v xml:space="preserve"> PREVAL RUE DU PERCHE</v>
      </c>
      <c r="C249" s="67"/>
      <c r="D249" s="67"/>
      <c r="E249" s="67">
        <f>IF(ISBLANK('COUT TVX'!I246),"",'COUT TVX'!I246)</f>
        <v>3</v>
      </c>
      <c r="F249" s="72" t="str">
        <f>'COUT TVX'!R246</f>
        <v>Z3</v>
      </c>
      <c r="G249" s="67"/>
      <c r="H249" s="67">
        <f>'COUT TVX'!C246</f>
        <v>2010</v>
      </c>
      <c r="I249" s="67">
        <f>'COUT TVX'!D246</f>
        <v>2012</v>
      </c>
      <c r="J249" s="67" t="str">
        <f>IF('COUT TVX'!H246="IND","IND",IF('COUT TVX'!H246="COLL","COLL",IF('COUT TVX'!H246="INT","COL","MIXTE")))</f>
        <v>IND</v>
      </c>
      <c r="K249" s="67" t="str">
        <f>IFERROR((VLOOKUP(A249,'COUT GLOBAL'!A:L,9,FALSE)),"")</f>
        <v>Locatif</v>
      </c>
      <c r="L249" s="67"/>
      <c r="M249" s="67"/>
      <c r="N249" s="67" t="str">
        <f t="shared" si="18"/>
        <v>-</v>
      </c>
      <c r="O249" s="67"/>
      <c r="P249" s="67"/>
      <c r="Q249" s="67"/>
      <c r="R249" s="67"/>
      <c r="S249" s="67"/>
      <c r="T249" s="67"/>
      <c r="U249" s="67"/>
      <c r="V249" s="67"/>
      <c r="W249" s="67"/>
      <c r="X249" s="73" t="str">
        <f>IF('COUT TVX'!E246=0,"",'COUT TVX'!E246)</f>
        <v/>
      </c>
      <c r="Y249" s="74"/>
      <c r="Z249" s="74"/>
      <c r="AA249" s="74"/>
      <c r="AB249" s="74"/>
      <c r="AC249" s="74"/>
      <c r="AD249" s="68"/>
      <c r="AE249" s="68" t="str">
        <f t="shared" si="19"/>
        <v/>
      </c>
      <c r="AF249" s="68"/>
      <c r="AG249" s="75" t="str">
        <f>IF('COUT TVX'!F246=0,"",'COUT TVX'!F246)</f>
        <v/>
      </c>
      <c r="AH249" s="75" t="str">
        <f>IF('COUT TVX'!G246=0,"",'COUT TVX'!G246)</f>
        <v/>
      </c>
      <c r="AI249" s="76" t="str">
        <f t="shared" si="20"/>
        <v/>
      </c>
      <c r="AJ249" s="67" t="str">
        <f>'COUT TVX'!K246</f>
        <v>LOT 10 - CARRELAGE-FAIENCE</v>
      </c>
      <c r="AK249" s="67" t="str">
        <f>'COUT TVX'!L246</f>
        <v>SECOND ŒUVRE</v>
      </c>
      <c r="AL249" s="68">
        <f>'COUT TVX'!M246</f>
        <v>19202.09</v>
      </c>
      <c r="AM249" s="68"/>
      <c r="AN249" s="68"/>
      <c r="AO249" s="68"/>
      <c r="AP249" s="68"/>
      <c r="AQ249" s="68"/>
      <c r="AR249" s="68"/>
      <c r="AS249" s="77" t="str">
        <f>IF(ISBLANK('COUT TVX'!Q246),"",'COUT TVX'!Q246)</f>
        <v/>
      </c>
      <c r="AT249" s="68" t="str">
        <f t="shared" si="21"/>
        <v/>
      </c>
      <c r="AU249" s="68" t="str">
        <f t="shared" si="22"/>
        <v/>
      </c>
      <c r="AV249" s="68" t="str">
        <f t="shared" si="23"/>
        <v/>
      </c>
    </row>
    <row r="250" spans="1:48" x14ac:dyDescent="0.25">
      <c r="A250" s="67">
        <f>'COUT TVX'!A247</f>
        <v>835</v>
      </c>
      <c r="B250" s="67" t="str">
        <f>'COUT TVX'!B247</f>
        <v xml:space="preserve"> PREVAL RUE DU PERCHE</v>
      </c>
      <c r="C250" s="67"/>
      <c r="D250" s="67"/>
      <c r="E250" s="67">
        <f>IF(ISBLANK('COUT TVX'!I247),"",'COUT TVX'!I247)</f>
        <v>3</v>
      </c>
      <c r="F250" s="72" t="str">
        <f>'COUT TVX'!R247</f>
        <v>Z3</v>
      </c>
      <c r="G250" s="67"/>
      <c r="H250" s="67">
        <f>'COUT TVX'!C247</f>
        <v>2010</v>
      </c>
      <c r="I250" s="67">
        <f>'COUT TVX'!D247</f>
        <v>2012</v>
      </c>
      <c r="J250" s="67" t="str">
        <f>IF('COUT TVX'!H247="IND","IND",IF('COUT TVX'!H247="COLL","COLL",IF('COUT TVX'!H247="INT","COL","MIXTE")))</f>
        <v>IND</v>
      </c>
      <c r="K250" s="67" t="str">
        <f>IFERROR((VLOOKUP(A250,'COUT GLOBAL'!A:L,9,FALSE)),"")</f>
        <v>Locatif</v>
      </c>
      <c r="L250" s="67"/>
      <c r="M250" s="67"/>
      <c r="N250" s="67" t="str">
        <f t="shared" si="18"/>
        <v>-</v>
      </c>
      <c r="O250" s="67"/>
      <c r="P250" s="67"/>
      <c r="Q250" s="67"/>
      <c r="R250" s="67"/>
      <c r="S250" s="67"/>
      <c r="T250" s="67"/>
      <c r="U250" s="67"/>
      <c r="V250" s="67"/>
      <c r="W250" s="67"/>
      <c r="X250" s="73" t="str">
        <f>IF('COUT TVX'!E247=0,"",'COUT TVX'!E247)</f>
        <v/>
      </c>
      <c r="Y250" s="74"/>
      <c r="Z250" s="74"/>
      <c r="AA250" s="74"/>
      <c r="AB250" s="74"/>
      <c r="AC250" s="74"/>
      <c r="AD250" s="68"/>
      <c r="AE250" s="68" t="str">
        <f t="shared" si="19"/>
        <v/>
      </c>
      <c r="AF250" s="68"/>
      <c r="AG250" s="75" t="str">
        <f>IF('COUT TVX'!F247=0,"",'COUT TVX'!F247)</f>
        <v/>
      </c>
      <c r="AH250" s="75" t="str">
        <f>IF('COUT TVX'!G247=0,"",'COUT TVX'!G247)</f>
        <v/>
      </c>
      <c r="AI250" s="76" t="str">
        <f t="shared" si="20"/>
        <v/>
      </c>
      <c r="AJ250" s="67" t="str">
        <f>'COUT TVX'!K247</f>
        <v>LOT 11 - PEINTURE - REVETEMENT</v>
      </c>
      <c r="AK250" s="67" t="str">
        <f>'COUT TVX'!L247</f>
        <v>SECOND ŒUVRE</v>
      </c>
      <c r="AL250" s="68">
        <f>'COUT TVX'!M247</f>
        <v>19668.59</v>
      </c>
      <c r="AM250" s="68"/>
      <c r="AN250" s="68"/>
      <c r="AO250" s="68"/>
      <c r="AP250" s="68"/>
      <c r="AQ250" s="68"/>
      <c r="AR250" s="68"/>
      <c r="AS250" s="77" t="str">
        <f>IF(ISBLANK('COUT TVX'!Q247),"",'COUT TVX'!Q247)</f>
        <v/>
      </c>
      <c r="AT250" s="68" t="str">
        <f t="shared" si="21"/>
        <v/>
      </c>
      <c r="AU250" s="68" t="str">
        <f t="shared" si="22"/>
        <v/>
      </c>
      <c r="AV250" s="68" t="str">
        <f t="shared" si="23"/>
        <v/>
      </c>
    </row>
    <row r="251" spans="1:48" x14ac:dyDescent="0.25">
      <c r="A251" s="67">
        <f>'COUT TVX'!A248</f>
        <v>835</v>
      </c>
      <c r="B251" s="67" t="str">
        <f>'COUT TVX'!B248</f>
        <v xml:space="preserve"> PREVAL RUE DU PERCHE</v>
      </c>
      <c r="C251" s="67"/>
      <c r="D251" s="67"/>
      <c r="E251" s="67">
        <f>IF(ISBLANK('COUT TVX'!I248),"",'COUT TVX'!I248)</f>
        <v>3</v>
      </c>
      <c r="F251" s="72" t="str">
        <f>'COUT TVX'!R248</f>
        <v>Z3</v>
      </c>
      <c r="G251" s="67"/>
      <c r="H251" s="67">
        <f>'COUT TVX'!C248</f>
        <v>2010</v>
      </c>
      <c r="I251" s="67">
        <f>'COUT TVX'!D248</f>
        <v>2012</v>
      </c>
      <c r="J251" s="67" t="str">
        <f>IF('COUT TVX'!H248="IND","IND",IF('COUT TVX'!H248="COLL","COLL",IF('COUT TVX'!H248="INT","COL","MIXTE")))</f>
        <v>IND</v>
      </c>
      <c r="K251" s="67" t="str">
        <f>IFERROR((VLOOKUP(A251,'COUT GLOBAL'!A:L,9,FALSE)),"")</f>
        <v>Locatif</v>
      </c>
      <c r="L251" s="67"/>
      <c r="M251" s="67"/>
      <c r="N251" s="67" t="str">
        <f t="shared" si="18"/>
        <v>-</v>
      </c>
      <c r="O251" s="67"/>
      <c r="P251" s="67"/>
      <c r="Q251" s="67"/>
      <c r="R251" s="67"/>
      <c r="S251" s="67"/>
      <c r="T251" s="67"/>
      <c r="U251" s="67"/>
      <c r="V251" s="67"/>
      <c r="W251" s="67"/>
      <c r="X251" s="73" t="str">
        <f>IF('COUT TVX'!E248=0,"",'COUT TVX'!E248)</f>
        <v/>
      </c>
      <c r="Y251" s="74"/>
      <c r="Z251" s="74"/>
      <c r="AA251" s="74"/>
      <c r="AB251" s="74"/>
      <c r="AC251" s="74"/>
      <c r="AD251" s="68"/>
      <c r="AE251" s="68" t="str">
        <f t="shared" si="19"/>
        <v/>
      </c>
      <c r="AF251" s="68"/>
      <c r="AG251" s="75" t="str">
        <f>IF('COUT TVX'!F248=0,"",'COUT TVX'!F248)</f>
        <v/>
      </c>
      <c r="AH251" s="75" t="str">
        <f>IF('COUT TVX'!G248=0,"",'COUT TVX'!G248)</f>
        <v/>
      </c>
      <c r="AI251" s="76" t="str">
        <f t="shared" si="20"/>
        <v/>
      </c>
      <c r="AJ251" s="67" t="str">
        <f>'COUT TVX'!K248</f>
        <v>LOT 12 - ESPACES VERTS</v>
      </c>
      <c r="AK251" s="67" t="str">
        <f>'COUT TVX'!L248</f>
        <v>ESPACES VERTS</v>
      </c>
      <c r="AL251" s="68">
        <f>'COUT TVX'!M248</f>
        <v>3533.68</v>
      </c>
      <c r="AM251" s="68"/>
      <c r="AN251" s="68"/>
      <c r="AO251" s="68"/>
      <c r="AP251" s="68"/>
      <c r="AQ251" s="68"/>
      <c r="AR251" s="68"/>
      <c r="AS251" s="77" t="str">
        <f>IF(ISBLANK('COUT TVX'!Q248),"",'COUT TVX'!Q248)</f>
        <v/>
      </c>
      <c r="AT251" s="68" t="str">
        <f t="shared" si="21"/>
        <v/>
      </c>
      <c r="AU251" s="68" t="str">
        <f t="shared" si="22"/>
        <v/>
      </c>
      <c r="AV251" s="68" t="str">
        <f t="shared" si="23"/>
        <v/>
      </c>
    </row>
    <row r="252" spans="1:48" x14ac:dyDescent="0.25">
      <c r="A252" s="67">
        <f>'COUT TVX'!A249</f>
        <v>839</v>
      </c>
      <c r="B252" s="67" t="str">
        <f>'COUT TVX'!B249</f>
        <v xml:space="preserve"> SAINT PAVACE</v>
      </c>
      <c r="C252" s="67"/>
      <c r="D252" s="67" t="s">
        <v>1255</v>
      </c>
      <c r="E252" s="67">
        <f>IF(ISBLANK('COUT TVX'!I249),"",'COUT TVX'!I249)</f>
        <v>2</v>
      </c>
      <c r="F252" s="72" t="str">
        <f>'COUT TVX'!R249</f>
        <v>Z2</v>
      </c>
      <c r="G252" s="67"/>
      <c r="H252" s="67">
        <f>'COUT TVX'!C249</f>
        <v>2011</v>
      </c>
      <c r="I252" s="67">
        <f>'COUT TVX'!D249</f>
        <v>2012</v>
      </c>
      <c r="J252" s="67" t="str">
        <f>IF('COUT TVX'!H249="IND","IND",IF('COUT TVX'!H249="COLL","COLL",IF('COUT TVX'!H249="INT","COL","MIXTE")))</f>
        <v>IND</v>
      </c>
      <c r="K252" s="67" t="str">
        <f>IFERROR((VLOOKUP(A252,'COUT GLOBAL'!A:L,9,FALSE)),"")</f>
        <v>Locatif</v>
      </c>
      <c r="L252" s="67"/>
      <c r="M252" s="67"/>
      <c r="N252" s="67" t="str">
        <f t="shared" si="18"/>
        <v>-</v>
      </c>
      <c r="O252" s="67"/>
      <c r="P252" s="67"/>
      <c r="Q252" s="67"/>
      <c r="R252" s="67"/>
      <c r="S252" s="67"/>
      <c r="T252" s="67"/>
      <c r="U252" s="67"/>
      <c r="V252" s="67"/>
      <c r="W252" s="67"/>
      <c r="X252" s="73">
        <f>IF('COUT TVX'!E249=0,"",'COUT TVX'!E249)</f>
        <v>14</v>
      </c>
      <c r="Y252" s="74"/>
      <c r="Z252" s="74"/>
      <c r="AA252" s="74"/>
      <c r="AB252" s="74"/>
      <c r="AC252" s="74"/>
      <c r="AD252" s="68"/>
      <c r="AE252" s="68">
        <f t="shared" si="19"/>
        <v>0</v>
      </c>
      <c r="AF252" s="68"/>
      <c r="AG252" s="75">
        <f>IF('COUT TVX'!F249=0,"",'COUT TVX'!F249)</f>
        <v>1103.8399999999999</v>
      </c>
      <c r="AH252" s="75">
        <f>IF('COUT TVX'!G249=0,"",'COUT TVX'!G249)</f>
        <v>1164.08</v>
      </c>
      <c r="AI252" s="76">
        <f t="shared" si="20"/>
        <v>0.94825097931413649</v>
      </c>
      <c r="AJ252" s="67" t="str">
        <f>'COUT TVX'!K249</f>
        <v>LOT 1 - VRD</v>
      </c>
      <c r="AK252" s="67" t="str">
        <f>'COUT TVX'!L249</f>
        <v>VRD</v>
      </c>
      <c r="AL252" s="68">
        <f>'COUT TVX'!M249</f>
        <v>54625.72</v>
      </c>
      <c r="AM252" s="68"/>
      <c r="AN252" s="68"/>
      <c r="AO252" s="68"/>
      <c r="AP252" s="68"/>
      <c r="AQ252" s="68"/>
      <c r="AR252" s="68"/>
      <c r="AS252" s="77">
        <f>IF(ISBLANK('COUT TVX'!Q249),"",'COUT TVX'!Q249)</f>
        <v>5.5E-2</v>
      </c>
      <c r="AT252" s="68">
        <f t="shared" si="21"/>
        <v>0</v>
      </c>
      <c r="AU252" s="68">
        <f t="shared" si="22"/>
        <v>0</v>
      </c>
      <c r="AV252" s="68">
        <f t="shared" si="23"/>
        <v>0</v>
      </c>
    </row>
    <row r="253" spans="1:48" x14ac:dyDescent="0.25">
      <c r="A253" s="67">
        <f>'COUT TVX'!A250</f>
        <v>839</v>
      </c>
      <c r="B253" s="67" t="str">
        <f>'COUT TVX'!B250</f>
        <v xml:space="preserve"> SAINT PAVACE</v>
      </c>
      <c r="C253" s="67"/>
      <c r="D253" s="67"/>
      <c r="E253" s="67">
        <f>IF(ISBLANK('COUT TVX'!I250),"",'COUT TVX'!I250)</f>
        <v>2</v>
      </c>
      <c r="F253" s="72" t="str">
        <f>'COUT TVX'!R250</f>
        <v>Z2</v>
      </c>
      <c r="G253" s="67"/>
      <c r="H253" s="67">
        <f>'COUT TVX'!C250</f>
        <v>2011</v>
      </c>
      <c r="I253" s="67">
        <f>'COUT TVX'!D250</f>
        <v>2012</v>
      </c>
      <c r="J253" s="67" t="str">
        <f>IF('COUT TVX'!H250="IND","IND",IF('COUT TVX'!H250="COLL","COLL",IF('COUT TVX'!H250="INT","COL","MIXTE")))</f>
        <v>IND</v>
      </c>
      <c r="K253" s="67" t="str">
        <f>IFERROR((VLOOKUP(A253,'COUT GLOBAL'!A:L,9,FALSE)),"")</f>
        <v>Locatif</v>
      </c>
      <c r="L253" s="67"/>
      <c r="M253" s="67"/>
      <c r="N253" s="67" t="str">
        <f t="shared" si="18"/>
        <v>-</v>
      </c>
      <c r="O253" s="67"/>
      <c r="P253" s="67"/>
      <c r="Q253" s="67"/>
      <c r="R253" s="67"/>
      <c r="S253" s="67"/>
      <c r="T253" s="67"/>
      <c r="U253" s="67"/>
      <c r="V253" s="67"/>
      <c r="W253" s="67"/>
      <c r="X253" s="73" t="str">
        <f>IF('COUT TVX'!E250=0,"",'COUT TVX'!E250)</f>
        <v/>
      </c>
      <c r="Y253" s="74"/>
      <c r="Z253" s="74"/>
      <c r="AA253" s="74"/>
      <c r="AB253" s="74"/>
      <c r="AC253" s="74"/>
      <c r="AD253" s="68"/>
      <c r="AE253" s="68" t="str">
        <f t="shared" si="19"/>
        <v/>
      </c>
      <c r="AF253" s="68"/>
      <c r="AG253" s="75" t="str">
        <f>IF('COUT TVX'!F250=0,"",'COUT TVX'!F250)</f>
        <v/>
      </c>
      <c r="AH253" s="75" t="str">
        <f>IF('COUT TVX'!G250=0,"",'COUT TVX'!G250)</f>
        <v/>
      </c>
      <c r="AI253" s="76" t="str">
        <f t="shared" si="20"/>
        <v/>
      </c>
      <c r="AJ253" s="67" t="str">
        <f>'COUT TVX'!K250</f>
        <v>LOT 2 - GROS OEUVRE</v>
      </c>
      <c r="AK253" s="67" t="str">
        <f>'COUT TVX'!L250</f>
        <v>GROS ŒUVRE</v>
      </c>
      <c r="AL253" s="68">
        <f>'COUT TVX'!M250</f>
        <v>409554.22</v>
      </c>
      <c r="AM253" s="68"/>
      <c r="AN253" s="68"/>
      <c r="AO253" s="68"/>
      <c r="AP253" s="68"/>
      <c r="AQ253" s="68"/>
      <c r="AR253" s="68"/>
      <c r="AS253" s="77" t="str">
        <f>IF(ISBLANK('COUT TVX'!Q250),"",'COUT TVX'!Q250)</f>
        <v/>
      </c>
      <c r="AT253" s="68" t="str">
        <f t="shared" si="21"/>
        <v/>
      </c>
      <c r="AU253" s="68" t="str">
        <f t="shared" si="22"/>
        <v/>
      </c>
      <c r="AV253" s="68" t="str">
        <f t="shared" si="23"/>
        <v/>
      </c>
    </row>
    <row r="254" spans="1:48" x14ac:dyDescent="0.25">
      <c r="A254" s="67">
        <f>'COUT TVX'!A251</f>
        <v>839</v>
      </c>
      <c r="B254" s="67" t="str">
        <f>'COUT TVX'!B251</f>
        <v xml:space="preserve"> SAINT PAVACE</v>
      </c>
      <c r="C254" s="67"/>
      <c r="D254" s="67"/>
      <c r="E254" s="67">
        <f>IF(ISBLANK('COUT TVX'!I251),"",'COUT TVX'!I251)</f>
        <v>2</v>
      </c>
      <c r="F254" s="72" t="str">
        <f>'COUT TVX'!R251</f>
        <v>Z2</v>
      </c>
      <c r="G254" s="67"/>
      <c r="H254" s="67">
        <f>'COUT TVX'!C251</f>
        <v>2011</v>
      </c>
      <c r="I254" s="67">
        <f>'COUT TVX'!D251</f>
        <v>2012</v>
      </c>
      <c r="J254" s="67" t="str">
        <f>IF('COUT TVX'!H251="IND","IND",IF('COUT TVX'!H251="COLL","COLL",IF('COUT TVX'!H251="INT","COL","MIXTE")))</f>
        <v>IND</v>
      </c>
      <c r="K254" s="67" t="str">
        <f>IFERROR((VLOOKUP(A254,'COUT GLOBAL'!A:L,9,FALSE)),"")</f>
        <v>Locatif</v>
      </c>
      <c r="L254" s="67"/>
      <c r="M254" s="67"/>
      <c r="N254" s="67" t="str">
        <f t="shared" si="18"/>
        <v>-</v>
      </c>
      <c r="O254" s="67"/>
      <c r="P254" s="67"/>
      <c r="Q254" s="67"/>
      <c r="R254" s="67"/>
      <c r="S254" s="67"/>
      <c r="T254" s="67"/>
      <c r="U254" s="67"/>
      <c r="V254" s="67"/>
      <c r="W254" s="67"/>
      <c r="X254" s="73" t="str">
        <f>IF('COUT TVX'!E251=0,"",'COUT TVX'!E251)</f>
        <v/>
      </c>
      <c r="Y254" s="74"/>
      <c r="Z254" s="74"/>
      <c r="AA254" s="74"/>
      <c r="AB254" s="74"/>
      <c r="AC254" s="74"/>
      <c r="AD254" s="68"/>
      <c r="AE254" s="68" t="str">
        <f t="shared" si="19"/>
        <v/>
      </c>
      <c r="AF254" s="68"/>
      <c r="AG254" s="75" t="str">
        <f>IF('COUT TVX'!F251=0,"",'COUT TVX'!F251)</f>
        <v/>
      </c>
      <c r="AH254" s="75" t="str">
        <f>IF('COUT TVX'!G251=0,"",'COUT TVX'!G251)</f>
        <v/>
      </c>
      <c r="AI254" s="76" t="str">
        <f t="shared" si="20"/>
        <v/>
      </c>
      <c r="AJ254" s="67" t="str">
        <f>'COUT TVX'!K251</f>
        <v>LOT 3 - CHARPENTE BOIS</v>
      </c>
      <c r="AK254" s="67" t="str">
        <f>'COUT TVX'!L251</f>
        <v>CHARPENTE / COUVERTURE</v>
      </c>
      <c r="AL254" s="68">
        <f>'COUT TVX'!M251</f>
        <v>85644.84</v>
      </c>
      <c r="AM254" s="68"/>
      <c r="AN254" s="68"/>
      <c r="AO254" s="68"/>
      <c r="AP254" s="68"/>
      <c r="AQ254" s="68"/>
      <c r="AR254" s="68"/>
      <c r="AS254" s="77" t="str">
        <f>IF(ISBLANK('COUT TVX'!Q251),"",'COUT TVX'!Q251)</f>
        <v/>
      </c>
      <c r="AT254" s="68" t="str">
        <f t="shared" si="21"/>
        <v/>
      </c>
      <c r="AU254" s="68" t="str">
        <f t="shared" si="22"/>
        <v/>
      </c>
      <c r="AV254" s="68" t="str">
        <f t="shared" si="23"/>
        <v/>
      </c>
    </row>
    <row r="255" spans="1:48" x14ac:dyDescent="0.25">
      <c r="A255" s="67">
        <f>'COUT TVX'!A252</f>
        <v>839</v>
      </c>
      <c r="B255" s="67" t="str">
        <f>'COUT TVX'!B252</f>
        <v xml:space="preserve"> SAINT PAVACE</v>
      </c>
      <c r="C255" s="67"/>
      <c r="D255" s="67"/>
      <c r="E255" s="67">
        <f>IF(ISBLANK('COUT TVX'!I252),"",'COUT TVX'!I252)</f>
        <v>2</v>
      </c>
      <c r="F255" s="72" t="str">
        <f>'COUT TVX'!R252</f>
        <v>Z2</v>
      </c>
      <c r="G255" s="67"/>
      <c r="H255" s="67">
        <f>'COUT TVX'!C252</f>
        <v>2011</v>
      </c>
      <c r="I255" s="67">
        <f>'COUT TVX'!D252</f>
        <v>2012</v>
      </c>
      <c r="J255" s="67" t="str">
        <f>IF('COUT TVX'!H252="IND","IND",IF('COUT TVX'!H252="COLL","COLL",IF('COUT TVX'!H252="INT","COL","MIXTE")))</f>
        <v>IND</v>
      </c>
      <c r="K255" s="67" t="str">
        <f>IFERROR((VLOOKUP(A255,'COUT GLOBAL'!A:L,9,FALSE)),"")</f>
        <v>Locatif</v>
      </c>
      <c r="L255" s="67"/>
      <c r="M255" s="67"/>
      <c r="N255" s="67" t="str">
        <f t="shared" si="18"/>
        <v>-</v>
      </c>
      <c r="O255" s="67"/>
      <c r="P255" s="67"/>
      <c r="Q255" s="67"/>
      <c r="R255" s="67"/>
      <c r="S255" s="67"/>
      <c r="T255" s="67"/>
      <c r="U255" s="67"/>
      <c r="V255" s="67"/>
      <c r="W255" s="67"/>
      <c r="X255" s="73" t="str">
        <f>IF('COUT TVX'!E252=0,"",'COUT TVX'!E252)</f>
        <v/>
      </c>
      <c r="Y255" s="74"/>
      <c r="Z255" s="74"/>
      <c r="AA255" s="74"/>
      <c r="AB255" s="74"/>
      <c r="AC255" s="74"/>
      <c r="AD255" s="68"/>
      <c r="AE255" s="68" t="str">
        <f t="shared" si="19"/>
        <v/>
      </c>
      <c r="AF255" s="68"/>
      <c r="AG255" s="75" t="str">
        <f>IF('COUT TVX'!F252=0,"",'COUT TVX'!F252)</f>
        <v/>
      </c>
      <c r="AH255" s="75" t="str">
        <f>IF('COUT TVX'!G252=0,"",'COUT TVX'!G252)</f>
        <v/>
      </c>
      <c r="AI255" s="76" t="str">
        <f t="shared" si="20"/>
        <v/>
      </c>
      <c r="AJ255" s="67" t="str">
        <f>'COUT TVX'!K252</f>
        <v>LOT 4 - COUVERTURE</v>
      </c>
      <c r="AK255" s="67" t="str">
        <f>'COUT TVX'!L252</f>
        <v>CHARPENTE / COUVERTURE</v>
      </c>
      <c r="AL255" s="68">
        <f>'COUT TVX'!M252</f>
        <v>113255.62</v>
      </c>
      <c r="AM255" s="68"/>
      <c r="AN255" s="68"/>
      <c r="AO255" s="68"/>
      <c r="AP255" s="68"/>
      <c r="AQ255" s="68"/>
      <c r="AR255" s="68"/>
      <c r="AS255" s="77" t="str">
        <f>IF(ISBLANK('COUT TVX'!Q252),"",'COUT TVX'!Q252)</f>
        <v/>
      </c>
      <c r="AT255" s="68" t="str">
        <f t="shared" si="21"/>
        <v/>
      </c>
      <c r="AU255" s="68" t="str">
        <f t="shared" si="22"/>
        <v/>
      </c>
      <c r="AV255" s="68" t="str">
        <f t="shared" si="23"/>
        <v/>
      </c>
    </row>
    <row r="256" spans="1:48" x14ac:dyDescent="0.25">
      <c r="A256" s="67">
        <f>'COUT TVX'!A253</f>
        <v>839</v>
      </c>
      <c r="B256" s="67" t="str">
        <f>'COUT TVX'!B253</f>
        <v xml:space="preserve"> SAINT PAVACE</v>
      </c>
      <c r="C256" s="67"/>
      <c r="D256" s="67"/>
      <c r="E256" s="67">
        <f>IF(ISBLANK('COUT TVX'!I253),"",'COUT TVX'!I253)</f>
        <v>2</v>
      </c>
      <c r="F256" s="72" t="str">
        <f>'COUT TVX'!R253</f>
        <v>Z2</v>
      </c>
      <c r="G256" s="67"/>
      <c r="H256" s="67">
        <f>'COUT TVX'!C253</f>
        <v>2011</v>
      </c>
      <c r="I256" s="67">
        <f>'COUT TVX'!D253</f>
        <v>2012</v>
      </c>
      <c r="J256" s="67" t="str">
        <f>IF('COUT TVX'!H253="IND","IND",IF('COUT TVX'!H253="COLL","COLL",IF('COUT TVX'!H253="INT","COL","MIXTE")))</f>
        <v>IND</v>
      </c>
      <c r="K256" s="67" t="str">
        <f>IFERROR((VLOOKUP(A256,'COUT GLOBAL'!A:L,9,FALSE)),"")</f>
        <v>Locatif</v>
      </c>
      <c r="L256" s="67"/>
      <c r="M256" s="67"/>
      <c r="N256" s="67" t="str">
        <f t="shared" si="18"/>
        <v>-</v>
      </c>
      <c r="O256" s="67"/>
      <c r="P256" s="67"/>
      <c r="Q256" s="67"/>
      <c r="R256" s="67"/>
      <c r="S256" s="67"/>
      <c r="T256" s="67"/>
      <c r="U256" s="67"/>
      <c r="V256" s="67"/>
      <c r="W256" s="67"/>
      <c r="X256" s="73" t="str">
        <f>IF('COUT TVX'!E253=0,"",'COUT TVX'!E253)</f>
        <v/>
      </c>
      <c r="Y256" s="74"/>
      <c r="Z256" s="74"/>
      <c r="AA256" s="74"/>
      <c r="AB256" s="74"/>
      <c r="AC256" s="74"/>
      <c r="AD256" s="68"/>
      <c r="AE256" s="68" t="str">
        <f t="shared" si="19"/>
        <v/>
      </c>
      <c r="AF256" s="68"/>
      <c r="AG256" s="75" t="str">
        <f>IF('COUT TVX'!F253=0,"",'COUT TVX'!F253)</f>
        <v/>
      </c>
      <c r="AH256" s="75" t="str">
        <f>IF('COUT TVX'!G253=0,"",'COUT TVX'!G253)</f>
        <v/>
      </c>
      <c r="AI256" s="76" t="str">
        <f t="shared" si="20"/>
        <v/>
      </c>
      <c r="AJ256" s="67" t="str">
        <f>'COUT TVX'!K253</f>
        <v>LOT 5 - MENUISERIES EXT PVC</v>
      </c>
      <c r="AK256" s="67" t="str">
        <f>'COUT TVX'!L253</f>
        <v>SECOND ŒUVRE</v>
      </c>
      <c r="AL256" s="68">
        <f>'COUT TVX'!M253</f>
        <v>46370.53</v>
      </c>
      <c r="AM256" s="68"/>
      <c r="AN256" s="68"/>
      <c r="AO256" s="68"/>
      <c r="AP256" s="68"/>
      <c r="AQ256" s="68"/>
      <c r="AR256" s="68"/>
      <c r="AS256" s="77" t="str">
        <f>IF(ISBLANK('COUT TVX'!Q253),"",'COUT TVX'!Q253)</f>
        <v/>
      </c>
      <c r="AT256" s="68" t="str">
        <f t="shared" si="21"/>
        <v/>
      </c>
      <c r="AU256" s="68" t="str">
        <f t="shared" si="22"/>
        <v/>
      </c>
      <c r="AV256" s="68" t="str">
        <f t="shared" si="23"/>
        <v/>
      </c>
    </row>
    <row r="257" spans="1:48" x14ac:dyDescent="0.25">
      <c r="A257" s="67">
        <f>'COUT TVX'!A254</f>
        <v>839</v>
      </c>
      <c r="B257" s="67" t="str">
        <f>'COUT TVX'!B254</f>
        <v xml:space="preserve"> SAINT PAVACE</v>
      </c>
      <c r="C257" s="67"/>
      <c r="D257" s="67"/>
      <c r="E257" s="67">
        <f>IF(ISBLANK('COUT TVX'!I254),"",'COUT TVX'!I254)</f>
        <v>2</v>
      </c>
      <c r="F257" s="72" t="str">
        <f>'COUT TVX'!R254</f>
        <v>Z2</v>
      </c>
      <c r="G257" s="67"/>
      <c r="H257" s="67">
        <f>'COUT TVX'!C254</f>
        <v>2011</v>
      </c>
      <c r="I257" s="67">
        <f>'COUT TVX'!D254</f>
        <v>2012</v>
      </c>
      <c r="J257" s="67" t="str">
        <f>IF('COUT TVX'!H254="IND","IND",IF('COUT TVX'!H254="COLL","COLL",IF('COUT TVX'!H254="INT","COL","MIXTE")))</f>
        <v>IND</v>
      </c>
      <c r="K257" s="67" t="str">
        <f>IFERROR((VLOOKUP(A257,'COUT GLOBAL'!A:L,9,FALSE)),"")</f>
        <v>Locatif</v>
      </c>
      <c r="L257" s="67"/>
      <c r="M257" s="67"/>
      <c r="N257" s="67" t="str">
        <f t="shared" si="18"/>
        <v>-</v>
      </c>
      <c r="O257" s="67"/>
      <c r="P257" s="67"/>
      <c r="Q257" s="67"/>
      <c r="R257" s="67"/>
      <c r="S257" s="67"/>
      <c r="T257" s="67"/>
      <c r="U257" s="67"/>
      <c r="V257" s="67"/>
      <c r="W257" s="67"/>
      <c r="X257" s="73" t="str">
        <f>IF('COUT TVX'!E254=0,"",'COUT TVX'!E254)</f>
        <v/>
      </c>
      <c r="Y257" s="74"/>
      <c r="Z257" s="74"/>
      <c r="AA257" s="74"/>
      <c r="AB257" s="74"/>
      <c r="AC257" s="74"/>
      <c r="AD257" s="68"/>
      <c r="AE257" s="68" t="str">
        <f t="shared" si="19"/>
        <v/>
      </c>
      <c r="AF257" s="68"/>
      <c r="AG257" s="75" t="str">
        <f>IF('COUT TVX'!F254=0,"",'COUT TVX'!F254)</f>
        <v/>
      </c>
      <c r="AH257" s="75" t="str">
        <f>IF('COUT TVX'!G254=0,"",'COUT TVX'!G254)</f>
        <v/>
      </c>
      <c r="AI257" s="76" t="str">
        <f t="shared" si="20"/>
        <v/>
      </c>
      <c r="AJ257" s="67" t="str">
        <f>'COUT TVX'!K254</f>
        <v>LOT 6 - SERRURERIE</v>
      </c>
      <c r="AK257" s="67" t="str">
        <f>'COUT TVX'!L254</f>
        <v>SECOND ŒUVRE</v>
      </c>
      <c r="AL257" s="68">
        <f>'COUT TVX'!M254</f>
        <v>16595.13</v>
      </c>
      <c r="AM257" s="68"/>
      <c r="AN257" s="68"/>
      <c r="AO257" s="68"/>
      <c r="AP257" s="68"/>
      <c r="AQ257" s="68"/>
      <c r="AR257" s="68"/>
      <c r="AS257" s="77" t="str">
        <f>IF(ISBLANK('COUT TVX'!Q254),"",'COUT TVX'!Q254)</f>
        <v/>
      </c>
      <c r="AT257" s="68" t="str">
        <f t="shared" si="21"/>
        <v/>
      </c>
      <c r="AU257" s="68" t="str">
        <f t="shared" si="22"/>
        <v/>
      </c>
      <c r="AV257" s="68" t="str">
        <f t="shared" si="23"/>
        <v/>
      </c>
    </row>
    <row r="258" spans="1:48" x14ac:dyDescent="0.25">
      <c r="A258" s="67">
        <f>'COUT TVX'!A255</f>
        <v>839</v>
      </c>
      <c r="B258" s="67" t="str">
        <f>'COUT TVX'!B255</f>
        <v xml:space="preserve"> SAINT PAVACE</v>
      </c>
      <c r="C258" s="67"/>
      <c r="D258" s="67"/>
      <c r="E258" s="67">
        <f>IF(ISBLANK('COUT TVX'!I255),"",'COUT TVX'!I255)</f>
        <v>2</v>
      </c>
      <c r="F258" s="72" t="str">
        <f>'COUT TVX'!R255</f>
        <v>Z2</v>
      </c>
      <c r="G258" s="67"/>
      <c r="H258" s="67">
        <f>'COUT TVX'!C255</f>
        <v>2011</v>
      </c>
      <c r="I258" s="67">
        <f>'COUT TVX'!D255</f>
        <v>2012</v>
      </c>
      <c r="J258" s="67" t="str">
        <f>IF('COUT TVX'!H255="IND","IND",IF('COUT TVX'!H255="COLL","COLL",IF('COUT TVX'!H255="INT","COL","MIXTE")))</f>
        <v>IND</v>
      </c>
      <c r="K258" s="67" t="str">
        <f>IFERROR((VLOOKUP(A258,'COUT GLOBAL'!A:L,9,FALSE)),"")</f>
        <v>Locatif</v>
      </c>
      <c r="L258" s="67"/>
      <c r="M258" s="67"/>
      <c r="N258" s="67" t="str">
        <f t="shared" si="18"/>
        <v>-</v>
      </c>
      <c r="O258" s="67"/>
      <c r="P258" s="67"/>
      <c r="Q258" s="67"/>
      <c r="R258" s="67"/>
      <c r="S258" s="67"/>
      <c r="T258" s="67"/>
      <c r="U258" s="67"/>
      <c r="V258" s="67"/>
      <c r="W258" s="67"/>
      <c r="X258" s="73" t="str">
        <f>IF('COUT TVX'!E255=0,"",'COUT TVX'!E255)</f>
        <v/>
      </c>
      <c r="Y258" s="74"/>
      <c r="Z258" s="74"/>
      <c r="AA258" s="74"/>
      <c r="AB258" s="74"/>
      <c r="AC258" s="74"/>
      <c r="AD258" s="68"/>
      <c r="AE258" s="68" t="str">
        <f t="shared" si="19"/>
        <v/>
      </c>
      <c r="AF258" s="68"/>
      <c r="AG258" s="75" t="str">
        <f>IF('COUT TVX'!F255=0,"",'COUT TVX'!F255)</f>
        <v/>
      </c>
      <c r="AH258" s="75" t="str">
        <f>IF('COUT TVX'!G255=0,"",'COUT TVX'!G255)</f>
        <v/>
      </c>
      <c r="AI258" s="76" t="str">
        <f t="shared" si="20"/>
        <v/>
      </c>
      <c r="AJ258" s="67" t="str">
        <f>'COUT TVX'!K255</f>
        <v>LOT 7 - MENUISERIES INT</v>
      </c>
      <c r="AK258" s="67" t="str">
        <f>'COUT TVX'!L255</f>
        <v>SECOND ŒUVRE</v>
      </c>
      <c r="AL258" s="68">
        <f>'COUT TVX'!M255</f>
        <v>71520.87</v>
      </c>
      <c r="AM258" s="68"/>
      <c r="AN258" s="68"/>
      <c r="AO258" s="68"/>
      <c r="AP258" s="68"/>
      <c r="AQ258" s="68"/>
      <c r="AR258" s="68"/>
      <c r="AS258" s="77" t="str">
        <f>IF(ISBLANK('COUT TVX'!Q255),"",'COUT TVX'!Q255)</f>
        <v/>
      </c>
      <c r="AT258" s="68" t="str">
        <f t="shared" si="21"/>
        <v/>
      </c>
      <c r="AU258" s="68" t="str">
        <f t="shared" si="22"/>
        <v/>
      </c>
      <c r="AV258" s="68" t="str">
        <f t="shared" si="23"/>
        <v/>
      </c>
    </row>
    <row r="259" spans="1:48" x14ac:dyDescent="0.25">
      <c r="A259" s="67">
        <f>'COUT TVX'!A256</f>
        <v>839</v>
      </c>
      <c r="B259" s="67" t="str">
        <f>'COUT TVX'!B256</f>
        <v xml:space="preserve"> SAINT PAVACE</v>
      </c>
      <c r="C259" s="67"/>
      <c r="D259" s="67"/>
      <c r="E259" s="67">
        <f>IF(ISBLANK('COUT TVX'!I256),"",'COUT TVX'!I256)</f>
        <v>2</v>
      </c>
      <c r="F259" s="72" t="str">
        <f>'COUT TVX'!R256</f>
        <v>Z2</v>
      </c>
      <c r="G259" s="67"/>
      <c r="H259" s="67">
        <f>'COUT TVX'!C256</f>
        <v>2011</v>
      </c>
      <c r="I259" s="67">
        <f>'COUT TVX'!D256</f>
        <v>2012</v>
      </c>
      <c r="J259" s="67" t="str">
        <f>IF('COUT TVX'!H256="IND","IND",IF('COUT TVX'!H256="COLL","COLL",IF('COUT TVX'!H256="INT","COL","MIXTE")))</f>
        <v>IND</v>
      </c>
      <c r="K259" s="67" t="str">
        <f>IFERROR((VLOOKUP(A259,'COUT GLOBAL'!A:L,9,FALSE)),"")</f>
        <v>Locatif</v>
      </c>
      <c r="L259" s="67"/>
      <c r="M259" s="67"/>
      <c r="N259" s="67" t="str">
        <f t="shared" si="18"/>
        <v>-</v>
      </c>
      <c r="O259" s="67"/>
      <c r="P259" s="67"/>
      <c r="Q259" s="67"/>
      <c r="R259" s="67"/>
      <c r="S259" s="67"/>
      <c r="T259" s="67"/>
      <c r="U259" s="67"/>
      <c r="V259" s="67"/>
      <c r="W259" s="67"/>
      <c r="X259" s="73" t="str">
        <f>IF('COUT TVX'!E256=0,"",'COUT TVX'!E256)</f>
        <v/>
      </c>
      <c r="Y259" s="74"/>
      <c r="Z259" s="74"/>
      <c r="AA259" s="74"/>
      <c r="AB259" s="74"/>
      <c r="AC259" s="74"/>
      <c r="AD259" s="68"/>
      <c r="AE259" s="68" t="str">
        <f t="shared" si="19"/>
        <v/>
      </c>
      <c r="AF259" s="68"/>
      <c r="AG259" s="75" t="str">
        <f>IF('COUT TVX'!F256=0,"",'COUT TVX'!F256)</f>
        <v/>
      </c>
      <c r="AH259" s="75" t="str">
        <f>IF('COUT TVX'!G256=0,"",'COUT TVX'!G256)</f>
        <v/>
      </c>
      <c r="AI259" s="76" t="str">
        <f t="shared" si="20"/>
        <v/>
      </c>
      <c r="AJ259" s="67" t="str">
        <f>'COUT TVX'!K256</f>
        <v>LOT 8 - CLOISONS DOUBLAGES</v>
      </c>
      <c r="AK259" s="67" t="str">
        <f>'COUT TVX'!L256</f>
        <v>SECOND ŒUVRE</v>
      </c>
      <c r="AL259" s="68">
        <f>'COUT TVX'!M256</f>
        <v>117069.14</v>
      </c>
      <c r="AM259" s="68"/>
      <c r="AN259" s="68"/>
      <c r="AO259" s="68"/>
      <c r="AP259" s="68"/>
      <c r="AQ259" s="68"/>
      <c r="AR259" s="68"/>
      <c r="AS259" s="77" t="str">
        <f>IF(ISBLANK('COUT TVX'!Q256),"",'COUT TVX'!Q256)</f>
        <v/>
      </c>
      <c r="AT259" s="68" t="str">
        <f t="shared" si="21"/>
        <v/>
      </c>
      <c r="AU259" s="68" t="str">
        <f t="shared" si="22"/>
        <v/>
      </c>
      <c r="AV259" s="68" t="str">
        <f t="shared" si="23"/>
        <v/>
      </c>
    </row>
    <row r="260" spans="1:48" x14ac:dyDescent="0.25">
      <c r="A260" s="67">
        <f>'COUT TVX'!A257</f>
        <v>839</v>
      </c>
      <c r="B260" s="67" t="str">
        <f>'COUT TVX'!B257</f>
        <v xml:space="preserve"> SAINT PAVACE</v>
      </c>
      <c r="C260" s="67"/>
      <c r="D260" s="67"/>
      <c r="E260" s="67">
        <f>IF(ISBLANK('COUT TVX'!I257),"",'COUT TVX'!I257)</f>
        <v>2</v>
      </c>
      <c r="F260" s="72" t="str">
        <f>'COUT TVX'!R257</f>
        <v>Z2</v>
      </c>
      <c r="G260" s="67"/>
      <c r="H260" s="67">
        <f>'COUT TVX'!C257</f>
        <v>2011</v>
      </c>
      <c r="I260" s="67">
        <f>'COUT TVX'!D257</f>
        <v>2012</v>
      </c>
      <c r="J260" s="67" t="str">
        <f>IF('COUT TVX'!H257="IND","IND",IF('COUT TVX'!H257="COLL","COLL",IF('COUT TVX'!H257="INT","COL","MIXTE")))</f>
        <v>IND</v>
      </c>
      <c r="K260" s="67" t="str">
        <f>IFERROR((VLOOKUP(A260,'COUT GLOBAL'!A:L,9,FALSE)),"")</f>
        <v>Locatif</v>
      </c>
      <c r="L260" s="67"/>
      <c r="M260" s="67"/>
      <c r="N260" s="67" t="str">
        <f t="shared" si="18"/>
        <v>-</v>
      </c>
      <c r="O260" s="67"/>
      <c r="P260" s="67"/>
      <c r="Q260" s="67"/>
      <c r="R260" s="67"/>
      <c r="S260" s="67"/>
      <c r="T260" s="67"/>
      <c r="U260" s="67"/>
      <c r="V260" s="67"/>
      <c r="W260" s="67"/>
      <c r="X260" s="73" t="str">
        <f>IF('COUT TVX'!E257=0,"",'COUT TVX'!E257)</f>
        <v/>
      </c>
      <c r="Y260" s="74"/>
      <c r="Z260" s="74"/>
      <c r="AA260" s="74"/>
      <c r="AB260" s="74"/>
      <c r="AC260" s="74"/>
      <c r="AD260" s="68"/>
      <c r="AE260" s="68" t="str">
        <f t="shared" si="19"/>
        <v/>
      </c>
      <c r="AF260" s="68"/>
      <c r="AG260" s="75" t="str">
        <f>IF('COUT TVX'!F257=0,"",'COUT TVX'!F257)</f>
        <v/>
      </c>
      <c r="AH260" s="75" t="str">
        <f>IF('COUT TVX'!G257=0,"",'COUT TVX'!G257)</f>
        <v/>
      </c>
      <c r="AI260" s="76" t="str">
        <f t="shared" si="20"/>
        <v/>
      </c>
      <c r="AJ260" s="67" t="str">
        <f>'COUT TVX'!K257</f>
        <v>LOT 9 - SOLS SOUPLES</v>
      </c>
      <c r="AK260" s="67" t="str">
        <f>'COUT TVX'!L257</f>
        <v>SECOND ŒUVRE</v>
      </c>
      <c r="AL260" s="68">
        <f>'COUT TVX'!M257</f>
        <v>35238.51</v>
      </c>
      <c r="AM260" s="68"/>
      <c r="AN260" s="68"/>
      <c r="AO260" s="68"/>
      <c r="AP260" s="68"/>
      <c r="AQ260" s="68"/>
      <c r="AR260" s="68"/>
      <c r="AS260" s="77" t="str">
        <f>IF(ISBLANK('COUT TVX'!Q257),"",'COUT TVX'!Q257)</f>
        <v/>
      </c>
      <c r="AT260" s="68" t="str">
        <f t="shared" si="21"/>
        <v/>
      </c>
      <c r="AU260" s="68" t="str">
        <f t="shared" si="22"/>
        <v/>
      </c>
      <c r="AV260" s="68" t="str">
        <f t="shared" si="23"/>
        <v/>
      </c>
    </row>
    <row r="261" spans="1:48" x14ac:dyDescent="0.25">
      <c r="A261" s="67">
        <f>'COUT TVX'!A258</f>
        <v>839</v>
      </c>
      <c r="B261" s="67" t="str">
        <f>'COUT TVX'!B258</f>
        <v xml:space="preserve"> SAINT PAVACE</v>
      </c>
      <c r="C261" s="67"/>
      <c r="D261" s="67"/>
      <c r="E261" s="67">
        <f>IF(ISBLANK('COUT TVX'!I258),"",'COUT TVX'!I258)</f>
        <v>2</v>
      </c>
      <c r="F261" s="72" t="str">
        <f>'COUT TVX'!R258</f>
        <v>Z2</v>
      </c>
      <c r="G261" s="67"/>
      <c r="H261" s="67">
        <f>'COUT TVX'!C258</f>
        <v>2011</v>
      </c>
      <c r="I261" s="67">
        <f>'COUT TVX'!D258</f>
        <v>2012</v>
      </c>
      <c r="J261" s="67" t="str">
        <f>IF('COUT TVX'!H258="IND","IND",IF('COUT TVX'!H258="COLL","COLL",IF('COUT TVX'!H258="INT","COL","MIXTE")))</f>
        <v>IND</v>
      </c>
      <c r="K261" s="67" t="str">
        <f>IFERROR((VLOOKUP(A261,'COUT GLOBAL'!A:L,9,FALSE)),"")</f>
        <v>Locatif</v>
      </c>
      <c r="L261" s="67"/>
      <c r="M261" s="67"/>
      <c r="N261" s="67" t="str">
        <f t="shared" si="18"/>
        <v>-</v>
      </c>
      <c r="O261" s="67"/>
      <c r="P261" s="67"/>
      <c r="Q261" s="67"/>
      <c r="R261" s="67"/>
      <c r="S261" s="67"/>
      <c r="T261" s="67"/>
      <c r="U261" s="67"/>
      <c r="V261" s="67"/>
      <c r="W261" s="67"/>
      <c r="X261" s="73" t="str">
        <f>IF('COUT TVX'!E258=0,"",'COUT TVX'!E258)</f>
        <v/>
      </c>
      <c r="Y261" s="74"/>
      <c r="Z261" s="74"/>
      <c r="AA261" s="74"/>
      <c r="AB261" s="74"/>
      <c r="AC261" s="74"/>
      <c r="AD261" s="68"/>
      <c r="AE261" s="68" t="str">
        <f t="shared" si="19"/>
        <v/>
      </c>
      <c r="AF261" s="68"/>
      <c r="AG261" s="75" t="str">
        <f>IF('COUT TVX'!F258=0,"",'COUT TVX'!F258)</f>
        <v/>
      </c>
      <c r="AH261" s="75" t="str">
        <f>IF('COUT TVX'!G258=0,"",'COUT TVX'!G258)</f>
        <v/>
      </c>
      <c r="AI261" s="76" t="str">
        <f t="shared" si="20"/>
        <v/>
      </c>
      <c r="AJ261" s="67" t="str">
        <f>'COUT TVX'!K258</f>
        <v>LOT 10 - CARRELAGES FAIENCES</v>
      </c>
      <c r="AK261" s="67" t="str">
        <f>'COUT TVX'!L258</f>
        <v>SECOND ŒUVRE</v>
      </c>
      <c r="AL261" s="68">
        <f>'COUT TVX'!M258</f>
        <v>28373.84</v>
      </c>
      <c r="AM261" s="68"/>
      <c r="AN261" s="68"/>
      <c r="AO261" s="68"/>
      <c r="AP261" s="68"/>
      <c r="AQ261" s="68"/>
      <c r="AR261" s="68"/>
      <c r="AS261" s="77" t="str">
        <f>IF(ISBLANK('COUT TVX'!Q258),"",'COUT TVX'!Q258)</f>
        <v/>
      </c>
      <c r="AT261" s="68" t="str">
        <f t="shared" si="21"/>
        <v/>
      </c>
      <c r="AU261" s="68" t="str">
        <f t="shared" si="22"/>
        <v/>
      </c>
      <c r="AV261" s="68" t="str">
        <f t="shared" si="23"/>
        <v/>
      </c>
    </row>
    <row r="262" spans="1:48" x14ac:dyDescent="0.25">
      <c r="A262" s="67">
        <f>'COUT TVX'!A259</f>
        <v>839</v>
      </c>
      <c r="B262" s="67" t="str">
        <f>'COUT TVX'!B259</f>
        <v xml:space="preserve"> SAINT PAVACE</v>
      </c>
      <c r="C262" s="67"/>
      <c r="D262" s="67"/>
      <c r="E262" s="67">
        <f>IF(ISBLANK('COUT TVX'!I259),"",'COUT TVX'!I259)</f>
        <v>2</v>
      </c>
      <c r="F262" s="72" t="str">
        <f>'COUT TVX'!R259</f>
        <v>Z2</v>
      </c>
      <c r="G262" s="67"/>
      <c r="H262" s="67">
        <f>'COUT TVX'!C259</f>
        <v>2011</v>
      </c>
      <c r="I262" s="67">
        <f>'COUT TVX'!D259</f>
        <v>2012</v>
      </c>
      <c r="J262" s="67" t="str">
        <f>IF('COUT TVX'!H259="IND","IND",IF('COUT TVX'!H259="COLL","COLL",IF('COUT TVX'!H259="INT","COL","MIXTE")))</f>
        <v>IND</v>
      </c>
      <c r="K262" s="67" t="str">
        <f>IFERROR((VLOOKUP(A262,'COUT GLOBAL'!A:L,9,FALSE)),"")</f>
        <v>Locatif</v>
      </c>
      <c r="L262" s="67"/>
      <c r="M262" s="67"/>
      <c r="N262" s="67" t="str">
        <f t="shared" ref="N262:N325" si="24">IF(ISBLANK(G262),"-",IF(L261&lt;2012,"RT2005","RT2012"))</f>
        <v>-</v>
      </c>
      <c r="O262" s="67"/>
      <c r="P262" s="67"/>
      <c r="Q262" s="67"/>
      <c r="R262" s="67"/>
      <c r="S262" s="67"/>
      <c r="T262" s="67"/>
      <c r="U262" s="67"/>
      <c r="V262" s="67"/>
      <c r="W262" s="67"/>
      <c r="X262" s="73" t="str">
        <f>IF('COUT TVX'!E259=0,"",'COUT TVX'!E259)</f>
        <v/>
      </c>
      <c r="Y262" s="74"/>
      <c r="Z262" s="74"/>
      <c r="AA262" s="74"/>
      <c r="AB262" s="74"/>
      <c r="AC262" s="74"/>
      <c r="AD262" s="68"/>
      <c r="AE262" s="68" t="str">
        <f t="shared" ref="AE262:AE325" si="25">IFERROR((AD262/AH262),"")</f>
        <v/>
      </c>
      <c r="AF262" s="68"/>
      <c r="AG262" s="75" t="str">
        <f>IF('COUT TVX'!F259=0,"",'COUT TVX'!F259)</f>
        <v/>
      </c>
      <c r="AH262" s="75" t="str">
        <f>IF('COUT TVX'!G259=0,"",'COUT TVX'!G259)</f>
        <v/>
      </c>
      <c r="AI262" s="76" t="str">
        <f t="shared" ref="AI262:AI325" si="26">IFERROR((AG262/AH262),"")</f>
        <v/>
      </c>
      <c r="AJ262" s="67" t="str">
        <f>'COUT TVX'!K259</f>
        <v>LOT 11 - PEINTURES</v>
      </c>
      <c r="AK262" s="67" t="str">
        <f>'COUT TVX'!L259</f>
        <v>SECOND ŒUVRE</v>
      </c>
      <c r="AL262" s="68">
        <f>'COUT TVX'!M259</f>
        <v>59158.66</v>
      </c>
      <c r="AM262" s="68"/>
      <c r="AN262" s="68"/>
      <c r="AO262" s="68"/>
      <c r="AP262" s="68"/>
      <c r="AQ262" s="68"/>
      <c r="AR262" s="68"/>
      <c r="AS262" s="77" t="str">
        <f>IF(ISBLANK('COUT TVX'!Q259),"",'COUT TVX'!Q259)</f>
        <v/>
      </c>
      <c r="AT262" s="68" t="str">
        <f t="shared" ref="AT262:AT325" si="27">IFERROR((AM262/X262),"")</f>
        <v/>
      </c>
      <c r="AU262" s="68" t="str">
        <f t="shared" ref="AU262:AU325" si="28">IFERROR((AM262/AG262),"")</f>
        <v/>
      </c>
      <c r="AV262" s="68" t="str">
        <f t="shared" ref="AV262:AV325" si="29">IFERROR((AM262/AH262),"")</f>
        <v/>
      </c>
    </row>
    <row r="263" spans="1:48" x14ac:dyDescent="0.25">
      <c r="A263" s="67">
        <f>'COUT TVX'!A260</f>
        <v>839</v>
      </c>
      <c r="B263" s="67" t="str">
        <f>'COUT TVX'!B260</f>
        <v xml:space="preserve"> SAINT PAVACE</v>
      </c>
      <c r="C263" s="67"/>
      <c r="D263" s="67"/>
      <c r="E263" s="67">
        <f>IF(ISBLANK('COUT TVX'!I260),"",'COUT TVX'!I260)</f>
        <v>2</v>
      </c>
      <c r="F263" s="72" t="str">
        <f>'COUT TVX'!R260</f>
        <v>Z2</v>
      </c>
      <c r="G263" s="67"/>
      <c r="H263" s="67">
        <f>'COUT TVX'!C260</f>
        <v>2011</v>
      </c>
      <c r="I263" s="67">
        <f>'COUT TVX'!D260</f>
        <v>2012</v>
      </c>
      <c r="J263" s="67" t="str">
        <f>IF('COUT TVX'!H260="IND","IND",IF('COUT TVX'!H260="COLL","COLL",IF('COUT TVX'!H260="INT","COL","MIXTE")))</f>
        <v>IND</v>
      </c>
      <c r="K263" s="67" t="str">
        <f>IFERROR((VLOOKUP(A263,'COUT GLOBAL'!A:L,9,FALSE)),"")</f>
        <v>Locatif</v>
      </c>
      <c r="L263" s="67"/>
      <c r="M263" s="67"/>
      <c r="N263" s="67" t="str">
        <f t="shared" si="24"/>
        <v>-</v>
      </c>
      <c r="O263" s="67"/>
      <c r="P263" s="67"/>
      <c r="Q263" s="67"/>
      <c r="R263" s="67"/>
      <c r="S263" s="67"/>
      <c r="T263" s="67"/>
      <c r="U263" s="67"/>
      <c r="V263" s="67"/>
      <c r="W263" s="67"/>
      <c r="X263" s="73" t="str">
        <f>IF('COUT TVX'!E260=0,"",'COUT TVX'!E260)</f>
        <v/>
      </c>
      <c r="Y263" s="74"/>
      <c r="Z263" s="74"/>
      <c r="AA263" s="74"/>
      <c r="AB263" s="74"/>
      <c r="AC263" s="74"/>
      <c r="AD263" s="68"/>
      <c r="AE263" s="68" t="str">
        <f t="shared" si="25"/>
        <v/>
      </c>
      <c r="AF263" s="68"/>
      <c r="AG263" s="75" t="str">
        <f>IF('COUT TVX'!F260=0,"",'COUT TVX'!F260)</f>
        <v/>
      </c>
      <c r="AH263" s="75" t="str">
        <f>IF('COUT TVX'!G260=0,"",'COUT TVX'!G260)</f>
        <v/>
      </c>
      <c r="AI263" s="76" t="str">
        <f t="shared" si="26"/>
        <v/>
      </c>
      <c r="AJ263" s="67" t="str">
        <f>'COUT TVX'!K260</f>
        <v>LOT 12 - ELECTRICITE</v>
      </c>
      <c r="AK263" s="67" t="str">
        <f>'COUT TVX'!L260</f>
        <v>ELECTRICITE / CHAUFFAGE/PLOMBERIE/VMC</v>
      </c>
      <c r="AL263" s="68">
        <f>'COUT TVX'!M260</f>
        <v>74241.81</v>
      </c>
      <c r="AM263" s="68"/>
      <c r="AN263" s="68"/>
      <c r="AO263" s="68"/>
      <c r="AP263" s="68"/>
      <c r="AQ263" s="68"/>
      <c r="AR263" s="68"/>
      <c r="AS263" s="77" t="str">
        <f>IF(ISBLANK('COUT TVX'!Q260),"",'COUT TVX'!Q260)</f>
        <v/>
      </c>
      <c r="AT263" s="68" t="str">
        <f t="shared" si="27"/>
        <v/>
      </c>
      <c r="AU263" s="68" t="str">
        <f t="shared" si="28"/>
        <v/>
      </c>
      <c r="AV263" s="68" t="str">
        <f t="shared" si="29"/>
        <v/>
      </c>
    </row>
    <row r="264" spans="1:48" x14ac:dyDescent="0.25">
      <c r="A264" s="67">
        <f>'COUT TVX'!A261</f>
        <v>839</v>
      </c>
      <c r="B264" s="67" t="str">
        <f>'COUT TVX'!B261</f>
        <v xml:space="preserve"> SAINT PAVACE</v>
      </c>
      <c r="C264" s="67"/>
      <c r="D264" s="67"/>
      <c r="E264" s="67">
        <f>IF(ISBLANK('COUT TVX'!I261),"",'COUT TVX'!I261)</f>
        <v>2</v>
      </c>
      <c r="F264" s="72" t="str">
        <f>'COUT TVX'!R261</f>
        <v>Z2</v>
      </c>
      <c r="G264" s="67"/>
      <c r="H264" s="67">
        <f>'COUT TVX'!C261</f>
        <v>2011</v>
      </c>
      <c r="I264" s="67">
        <f>'COUT TVX'!D261</f>
        <v>2012</v>
      </c>
      <c r="J264" s="67" t="str">
        <f>IF('COUT TVX'!H261="IND","IND",IF('COUT TVX'!H261="COLL","COLL",IF('COUT TVX'!H261="INT","COL","MIXTE")))</f>
        <v>IND</v>
      </c>
      <c r="K264" s="67" t="str">
        <f>IFERROR((VLOOKUP(A264,'COUT GLOBAL'!A:L,9,FALSE)),"")</f>
        <v>Locatif</v>
      </c>
      <c r="L264" s="67"/>
      <c r="M264" s="67"/>
      <c r="N264" s="67" t="str">
        <f t="shared" si="24"/>
        <v>-</v>
      </c>
      <c r="O264" s="67"/>
      <c r="P264" s="67"/>
      <c r="Q264" s="67"/>
      <c r="R264" s="67"/>
      <c r="S264" s="67"/>
      <c r="T264" s="67"/>
      <c r="U264" s="67"/>
      <c r="V264" s="67"/>
      <c r="W264" s="67"/>
      <c r="X264" s="73" t="str">
        <f>IF('COUT TVX'!E261=0,"",'COUT TVX'!E261)</f>
        <v/>
      </c>
      <c r="Y264" s="74"/>
      <c r="Z264" s="74"/>
      <c r="AA264" s="74"/>
      <c r="AB264" s="74"/>
      <c r="AC264" s="74"/>
      <c r="AD264" s="68"/>
      <c r="AE264" s="68" t="str">
        <f t="shared" si="25"/>
        <v/>
      </c>
      <c r="AF264" s="68"/>
      <c r="AG264" s="75" t="str">
        <f>IF('COUT TVX'!F261=0,"",'COUT TVX'!F261)</f>
        <v/>
      </c>
      <c r="AH264" s="75" t="str">
        <f>IF('COUT TVX'!G261=0,"",'COUT TVX'!G261)</f>
        <v/>
      </c>
      <c r="AI264" s="76" t="str">
        <f t="shared" si="26"/>
        <v/>
      </c>
      <c r="AJ264" s="67" t="str">
        <f>'COUT TVX'!K261</f>
        <v>LOT 13 - CHAUFFAGE VENTILATION</v>
      </c>
      <c r="AK264" s="67" t="str">
        <f>'COUT TVX'!L261</f>
        <v>ELECTRICITE / CHAUFFAGE/PLOMBERIE/VMC</v>
      </c>
      <c r="AL264" s="68">
        <f>'COUT TVX'!M261</f>
        <v>64233.37</v>
      </c>
      <c r="AM264" s="68"/>
      <c r="AN264" s="68"/>
      <c r="AO264" s="68"/>
      <c r="AP264" s="68"/>
      <c r="AQ264" s="68"/>
      <c r="AR264" s="68"/>
      <c r="AS264" s="77" t="str">
        <f>IF(ISBLANK('COUT TVX'!Q261),"",'COUT TVX'!Q261)</f>
        <v/>
      </c>
      <c r="AT264" s="68" t="str">
        <f t="shared" si="27"/>
        <v/>
      </c>
      <c r="AU264" s="68" t="str">
        <f t="shared" si="28"/>
        <v/>
      </c>
      <c r="AV264" s="68" t="str">
        <f t="shared" si="29"/>
        <v/>
      </c>
    </row>
    <row r="265" spans="1:48" x14ac:dyDescent="0.25">
      <c r="A265" s="67">
        <f>'COUT TVX'!A262</f>
        <v>839</v>
      </c>
      <c r="B265" s="67" t="str">
        <f>'COUT TVX'!B262</f>
        <v xml:space="preserve"> SAINT PAVACE</v>
      </c>
      <c r="C265" s="67"/>
      <c r="D265" s="67"/>
      <c r="E265" s="67">
        <f>IF(ISBLANK('COUT TVX'!I262),"",'COUT TVX'!I262)</f>
        <v>2</v>
      </c>
      <c r="F265" s="72" t="str">
        <f>'COUT TVX'!R262</f>
        <v>Z2</v>
      </c>
      <c r="G265" s="67"/>
      <c r="H265" s="67">
        <f>'COUT TVX'!C262</f>
        <v>2011</v>
      </c>
      <c r="I265" s="67">
        <f>'COUT TVX'!D262</f>
        <v>2012</v>
      </c>
      <c r="J265" s="67" t="str">
        <f>IF('COUT TVX'!H262="IND","IND",IF('COUT TVX'!H262="COLL","COLL",IF('COUT TVX'!H262="INT","COL","MIXTE")))</f>
        <v>IND</v>
      </c>
      <c r="K265" s="67" t="str">
        <f>IFERROR((VLOOKUP(A265,'COUT GLOBAL'!A:L,9,FALSE)),"")</f>
        <v>Locatif</v>
      </c>
      <c r="L265" s="67"/>
      <c r="M265" s="67"/>
      <c r="N265" s="67" t="str">
        <f t="shared" si="24"/>
        <v>-</v>
      </c>
      <c r="O265" s="67"/>
      <c r="P265" s="67"/>
      <c r="Q265" s="67"/>
      <c r="R265" s="67"/>
      <c r="S265" s="67"/>
      <c r="T265" s="67"/>
      <c r="U265" s="67"/>
      <c r="V265" s="67"/>
      <c r="W265" s="67"/>
      <c r="X265" s="73" t="str">
        <f>IF('COUT TVX'!E262=0,"",'COUT TVX'!E262)</f>
        <v/>
      </c>
      <c r="Y265" s="74"/>
      <c r="Z265" s="74"/>
      <c r="AA265" s="74"/>
      <c r="AB265" s="74"/>
      <c r="AC265" s="74"/>
      <c r="AD265" s="68"/>
      <c r="AE265" s="68" t="str">
        <f t="shared" si="25"/>
        <v/>
      </c>
      <c r="AF265" s="68"/>
      <c r="AG265" s="75" t="str">
        <f>IF('COUT TVX'!F262=0,"",'COUT TVX'!F262)</f>
        <v/>
      </c>
      <c r="AH265" s="75" t="str">
        <f>IF('COUT TVX'!G262=0,"",'COUT TVX'!G262)</f>
        <v/>
      </c>
      <c r="AI265" s="76" t="str">
        <f t="shared" si="26"/>
        <v/>
      </c>
      <c r="AJ265" s="67" t="str">
        <f>'COUT TVX'!K262</f>
        <v>LOT 14 - PLOMBERIE SANITAIRE</v>
      </c>
      <c r="AK265" s="67" t="str">
        <f>'COUT TVX'!L262</f>
        <v>ELECTRICITE / CHAUFFAGE/PLOMBERIE/VMC</v>
      </c>
      <c r="AL265" s="68">
        <f>'COUT TVX'!M262</f>
        <v>49419.39</v>
      </c>
      <c r="AM265" s="68"/>
      <c r="AN265" s="68"/>
      <c r="AO265" s="68"/>
      <c r="AP265" s="68"/>
      <c r="AQ265" s="68"/>
      <c r="AR265" s="68"/>
      <c r="AS265" s="77" t="str">
        <f>IF(ISBLANK('COUT TVX'!Q262),"",'COUT TVX'!Q262)</f>
        <v/>
      </c>
      <c r="AT265" s="68" t="str">
        <f t="shared" si="27"/>
        <v/>
      </c>
      <c r="AU265" s="68" t="str">
        <f t="shared" si="28"/>
        <v/>
      </c>
      <c r="AV265" s="68" t="str">
        <f t="shared" si="29"/>
        <v/>
      </c>
    </row>
    <row r="266" spans="1:48" x14ac:dyDescent="0.25">
      <c r="A266" s="67">
        <f>'COUT TVX'!A263</f>
        <v>4108</v>
      </c>
      <c r="B266" s="67" t="str">
        <f>'COUT TVX'!B263</f>
        <v xml:space="preserve"> ALLONNES LA BUJERIE</v>
      </c>
      <c r="C266" s="67"/>
      <c r="D266" s="67" t="s">
        <v>1244</v>
      </c>
      <c r="E266" s="67">
        <f>IF(ISBLANK('COUT TVX'!I263),"",'COUT TVX'!I263)</f>
        <v>4</v>
      </c>
      <c r="F266" s="72" t="str">
        <f>'COUT TVX'!R263</f>
        <v>Z2</v>
      </c>
      <c r="G266" s="67"/>
      <c r="H266" s="67">
        <f>'COUT TVX'!C263</f>
        <v>2009</v>
      </c>
      <c r="I266" s="67">
        <f>'COUT TVX'!D263</f>
        <v>2012</v>
      </c>
      <c r="J266" s="67" t="str">
        <f>IF('COUT TVX'!H263="IND","IND",IF('COUT TVX'!H263="COLL","COLL",IF('COUT TVX'!H263="INT","COL","MIXTE")))</f>
        <v>IND</v>
      </c>
      <c r="K266" s="67" t="str">
        <f>IFERROR((VLOOKUP(A266,'COUT GLOBAL'!A:L,9,FALSE)),"")</f>
        <v>Accession</v>
      </c>
      <c r="L266" s="67"/>
      <c r="M266" s="67"/>
      <c r="N266" s="67" t="str">
        <f t="shared" si="24"/>
        <v>-</v>
      </c>
      <c r="O266" s="67"/>
      <c r="P266" s="67"/>
      <c r="Q266" s="67"/>
      <c r="R266" s="67"/>
      <c r="S266" s="67"/>
      <c r="T266" s="67"/>
      <c r="U266" s="67"/>
      <c r="V266" s="67"/>
      <c r="W266" s="67"/>
      <c r="X266" s="73">
        <f>IF('COUT TVX'!E263=0,"",'COUT TVX'!E263)</f>
        <v>10</v>
      </c>
      <c r="Y266" s="74"/>
      <c r="Z266" s="74"/>
      <c r="AA266" s="74"/>
      <c r="AB266" s="74"/>
      <c r="AC266" s="74"/>
      <c r="AD266" s="68"/>
      <c r="AE266" s="68" t="str">
        <f t="shared" si="25"/>
        <v/>
      </c>
      <c r="AF266" s="68"/>
      <c r="AG266" s="75">
        <f>IF('COUT TVX'!F263=0,"",'COUT TVX'!F263)</f>
        <v>841.24</v>
      </c>
      <c r="AH266" s="75" t="str">
        <f>IF('COUT TVX'!G263=0,"",'COUT TVX'!G263)</f>
        <v/>
      </c>
      <c r="AI266" s="76" t="str">
        <f t="shared" si="26"/>
        <v/>
      </c>
      <c r="AJ266" s="67" t="str">
        <f>'COUT TVX'!K263</f>
        <v>LOTS 1-6 -10 -GRPT CONJT (LCM)</v>
      </c>
      <c r="AK266" s="67" t="str">
        <f>'COUT TVX'!L263</f>
        <v>GROS ŒUVRE</v>
      </c>
      <c r="AL266" s="68">
        <f>'COUT TVX'!M263</f>
        <v>352099.9</v>
      </c>
      <c r="AM266" s="68"/>
      <c r="AN266" s="68"/>
      <c r="AO266" s="68"/>
      <c r="AP266" s="68"/>
      <c r="AQ266" s="68"/>
      <c r="AR266" s="68"/>
      <c r="AS266" s="77">
        <f>IF(ISBLANK('COUT TVX'!Q263),"",'COUT TVX'!Q263)</f>
        <v>5.5E-2</v>
      </c>
      <c r="AT266" s="68">
        <f t="shared" si="27"/>
        <v>0</v>
      </c>
      <c r="AU266" s="68">
        <f t="shared" si="28"/>
        <v>0</v>
      </c>
      <c r="AV266" s="68" t="str">
        <f t="shared" si="29"/>
        <v/>
      </c>
    </row>
    <row r="267" spans="1:48" x14ac:dyDescent="0.25">
      <c r="A267" s="67">
        <f>'COUT TVX'!A264</f>
        <v>4108</v>
      </c>
      <c r="B267" s="67" t="str">
        <f>'COUT TVX'!B264</f>
        <v xml:space="preserve"> ALLONNES LA BUJERIE</v>
      </c>
      <c r="C267" s="67"/>
      <c r="D267" s="67"/>
      <c r="E267" s="67">
        <f>IF(ISBLANK('COUT TVX'!I264),"",'COUT TVX'!I264)</f>
        <v>4</v>
      </c>
      <c r="F267" s="72" t="str">
        <f>'COUT TVX'!R264</f>
        <v>Z2</v>
      </c>
      <c r="G267" s="67"/>
      <c r="H267" s="67">
        <f>'COUT TVX'!C264</f>
        <v>2009</v>
      </c>
      <c r="I267" s="67">
        <f>'COUT TVX'!D264</f>
        <v>2012</v>
      </c>
      <c r="J267" s="67" t="str">
        <f>IF('COUT TVX'!H264="IND","IND",IF('COUT TVX'!H264="COLL","COLL",IF('COUT TVX'!H264="INT","COL","MIXTE")))</f>
        <v>IND</v>
      </c>
      <c r="K267" s="67" t="str">
        <f>IFERROR((VLOOKUP(A267,'COUT GLOBAL'!A:L,9,FALSE)),"")</f>
        <v>Accession</v>
      </c>
      <c r="L267" s="67"/>
      <c r="M267" s="67"/>
      <c r="N267" s="67" t="str">
        <f t="shared" si="24"/>
        <v>-</v>
      </c>
      <c r="O267" s="67"/>
      <c r="P267" s="67"/>
      <c r="Q267" s="67"/>
      <c r="R267" s="67"/>
      <c r="S267" s="67"/>
      <c r="T267" s="67"/>
      <c r="U267" s="67"/>
      <c r="V267" s="67"/>
      <c r="W267" s="67"/>
      <c r="X267" s="73" t="str">
        <f>IF('COUT TVX'!E264=0,"",'COUT TVX'!E264)</f>
        <v/>
      </c>
      <c r="Y267" s="74"/>
      <c r="Z267" s="74"/>
      <c r="AA267" s="74"/>
      <c r="AB267" s="74"/>
      <c r="AC267" s="74"/>
      <c r="AD267" s="68"/>
      <c r="AE267" s="68" t="str">
        <f t="shared" si="25"/>
        <v/>
      </c>
      <c r="AF267" s="68"/>
      <c r="AG267" s="75" t="str">
        <f>IF('COUT TVX'!F264=0,"",'COUT TVX'!F264)</f>
        <v/>
      </c>
      <c r="AH267" s="75" t="str">
        <f>IF('COUT TVX'!G264=0,"",'COUT TVX'!G264)</f>
        <v/>
      </c>
      <c r="AI267" s="76" t="str">
        <f t="shared" si="26"/>
        <v/>
      </c>
      <c r="AJ267" s="67" t="str">
        <f>'COUT TVX'!K264</f>
        <v>LOTS 1-6 -10 -GRPT CONJT (LCM)</v>
      </c>
      <c r="AK267" s="67" t="str">
        <f>'COUT TVX'!L264</f>
        <v>GROS ŒUVRE</v>
      </c>
      <c r="AL267" s="68">
        <f>'COUT TVX'!M264</f>
        <v>50211.69</v>
      </c>
      <c r="AM267" s="68"/>
      <c r="AN267" s="68"/>
      <c r="AO267" s="68"/>
      <c r="AP267" s="68"/>
      <c r="AQ267" s="68"/>
      <c r="AR267" s="68"/>
      <c r="AS267" s="77" t="str">
        <f>IF(ISBLANK('COUT TVX'!Q264),"",'COUT TVX'!Q264)</f>
        <v/>
      </c>
      <c r="AT267" s="68" t="str">
        <f t="shared" si="27"/>
        <v/>
      </c>
      <c r="AU267" s="68" t="str">
        <f t="shared" si="28"/>
        <v/>
      </c>
      <c r="AV267" s="68" t="str">
        <f t="shared" si="29"/>
        <v/>
      </c>
    </row>
    <row r="268" spans="1:48" x14ac:dyDescent="0.25">
      <c r="A268" s="67">
        <f>'COUT TVX'!A265</f>
        <v>4108</v>
      </c>
      <c r="B268" s="67" t="str">
        <f>'COUT TVX'!B265</f>
        <v xml:space="preserve"> ALLONNES LA BUJERIE</v>
      </c>
      <c r="C268" s="67"/>
      <c r="D268" s="67"/>
      <c r="E268" s="67">
        <f>IF(ISBLANK('COUT TVX'!I265),"",'COUT TVX'!I265)</f>
        <v>4</v>
      </c>
      <c r="F268" s="72" t="str">
        <f>'COUT TVX'!R265</f>
        <v>Z2</v>
      </c>
      <c r="G268" s="67"/>
      <c r="H268" s="67">
        <f>'COUT TVX'!C265</f>
        <v>2009</v>
      </c>
      <c r="I268" s="67">
        <f>'COUT TVX'!D265</f>
        <v>2012</v>
      </c>
      <c r="J268" s="67" t="str">
        <f>IF('COUT TVX'!H265="IND","IND",IF('COUT TVX'!H265="COLL","COLL",IF('COUT TVX'!H265="INT","COL","MIXTE")))</f>
        <v>IND</v>
      </c>
      <c r="K268" s="67" t="str">
        <f>IFERROR((VLOOKUP(A268,'COUT GLOBAL'!A:L,9,FALSE)),"")</f>
        <v>Accession</v>
      </c>
      <c r="L268" s="67"/>
      <c r="M268" s="67"/>
      <c r="N268" s="67" t="str">
        <f t="shared" si="24"/>
        <v>-</v>
      </c>
      <c r="O268" s="67"/>
      <c r="P268" s="67"/>
      <c r="Q268" s="67"/>
      <c r="R268" s="67"/>
      <c r="S268" s="67"/>
      <c r="T268" s="67"/>
      <c r="U268" s="67"/>
      <c r="V268" s="67"/>
      <c r="W268" s="67"/>
      <c r="X268" s="73" t="str">
        <f>IF('COUT TVX'!E265=0,"",'COUT TVX'!E265)</f>
        <v/>
      </c>
      <c r="Y268" s="74"/>
      <c r="Z268" s="74"/>
      <c r="AA268" s="74"/>
      <c r="AB268" s="74"/>
      <c r="AC268" s="74"/>
      <c r="AD268" s="68"/>
      <c r="AE268" s="68" t="str">
        <f t="shared" si="25"/>
        <v/>
      </c>
      <c r="AF268" s="68"/>
      <c r="AG268" s="75" t="str">
        <f>IF('COUT TVX'!F265=0,"",'COUT TVX'!F265)</f>
        <v/>
      </c>
      <c r="AH268" s="75" t="str">
        <f>IF('COUT TVX'!G265=0,"",'COUT TVX'!G265)</f>
        <v/>
      </c>
      <c r="AI268" s="76" t="str">
        <f t="shared" si="26"/>
        <v/>
      </c>
      <c r="AJ268" s="67" t="str">
        <f>'COUT TVX'!K265</f>
        <v>LOTS 1-6 -10 -GRPT CONJT (LCM)</v>
      </c>
      <c r="AK268" s="67" t="str">
        <f>'COUT TVX'!L265</f>
        <v>GROS ŒUVRE</v>
      </c>
      <c r="AL268" s="68">
        <f>'COUT TVX'!M265</f>
        <v>50651</v>
      </c>
      <c r="AM268" s="68"/>
      <c r="AN268" s="68"/>
      <c r="AO268" s="68"/>
      <c r="AP268" s="68"/>
      <c r="AQ268" s="68"/>
      <c r="AR268" s="68"/>
      <c r="AS268" s="77" t="str">
        <f>IF(ISBLANK('COUT TVX'!Q265),"",'COUT TVX'!Q265)</f>
        <v/>
      </c>
      <c r="AT268" s="68" t="str">
        <f t="shared" si="27"/>
        <v/>
      </c>
      <c r="AU268" s="68" t="str">
        <f t="shared" si="28"/>
        <v/>
      </c>
      <c r="AV268" s="68" t="str">
        <f t="shared" si="29"/>
        <v/>
      </c>
    </row>
    <row r="269" spans="1:48" x14ac:dyDescent="0.25">
      <c r="A269" s="67">
        <f>'COUT TVX'!A266</f>
        <v>4108</v>
      </c>
      <c r="B269" s="67" t="str">
        <f>'COUT TVX'!B266</f>
        <v xml:space="preserve"> ALLONNES LA BUJERIE</v>
      </c>
      <c r="C269" s="67"/>
      <c r="D269" s="67"/>
      <c r="E269" s="67">
        <f>IF(ISBLANK('COUT TVX'!I266),"",'COUT TVX'!I266)</f>
        <v>4</v>
      </c>
      <c r="F269" s="72" t="str">
        <f>'COUT TVX'!R266</f>
        <v>Z2</v>
      </c>
      <c r="G269" s="67"/>
      <c r="H269" s="67">
        <f>'COUT TVX'!C266</f>
        <v>2009</v>
      </c>
      <c r="I269" s="67">
        <f>'COUT TVX'!D266</f>
        <v>2012</v>
      </c>
      <c r="J269" s="67" t="str">
        <f>IF('COUT TVX'!H266="IND","IND",IF('COUT TVX'!H266="COLL","COLL",IF('COUT TVX'!H266="INT","COL","MIXTE")))</f>
        <v>IND</v>
      </c>
      <c r="K269" s="67" t="str">
        <f>IFERROR((VLOOKUP(A269,'COUT GLOBAL'!A:L,9,FALSE)),"")</f>
        <v>Accession</v>
      </c>
      <c r="L269" s="67"/>
      <c r="M269" s="67"/>
      <c r="N269" s="67" t="str">
        <f t="shared" si="24"/>
        <v>-</v>
      </c>
      <c r="O269" s="67"/>
      <c r="P269" s="67"/>
      <c r="Q269" s="67"/>
      <c r="R269" s="67"/>
      <c r="S269" s="67"/>
      <c r="T269" s="67"/>
      <c r="U269" s="67"/>
      <c r="V269" s="67"/>
      <c r="W269" s="67"/>
      <c r="X269" s="73" t="str">
        <f>IF('COUT TVX'!E266=0,"",'COUT TVX'!E266)</f>
        <v/>
      </c>
      <c r="Y269" s="74"/>
      <c r="Z269" s="74"/>
      <c r="AA269" s="74"/>
      <c r="AB269" s="74"/>
      <c r="AC269" s="74"/>
      <c r="AD269" s="68"/>
      <c r="AE269" s="68" t="str">
        <f t="shared" si="25"/>
        <v/>
      </c>
      <c r="AF269" s="68"/>
      <c r="AG269" s="75" t="str">
        <f>IF('COUT TVX'!F266=0,"",'COUT TVX'!F266)</f>
        <v/>
      </c>
      <c r="AH269" s="75" t="str">
        <f>IF('COUT TVX'!G266=0,"",'COUT TVX'!G266)</f>
        <v/>
      </c>
      <c r="AI269" s="76" t="str">
        <f t="shared" si="26"/>
        <v/>
      </c>
      <c r="AJ269" s="67" t="str">
        <f>'COUT TVX'!K266</f>
        <v>LOT 2 - CHARPENTE COUVERTURE</v>
      </c>
      <c r="AK269" s="67" t="str">
        <f>'COUT TVX'!L266</f>
        <v>CHARPENTE / COUVERTURE</v>
      </c>
      <c r="AL269" s="68">
        <f>'COUT TVX'!M266</f>
        <v>122053.07</v>
      </c>
      <c r="AM269" s="68"/>
      <c r="AN269" s="68"/>
      <c r="AO269" s="68"/>
      <c r="AP269" s="68"/>
      <c r="AQ269" s="68"/>
      <c r="AR269" s="68"/>
      <c r="AS269" s="77" t="str">
        <f>IF(ISBLANK('COUT TVX'!Q266),"",'COUT TVX'!Q266)</f>
        <v/>
      </c>
      <c r="AT269" s="68" t="str">
        <f t="shared" si="27"/>
        <v/>
      </c>
      <c r="AU269" s="68" t="str">
        <f t="shared" si="28"/>
        <v/>
      </c>
      <c r="AV269" s="68" t="str">
        <f t="shared" si="29"/>
        <v/>
      </c>
    </row>
    <row r="270" spans="1:48" x14ac:dyDescent="0.25">
      <c r="A270" s="67">
        <f>'COUT TVX'!A267</f>
        <v>4108</v>
      </c>
      <c r="B270" s="67" t="str">
        <f>'COUT TVX'!B267</f>
        <v xml:space="preserve"> ALLONNES LA BUJERIE</v>
      </c>
      <c r="C270" s="67"/>
      <c r="D270" s="67"/>
      <c r="E270" s="67">
        <f>IF(ISBLANK('COUT TVX'!I267),"",'COUT TVX'!I267)</f>
        <v>4</v>
      </c>
      <c r="F270" s="72" t="str">
        <f>'COUT TVX'!R267</f>
        <v>Z2</v>
      </c>
      <c r="G270" s="67"/>
      <c r="H270" s="67">
        <f>'COUT TVX'!C267</f>
        <v>2009</v>
      </c>
      <c r="I270" s="67">
        <f>'COUT TVX'!D267</f>
        <v>2012</v>
      </c>
      <c r="J270" s="67" t="str">
        <f>IF('COUT TVX'!H267="IND","IND",IF('COUT TVX'!H267="COLL","COLL",IF('COUT TVX'!H267="INT","COL","MIXTE")))</f>
        <v>IND</v>
      </c>
      <c r="K270" s="67" t="str">
        <f>IFERROR((VLOOKUP(A270,'COUT GLOBAL'!A:L,9,FALSE)),"")</f>
        <v>Accession</v>
      </c>
      <c r="L270" s="67"/>
      <c r="M270" s="67"/>
      <c r="N270" s="67" t="str">
        <f t="shared" si="24"/>
        <v>-</v>
      </c>
      <c r="O270" s="67"/>
      <c r="P270" s="67"/>
      <c r="Q270" s="67"/>
      <c r="R270" s="67"/>
      <c r="S270" s="67"/>
      <c r="T270" s="67"/>
      <c r="U270" s="67"/>
      <c r="V270" s="67"/>
      <c r="W270" s="67"/>
      <c r="X270" s="73" t="str">
        <f>IF('COUT TVX'!E267=0,"",'COUT TVX'!E267)</f>
        <v/>
      </c>
      <c r="Y270" s="74"/>
      <c r="Z270" s="74"/>
      <c r="AA270" s="74"/>
      <c r="AB270" s="74"/>
      <c r="AC270" s="74"/>
      <c r="AD270" s="68"/>
      <c r="AE270" s="68" t="str">
        <f t="shared" si="25"/>
        <v/>
      </c>
      <c r="AF270" s="68"/>
      <c r="AG270" s="75" t="str">
        <f>IF('COUT TVX'!F267=0,"",'COUT TVX'!F267)</f>
        <v/>
      </c>
      <c r="AH270" s="75" t="str">
        <f>IF('COUT TVX'!G267=0,"",'COUT TVX'!G267)</f>
        <v/>
      </c>
      <c r="AI270" s="76" t="str">
        <f t="shared" si="26"/>
        <v/>
      </c>
      <c r="AJ270" s="67" t="str">
        <f>'COUT TVX'!K267</f>
        <v>LOT 3 - MEN. EXTERIEURES PVC</v>
      </c>
      <c r="AK270" s="67" t="str">
        <f>'COUT TVX'!L267</f>
        <v>SECOND ŒUVRE</v>
      </c>
      <c r="AL270" s="68">
        <f>'COUT TVX'!M267</f>
        <v>32377.99</v>
      </c>
      <c r="AM270" s="68"/>
      <c r="AN270" s="68"/>
      <c r="AO270" s="68"/>
      <c r="AP270" s="68"/>
      <c r="AQ270" s="68"/>
      <c r="AR270" s="68"/>
      <c r="AS270" s="77" t="str">
        <f>IF(ISBLANK('COUT TVX'!Q267),"",'COUT TVX'!Q267)</f>
        <v/>
      </c>
      <c r="AT270" s="68" t="str">
        <f t="shared" si="27"/>
        <v/>
      </c>
      <c r="AU270" s="68" t="str">
        <f t="shared" si="28"/>
        <v/>
      </c>
      <c r="AV270" s="68" t="str">
        <f t="shared" si="29"/>
        <v/>
      </c>
    </row>
    <row r="271" spans="1:48" x14ac:dyDescent="0.25">
      <c r="A271" s="67">
        <f>'COUT TVX'!A268</f>
        <v>4108</v>
      </c>
      <c r="B271" s="67" t="str">
        <f>'COUT TVX'!B268</f>
        <v xml:space="preserve"> ALLONNES LA BUJERIE</v>
      </c>
      <c r="C271" s="67"/>
      <c r="D271" s="67"/>
      <c r="E271" s="67">
        <f>IF(ISBLANK('COUT TVX'!I268),"",'COUT TVX'!I268)</f>
        <v>4</v>
      </c>
      <c r="F271" s="72" t="str">
        <f>'COUT TVX'!R268</f>
        <v>Z2</v>
      </c>
      <c r="G271" s="67"/>
      <c r="H271" s="67">
        <f>'COUT TVX'!C268</f>
        <v>2009</v>
      </c>
      <c r="I271" s="67">
        <f>'COUT TVX'!D268</f>
        <v>2012</v>
      </c>
      <c r="J271" s="67" t="str">
        <f>IF('COUT TVX'!H268="IND","IND",IF('COUT TVX'!H268="COLL","COLL",IF('COUT TVX'!H268="INT","COL","MIXTE")))</f>
        <v>IND</v>
      </c>
      <c r="K271" s="67" t="str">
        <f>IFERROR((VLOOKUP(A271,'COUT GLOBAL'!A:L,9,FALSE)),"")</f>
        <v>Accession</v>
      </c>
      <c r="L271" s="67"/>
      <c r="M271" s="67"/>
      <c r="N271" s="67" t="str">
        <f t="shared" si="24"/>
        <v>-</v>
      </c>
      <c r="O271" s="67"/>
      <c r="P271" s="67"/>
      <c r="Q271" s="67"/>
      <c r="R271" s="67"/>
      <c r="S271" s="67"/>
      <c r="T271" s="67"/>
      <c r="U271" s="67"/>
      <c r="V271" s="67"/>
      <c r="W271" s="67"/>
      <c r="X271" s="73" t="str">
        <f>IF('COUT TVX'!E268=0,"",'COUT TVX'!E268)</f>
        <v/>
      </c>
      <c r="Y271" s="74"/>
      <c r="Z271" s="74"/>
      <c r="AA271" s="74"/>
      <c r="AB271" s="74"/>
      <c r="AC271" s="74"/>
      <c r="AD271" s="68"/>
      <c r="AE271" s="68" t="str">
        <f t="shared" si="25"/>
        <v/>
      </c>
      <c r="AF271" s="68"/>
      <c r="AG271" s="75" t="str">
        <f>IF('COUT TVX'!F268=0,"",'COUT TVX'!F268)</f>
        <v/>
      </c>
      <c r="AH271" s="75" t="str">
        <f>IF('COUT TVX'!G268=0,"",'COUT TVX'!G268)</f>
        <v/>
      </c>
      <c r="AI271" s="76" t="str">
        <f t="shared" si="26"/>
        <v/>
      </c>
      <c r="AJ271" s="67" t="str">
        <f>'COUT TVX'!K268</f>
        <v>LOT 4 - MEN. INTERIEURES BOIS</v>
      </c>
      <c r="AK271" s="67" t="str">
        <f>'COUT TVX'!L268</f>
        <v>SECOND ŒUVRE</v>
      </c>
      <c r="AL271" s="68">
        <f>'COUT TVX'!M268</f>
        <v>29905.96</v>
      </c>
      <c r="AM271" s="68"/>
      <c r="AN271" s="68"/>
      <c r="AO271" s="68"/>
      <c r="AP271" s="68"/>
      <c r="AQ271" s="68"/>
      <c r="AR271" s="68"/>
      <c r="AS271" s="77" t="str">
        <f>IF(ISBLANK('COUT TVX'!Q268),"",'COUT TVX'!Q268)</f>
        <v/>
      </c>
      <c r="AT271" s="68" t="str">
        <f t="shared" si="27"/>
        <v/>
      </c>
      <c r="AU271" s="68" t="str">
        <f t="shared" si="28"/>
        <v/>
      </c>
      <c r="AV271" s="68" t="str">
        <f t="shared" si="29"/>
        <v/>
      </c>
    </row>
    <row r="272" spans="1:48" x14ac:dyDescent="0.25">
      <c r="A272" s="67">
        <f>'COUT TVX'!A269</f>
        <v>4108</v>
      </c>
      <c r="B272" s="67" t="str">
        <f>'COUT TVX'!B269</f>
        <v xml:space="preserve"> ALLONNES LA BUJERIE</v>
      </c>
      <c r="C272" s="67"/>
      <c r="D272" s="67"/>
      <c r="E272" s="67">
        <f>IF(ISBLANK('COUT TVX'!I269),"",'COUT TVX'!I269)</f>
        <v>4</v>
      </c>
      <c r="F272" s="72" t="str">
        <f>'COUT TVX'!R269</f>
        <v>Z2</v>
      </c>
      <c r="G272" s="67"/>
      <c r="H272" s="67">
        <f>'COUT TVX'!C269</f>
        <v>2009</v>
      </c>
      <c r="I272" s="67">
        <f>'COUT TVX'!D269</f>
        <v>2012</v>
      </c>
      <c r="J272" s="67" t="str">
        <f>IF('COUT TVX'!H269="IND","IND",IF('COUT TVX'!H269="COLL","COLL",IF('COUT TVX'!H269="INT","COL","MIXTE")))</f>
        <v>IND</v>
      </c>
      <c r="K272" s="67" t="str">
        <f>IFERROR((VLOOKUP(A272,'COUT GLOBAL'!A:L,9,FALSE)),"")</f>
        <v>Accession</v>
      </c>
      <c r="L272" s="67"/>
      <c r="M272" s="67"/>
      <c r="N272" s="67" t="str">
        <f t="shared" si="24"/>
        <v>-</v>
      </c>
      <c r="O272" s="67"/>
      <c r="P272" s="67"/>
      <c r="Q272" s="67"/>
      <c r="R272" s="67"/>
      <c r="S272" s="67"/>
      <c r="T272" s="67"/>
      <c r="U272" s="67"/>
      <c r="V272" s="67"/>
      <c r="W272" s="67"/>
      <c r="X272" s="73" t="str">
        <f>IF('COUT TVX'!E269=0,"",'COUT TVX'!E269)</f>
        <v/>
      </c>
      <c r="Y272" s="74"/>
      <c r="Z272" s="74"/>
      <c r="AA272" s="74"/>
      <c r="AB272" s="74"/>
      <c r="AC272" s="74"/>
      <c r="AD272" s="68"/>
      <c r="AE272" s="68" t="str">
        <f t="shared" si="25"/>
        <v/>
      </c>
      <c r="AF272" s="68"/>
      <c r="AG272" s="75" t="str">
        <f>IF('COUT TVX'!F269=0,"",'COUT TVX'!F269)</f>
        <v/>
      </c>
      <c r="AH272" s="75" t="str">
        <f>IF('COUT TVX'!G269=0,"",'COUT TVX'!G269)</f>
        <v/>
      </c>
      <c r="AI272" s="76" t="str">
        <f t="shared" si="26"/>
        <v/>
      </c>
      <c r="AJ272" s="67" t="str">
        <f>'COUT TVX'!K269</f>
        <v>LOT 5 - PLATRERIE, CLOISONS</v>
      </c>
      <c r="AK272" s="67" t="str">
        <f>'COUT TVX'!L269</f>
        <v>SECOND ŒUVRE</v>
      </c>
      <c r="AL272" s="68">
        <f>'COUT TVX'!M269</f>
        <v>104328</v>
      </c>
      <c r="AM272" s="68"/>
      <c r="AN272" s="68"/>
      <c r="AO272" s="68"/>
      <c r="AP272" s="68"/>
      <c r="AQ272" s="68"/>
      <c r="AR272" s="68"/>
      <c r="AS272" s="77" t="str">
        <f>IF(ISBLANK('COUT TVX'!Q269),"",'COUT TVX'!Q269)</f>
        <v/>
      </c>
      <c r="AT272" s="68" t="str">
        <f t="shared" si="27"/>
        <v/>
      </c>
      <c r="AU272" s="68" t="str">
        <f t="shared" si="28"/>
        <v/>
      </c>
      <c r="AV272" s="68" t="str">
        <f t="shared" si="29"/>
        <v/>
      </c>
    </row>
    <row r="273" spans="1:48" x14ac:dyDescent="0.25">
      <c r="A273" s="67">
        <f>'COUT TVX'!A270</f>
        <v>4108</v>
      </c>
      <c r="B273" s="67" t="str">
        <f>'COUT TVX'!B270</f>
        <v xml:space="preserve"> ALLONNES LA BUJERIE</v>
      </c>
      <c r="C273" s="67"/>
      <c r="D273" s="67"/>
      <c r="E273" s="67">
        <f>IF(ISBLANK('COUT TVX'!I270),"",'COUT TVX'!I270)</f>
        <v>4</v>
      </c>
      <c r="F273" s="72" t="str">
        <f>'COUT TVX'!R270</f>
        <v>Z2</v>
      </c>
      <c r="G273" s="67"/>
      <c r="H273" s="67">
        <f>'COUT TVX'!C270</f>
        <v>2009</v>
      </c>
      <c r="I273" s="67">
        <f>'COUT TVX'!D270</f>
        <v>2012</v>
      </c>
      <c r="J273" s="67" t="str">
        <f>IF('COUT TVX'!H270="IND","IND",IF('COUT TVX'!H270="COLL","COLL",IF('COUT TVX'!H270="INT","COL","MIXTE")))</f>
        <v>IND</v>
      </c>
      <c r="K273" s="67" t="str">
        <f>IFERROR((VLOOKUP(A273,'COUT GLOBAL'!A:L,9,FALSE)),"")</f>
        <v>Accession</v>
      </c>
      <c r="L273" s="67"/>
      <c r="M273" s="67"/>
      <c r="N273" s="67" t="str">
        <f t="shared" si="24"/>
        <v>-</v>
      </c>
      <c r="O273" s="67"/>
      <c r="P273" s="67"/>
      <c r="Q273" s="67"/>
      <c r="R273" s="67"/>
      <c r="S273" s="67"/>
      <c r="T273" s="67"/>
      <c r="U273" s="67"/>
      <c r="V273" s="67"/>
      <c r="W273" s="67"/>
      <c r="X273" s="73" t="str">
        <f>IF('COUT TVX'!E270=0,"",'COUT TVX'!E270)</f>
        <v/>
      </c>
      <c r="Y273" s="74"/>
      <c r="Z273" s="74"/>
      <c r="AA273" s="74"/>
      <c r="AB273" s="74"/>
      <c r="AC273" s="74"/>
      <c r="AD273" s="68"/>
      <c r="AE273" s="68" t="str">
        <f t="shared" si="25"/>
        <v/>
      </c>
      <c r="AF273" s="68"/>
      <c r="AG273" s="75" t="str">
        <f>IF('COUT TVX'!F270=0,"",'COUT TVX'!F270)</f>
        <v/>
      </c>
      <c r="AH273" s="75" t="str">
        <f>IF('COUT TVX'!G270=0,"",'COUT TVX'!G270)</f>
        <v/>
      </c>
      <c r="AI273" s="76" t="str">
        <f t="shared" si="26"/>
        <v/>
      </c>
      <c r="AJ273" s="67" t="str">
        <f>'COUT TVX'!K270</f>
        <v>LOT 7 - PLOMBERIE, SANITAIRES</v>
      </c>
      <c r="AK273" s="67" t="str">
        <f>'COUT TVX'!L270</f>
        <v>ELECTRICITE / CHAUFFAGE/PLOMBERIE/VMC</v>
      </c>
      <c r="AL273" s="68">
        <f>'COUT TVX'!M270</f>
        <v>35770.85</v>
      </c>
      <c r="AM273" s="68"/>
      <c r="AN273" s="68"/>
      <c r="AO273" s="68"/>
      <c r="AP273" s="68"/>
      <c r="AQ273" s="68"/>
      <c r="AR273" s="68"/>
      <c r="AS273" s="77" t="str">
        <f>IF(ISBLANK('COUT TVX'!Q270),"",'COUT TVX'!Q270)</f>
        <v/>
      </c>
      <c r="AT273" s="68" t="str">
        <f t="shared" si="27"/>
        <v/>
      </c>
      <c r="AU273" s="68" t="str">
        <f t="shared" si="28"/>
        <v/>
      </c>
      <c r="AV273" s="68" t="str">
        <f t="shared" si="29"/>
        <v/>
      </c>
    </row>
    <row r="274" spans="1:48" x14ac:dyDescent="0.25">
      <c r="A274" s="67">
        <f>'COUT TVX'!A271</f>
        <v>4108</v>
      </c>
      <c r="B274" s="67" t="str">
        <f>'COUT TVX'!B271</f>
        <v xml:space="preserve"> ALLONNES LA BUJERIE</v>
      </c>
      <c r="C274" s="67"/>
      <c r="D274" s="67"/>
      <c r="E274" s="67">
        <f>IF(ISBLANK('COUT TVX'!I271),"",'COUT TVX'!I271)</f>
        <v>4</v>
      </c>
      <c r="F274" s="72" t="str">
        <f>'COUT TVX'!R271</f>
        <v>Z2</v>
      </c>
      <c r="G274" s="67"/>
      <c r="H274" s="67">
        <f>'COUT TVX'!C271</f>
        <v>2009</v>
      </c>
      <c r="I274" s="67">
        <f>'COUT TVX'!D271</f>
        <v>2012</v>
      </c>
      <c r="J274" s="67" t="str">
        <f>IF('COUT TVX'!H271="IND","IND",IF('COUT TVX'!H271="COLL","COLL",IF('COUT TVX'!H271="INT","COL","MIXTE")))</f>
        <v>IND</v>
      </c>
      <c r="K274" s="67" t="str">
        <f>IFERROR((VLOOKUP(A274,'COUT GLOBAL'!A:L,9,FALSE)),"")</f>
        <v>Accession</v>
      </c>
      <c r="L274" s="67"/>
      <c r="M274" s="67"/>
      <c r="N274" s="67" t="str">
        <f t="shared" si="24"/>
        <v>-</v>
      </c>
      <c r="O274" s="67"/>
      <c r="P274" s="67"/>
      <c r="Q274" s="67"/>
      <c r="R274" s="67"/>
      <c r="S274" s="67"/>
      <c r="T274" s="67"/>
      <c r="U274" s="67"/>
      <c r="V274" s="67"/>
      <c r="W274" s="67"/>
      <c r="X274" s="73" t="str">
        <f>IF('COUT TVX'!E271=0,"",'COUT TVX'!E271)</f>
        <v/>
      </c>
      <c r="Y274" s="74"/>
      <c r="Z274" s="74"/>
      <c r="AA274" s="74"/>
      <c r="AB274" s="74"/>
      <c r="AC274" s="74"/>
      <c r="AD274" s="68"/>
      <c r="AE274" s="68" t="str">
        <f t="shared" si="25"/>
        <v/>
      </c>
      <c r="AF274" s="68"/>
      <c r="AG274" s="75" t="str">
        <f>IF('COUT TVX'!F271=0,"",'COUT TVX'!F271)</f>
        <v/>
      </c>
      <c r="AH274" s="75" t="str">
        <f>IF('COUT TVX'!G271=0,"",'COUT TVX'!G271)</f>
        <v/>
      </c>
      <c r="AI274" s="76" t="str">
        <f t="shared" si="26"/>
        <v/>
      </c>
      <c r="AJ274" s="67" t="str">
        <f>'COUT TVX'!K271</f>
        <v>LOT 8 - CHAUFFAGE VMC</v>
      </c>
      <c r="AK274" s="67" t="str">
        <f>'COUT TVX'!L271</f>
        <v>ELECTRICITE / CHAUFFAGE/PLOMBERIE/VMC</v>
      </c>
      <c r="AL274" s="68">
        <f>'COUT TVX'!M271</f>
        <v>60249.77</v>
      </c>
      <c r="AM274" s="68"/>
      <c r="AN274" s="68"/>
      <c r="AO274" s="68"/>
      <c r="AP274" s="68"/>
      <c r="AQ274" s="68"/>
      <c r="AR274" s="68"/>
      <c r="AS274" s="77" t="str">
        <f>IF(ISBLANK('COUT TVX'!Q271),"",'COUT TVX'!Q271)</f>
        <v/>
      </c>
      <c r="AT274" s="68" t="str">
        <f t="shared" si="27"/>
        <v/>
      </c>
      <c r="AU274" s="68" t="str">
        <f t="shared" si="28"/>
        <v/>
      </c>
      <c r="AV274" s="68" t="str">
        <f t="shared" si="29"/>
        <v/>
      </c>
    </row>
    <row r="275" spans="1:48" x14ac:dyDescent="0.25">
      <c r="A275" s="67">
        <f>'COUT TVX'!A272</f>
        <v>4108</v>
      </c>
      <c r="B275" s="67" t="str">
        <f>'COUT TVX'!B272</f>
        <v xml:space="preserve"> ALLONNES LA BUJERIE</v>
      </c>
      <c r="C275" s="67"/>
      <c r="D275" s="67"/>
      <c r="E275" s="67">
        <f>IF(ISBLANK('COUT TVX'!I272),"",'COUT TVX'!I272)</f>
        <v>4</v>
      </c>
      <c r="F275" s="72" t="str">
        <f>'COUT TVX'!R272</f>
        <v>Z2</v>
      </c>
      <c r="G275" s="67"/>
      <c r="H275" s="67">
        <f>'COUT TVX'!C272</f>
        <v>2009</v>
      </c>
      <c r="I275" s="67">
        <f>'COUT TVX'!D272</f>
        <v>2012</v>
      </c>
      <c r="J275" s="67" t="str">
        <f>IF('COUT TVX'!H272="IND","IND",IF('COUT TVX'!H272="COLL","COLL",IF('COUT TVX'!H272="INT","COL","MIXTE")))</f>
        <v>IND</v>
      </c>
      <c r="K275" s="67" t="str">
        <f>IFERROR((VLOOKUP(A275,'COUT GLOBAL'!A:L,9,FALSE)),"")</f>
        <v>Accession</v>
      </c>
      <c r="L275" s="67"/>
      <c r="M275" s="67"/>
      <c r="N275" s="67" t="str">
        <f t="shared" si="24"/>
        <v>-</v>
      </c>
      <c r="O275" s="67"/>
      <c r="P275" s="67"/>
      <c r="Q275" s="67"/>
      <c r="R275" s="67"/>
      <c r="S275" s="67"/>
      <c r="T275" s="67"/>
      <c r="U275" s="67"/>
      <c r="V275" s="67"/>
      <c r="W275" s="67"/>
      <c r="X275" s="73" t="str">
        <f>IF('COUT TVX'!E272=0,"",'COUT TVX'!E272)</f>
        <v/>
      </c>
      <c r="Y275" s="74"/>
      <c r="Z275" s="74"/>
      <c r="AA275" s="74"/>
      <c r="AB275" s="74"/>
      <c r="AC275" s="74"/>
      <c r="AD275" s="68"/>
      <c r="AE275" s="68" t="str">
        <f t="shared" si="25"/>
        <v/>
      </c>
      <c r="AF275" s="68"/>
      <c r="AG275" s="75" t="str">
        <f>IF('COUT TVX'!F272=0,"",'COUT TVX'!F272)</f>
        <v/>
      </c>
      <c r="AH275" s="75" t="str">
        <f>IF('COUT TVX'!G272=0,"",'COUT TVX'!G272)</f>
        <v/>
      </c>
      <c r="AI275" s="76" t="str">
        <f t="shared" si="26"/>
        <v/>
      </c>
      <c r="AJ275" s="67" t="str">
        <f>'COUT TVX'!K272</f>
        <v>LOT 9 - CARRELAGE, FAIENCE</v>
      </c>
      <c r="AK275" s="67" t="str">
        <f>'COUT TVX'!L272</f>
        <v>SECOND ŒUVRE</v>
      </c>
      <c r="AL275" s="68">
        <f>'COUT TVX'!M272</f>
        <v>27622.35</v>
      </c>
      <c r="AM275" s="68"/>
      <c r="AN275" s="68"/>
      <c r="AO275" s="68"/>
      <c r="AP275" s="68"/>
      <c r="AQ275" s="68"/>
      <c r="AR275" s="68"/>
      <c r="AS275" s="77" t="str">
        <f>IF(ISBLANK('COUT TVX'!Q272),"",'COUT TVX'!Q272)</f>
        <v/>
      </c>
      <c r="AT275" s="68" t="str">
        <f t="shared" si="27"/>
        <v/>
      </c>
      <c r="AU275" s="68" t="str">
        <f t="shared" si="28"/>
        <v/>
      </c>
      <c r="AV275" s="68" t="str">
        <f t="shared" si="29"/>
        <v/>
      </c>
    </row>
    <row r="276" spans="1:48" x14ac:dyDescent="0.25">
      <c r="A276" s="67">
        <f>'COUT TVX'!A273</f>
        <v>830</v>
      </c>
      <c r="B276" s="67" t="str">
        <f>'COUT TVX'!B273</f>
        <v xml:space="preserve"> LA CHAPELLE SAINT AUBIN RUE DE</v>
      </c>
      <c r="C276" s="67"/>
      <c r="D276" s="67" t="s">
        <v>1253</v>
      </c>
      <c r="E276" s="67">
        <f>IF(ISBLANK('COUT TVX'!I273),"",'COUT TVX'!I273)</f>
        <v>1</v>
      </c>
      <c r="F276" s="72" t="str">
        <f>'COUT TVX'!R273</f>
        <v>Z2</v>
      </c>
      <c r="G276" s="67"/>
      <c r="H276" s="67">
        <f>'COUT TVX'!C273</f>
        <v>2011</v>
      </c>
      <c r="I276" s="67">
        <f>'COUT TVX'!D273</f>
        <v>2013</v>
      </c>
      <c r="J276" s="67" t="str">
        <f>IF('COUT TVX'!H273="IND","IND",IF('COUT TVX'!H273="COLL","COLL",IF('COUT TVX'!H273="INT","COL","MIXTE")))</f>
        <v>IND</v>
      </c>
      <c r="K276" s="67" t="str">
        <f>IFERROR((VLOOKUP(A276,'COUT GLOBAL'!A:L,9,FALSE)),"")</f>
        <v>Accession</v>
      </c>
      <c r="L276" s="67"/>
      <c r="M276" s="67"/>
      <c r="N276" s="67" t="str">
        <f t="shared" si="24"/>
        <v>-</v>
      </c>
      <c r="O276" s="67"/>
      <c r="P276" s="67"/>
      <c r="Q276" s="67"/>
      <c r="R276" s="67"/>
      <c r="S276" s="67"/>
      <c r="T276" s="67"/>
      <c r="U276" s="67"/>
      <c r="V276" s="67"/>
      <c r="W276" s="67"/>
      <c r="X276" s="73">
        <f>IF('COUT TVX'!E273=0,"",'COUT TVX'!E273)</f>
        <v>8</v>
      </c>
      <c r="Y276" s="74"/>
      <c r="Z276" s="74"/>
      <c r="AA276" s="74"/>
      <c r="AB276" s="74"/>
      <c r="AC276" s="74"/>
      <c r="AD276" s="68"/>
      <c r="AE276" s="68">
        <f t="shared" si="25"/>
        <v>0</v>
      </c>
      <c r="AF276" s="68"/>
      <c r="AG276" s="75">
        <f>IF('COUT TVX'!F273=0,"",'COUT TVX'!F273)</f>
        <v>698.13</v>
      </c>
      <c r="AH276" s="75">
        <f>IF('COUT TVX'!G273=0,"",'COUT TVX'!G273)</f>
        <v>747.72</v>
      </c>
      <c r="AI276" s="76">
        <f t="shared" si="26"/>
        <v>0.93367838228213762</v>
      </c>
      <c r="AJ276" s="67" t="str">
        <f>'COUT TVX'!K273</f>
        <v>LOT 1 - GO, VOIRIE, RESEAUX</v>
      </c>
      <c r="AK276" s="67" t="str">
        <f>'COUT TVX'!L273</f>
        <v>GROS ŒUVRE</v>
      </c>
      <c r="AL276" s="68">
        <f>'COUT TVX'!M273</f>
        <v>322498.12</v>
      </c>
      <c r="AM276" s="68"/>
      <c r="AN276" s="68"/>
      <c r="AO276" s="68"/>
      <c r="AP276" s="68"/>
      <c r="AQ276" s="68"/>
      <c r="AR276" s="68"/>
      <c r="AS276" s="77">
        <f>IF(ISBLANK('COUT TVX'!Q273),"",'COUT TVX'!Q273)</f>
        <v>5.5E-2</v>
      </c>
      <c r="AT276" s="68">
        <f t="shared" si="27"/>
        <v>0</v>
      </c>
      <c r="AU276" s="68">
        <f t="shared" si="28"/>
        <v>0</v>
      </c>
      <c r="AV276" s="68">
        <f t="shared" si="29"/>
        <v>0</v>
      </c>
    </row>
    <row r="277" spans="1:48" x14ac:dyDescent="0.25">
      <c r="A277" s="67">
        <f>'COUT TVX'!A274</f>
        <v>830</v>
      </c>
      <c r="B277" s="67" t="str">
        <f>'COUT TVX'!B274</f>
        <v xml:space="preserve"> LA CHAPELLE SAINT AUBIN RUE DE</v>
      </c>
      <c r="C277" s="67"/>
      <c r="D277" s="67"/>
      <c r="E277" s="67">
        <f>IF(ISBLANK('COUT TVX'!I274),"",'COUT TVX'!I274)</f>
        <v>1</v>
      </c>
      <c r="F277" s="72" t="str">
        <f>'COUT TVX'!R274</f>
        <v>Z2</v>
      </c>
      <c r="G277" s="67"/>
      <c r="H277" s="67">
        <f>'COUT TVX'!C274</f>
        <v>2011</v>
      </c>
      <c r="I277" s="67">
        <f>'COUT TVX'!D274</f>
        <v>2013</v>
      </c>
      <c r="J277" s="67" t="str">
        <f>IF('COUT TVX'!H274="IND","IND",IF('COUT TVX'!H274="COLL","COLL",IF('COUT TVX'!H274="INT","COL","MIXTE")))</f>
        <v>IND</v>
      </c>
      <c r="K277" s="67" t="str">
        <f>IFERROR((VLOOKUP(A277,'COUT GLOBAL'!A:L,9,FALSE)),"")</f>
        <v>Accession</v>
      </c>
      <c r="L277" s="67"/>
      <c r="M277" s="67"/>
      <c r="N277" s="67" t="str">
        <f t="shared" si="24"/>
        <v>-</v>
      </c>
      <c r="O277" s="67"/>
      <c r="P277" s="67"/>
      <c r="Q277" s="67"/>
      <c r="R277" s="67"/>
      <c r="S277" s="67"/>
      <c r="T277" s="67"/>
      <c r="U277" s="67"/>
      <c r="V277" s="67"/>
      <c r="W277" s="67"/>
      <c r="X277" s="73" t="str">
        <f>IF('COUT TVX'!E274=0,"",'COUT TVX'!E274)</f>
        <v/>
      </c>
      <c r="Y277" s="74"/>
      <c r="Z277" s="74"/>
      <c r="AA277" s="74"/>
      <c r="AB277" s="74"/>
      <c r="AC277" s="74"/>
      <c r="AD277" s="68"/>
      <c r="AE277" s="68" t="str">
        <f t="shared" si="25"/>
        <v/>
      </c>
      <c r="AF277" s="68"/>
      <c r="AG277" s="75" t="str">
        <f>IF('COUT TVX'!F274=0,"",'COUT TVX'!F274)</f>
        <v/>
      </c>
      <c r="AH277" s="75" t="str">
        <f>IF('COUT TVX'!G274=0,"",'COUT TVX'!G274)</f>
        <v/>
      </c>
      <c r="AI277" s="76" t="str">
        <f t="shared" si="26"/>
        <v/>
      </c>
      <c r="AJ277" s="67" t="str">
        <f>'COUT TVX'!K274</f>
        <v>LOT N°2 - ENDUITS GRATTES</v>
      </c>
      <c r="AK277" s="67" t="str">
        <f>'COUT TVX'!L274</f>
        <v>GROS ŒUVRE</v>
      </c>
      <c r="AL277" s="68">
        <f>'COUT TVX'!M274</f>
        <v>22761.81</v>
      </c>
      <c r="AM277" s="68"/>
      <c r="AN277" s="68"/>
      <c r="AO277" s="68"/>
      <c r="AP277" s="68"/>
      <c r="AQ277" s="68"/>
      <c r="AR277" s="68"/>
      <c r="AS277" s="77" t="str">
        <f>IF(ISBLANK('COUT TVX'!Q274),"",'COUT TVX'!Q274)</f>
        <v/>
      </c>
      <c r="AT277" s="68" t="str">
        <f t="shared" si="27"/>
        <v/>
      </c>
      <c r="AU277" s="68" t="str">
        <f t="shared" si="28"/>
        <v/>
      </c>
      <c r="AV277" s="68" t="str">
        <f t="shared" si="29"/>
        <v/>
      </c>
    </row>
    <row r="278" spans="1:48" x14ac:dyDescent="0.25">
      <c r="A278" s="67">
        <f>'COUT TVX'!A275</f>
        <v>830</v>
      </c>
      <c r="B278" s="67" t="str">
        <f>'COUT TVX'!B275</f>
        <v xml:space="preserve"> LA CHAPELLE SAINT AUBIN RUE DE</v>
      </c>
      <c r="C278" s="67"/>
      <c r="D278" s="67"/>
      <c r="E278" s="67">
        <f>IF(ISBLANK('COUT TVX'!I275),"",'COUT TVX'!I275)</f>
        <v>1</v>
      </c>
      <c r="F278" s="72" t="str">
        <f>'COUT TVX'!R275</f>
        <v>Z2</v>
      </c>
      <c r="G278" s="67"/>
      <c r="H278" s="67">
        <f>'COUT TVX'!C275</f>
        <v>2011</v>
      </c>
      <c r="I278" s="67">
        <f>'COUT TVX'!D275</f>
        <v>2013</v>
      </c>
      <c r="J278" s="67" t="str">
        <f>IF('COUT TVX'!H275="IND","IND",IF('COUT TVX'!H275="COLL","COLL",IF('COUT TVX'!H275="INT","COL","MIXTE")))</f>
        <v>IND</v>
      </c>
      <c r="K278" s="67" t="str">
        <f>IFERROR((VLOOKUP(A278,'COUT GLOBAL'!A:L,9,FALSE)),"")</f>
        <v>Accession</v>
      </c>
      <c r="L278" s="67"/>
      <c r="M278" s="67"/>
      <c r="N278" s="67" t="str">
        <f t="shared" si="24"/>
        <v>-</v>
      </c>
      <c r="O278" s="67"/>
      <c r="P278" s="67"/>
      <c r="Q278" s="67"/>
      <c r="R278" s="67"/>
      <c r="S278" s="67"/>
      <c r="T278" s="67"/>
      <c r="U278" s="67"/>
      <c r="V278" s="67"/>
      <c r="W278" s="67"/>
      <c r="X278" s="73" t="str">
        <f>IF('COUT TVX'!E275=0,"",'COUT TVX'!E275)</f>
        <v/>
      </c>
      <c r="Y278" s="74"/>
      <c r="Z278" s="74"/>
      <c r="AA278" s="74"/>
      <c r="AB278" s="74"/>
      <c r="AC278" s="74"/>
      <c r="AD278" s="68"/>
      <c r="AE278" s="68" t="str">
        <f t="shared" si="25"/>
        <v/>
      </c>
      <c r="AF278" s="68"/>
      <c r="AG278" s="75" t="str">
        <f>IF('COUT TVX'!F275=0,"",'COUT TVX'!F275)</f>
        <v/>
      </c>
      <c r="AH278" s="75" t="str">
        <f>IF('COUT TVX'!G275=0,"",'COUT TVX'!G275)</f>
        <v/>
      </c>
      <c r="AI278" s="76" t="str">
        <f t="shared" si="26"/>
        <v/>
      </c>
      <c r="AJ278" s="67" t="str">
        <f>'COUT TVX'!K275</f>
        <v>LOT 3 - CHARPENTE-BARDAGE</v>
      </c>
      <c r="AK278" s="67" t="str">
        <f>'COUT TVX'!L275</f>
        <v>CHARPENTE / COUVERTURE</v>
      </c>
      <c r="AL278" s="68">
        <f>'COUT TVX'!M275</f>
        <v>54630.28</v>
      </c>
      <c r="AM278" s="68"/>
      <c r="AN278" s="68"/>
      <c r="AO278" s="68"/>
      <c r="AP278" s="68"/>
      <c r="AQ278" s="68"/>
      <c r="AR278" s="68"/>
      <c r="AS278" s="77" t="str">
        <f>IF(ISBLANK('COUT TVX'!Q275),"",'COUT TVX'!Q275)</f>
        <v/>
      </c>
      <c r="AT278" s="68" t="str">
        <f t="shared" si="27"/>
        <v/>
      </c>
      <c r="AU278" s="68" t="str">
        <f t="shared" si="28"/>
        <v/>
      </c>
      <c r="AV278" s="68" t="str">
        <f t="shared" si="29"/>
        <v/>
      </c>
    </row>
    <row r="279" spans="1:48" x14ac:dyDescent="0.25">
      <c r="A279" s="67">
        <f>'COUT TVX'!A276</f>
        <v>830</v>
      </c>
      <c r="B279" s="67" t="str">
        <f>'COUT TVX'!B276</f>
        <v xml:space="preserve"> LA CHAPELLE SAINT AUBIN RUE DE</v>
      </c>
      <c r="C279" s="67"/>
      <c r="D279" s="67"/>
      <c r="E279" s="67">
        <f>IF(ISBLANK('COUT TVX'!I276),"",'COUT TVX'!I276)</f>
        <v>1</v>
      </c>
      <c r="F279" s="72" t="str">
        <f>'COUT TVX'!R276</f>
        <v>Z2</v>
      </c>
      <c r="G279" s="67"/>
      <c r="H279" s="67">
        <f>'COUT TVX'!C276</f>
        <v>2011</v>
      </c>
      <c r="I279" s="67">
        <f>'COUT TVX'!D276</f>
        <v>2013</v>
      </c>
      <c r="J279" s="67" t="str">
        <f>IF('COUT TVX'!H276="IND","IND",IF('COUT TVX'!H276="COLL","COLL",IF('COUT TVX'!H276="INT","COL","MIXTE")))</f>
        <v>IND</v>
      </c>
      <c r="K279" s="67" t="str">
        <f>IFERROR((VLOOKUP(A279,'COUT GLOBAL'!A:L,9,FALSE)),"")</f>
        <v>Accession</v>
      </c>
      <c r="L279" s="67"/>
      <c r="M279" s="67"/>
      <c r="N279" s="67" t="str">
        <f t="shared" si="24"/>
        <v>-</v>
      </c>
      <c r="O279" s="67"/>
      <c r="P279" s="67"/>
      <c r="Q279" s="67"/>
      <c r="R279" s="67"/>
      <c r="S279" s="67"/>
      <c r="T279" s="67"/>
      <c r="U279" s="67"/>
      <c r="V279" s="67"/>
      <c r="W279" s="67"/>
      <c r="X279" s="73" t="str">
        <f>IF('COUT TVX'!E276=0,"",'COUT TVX'!E276)</f>
        <v/>
      </c>
      <c r="Y279" s="74"/>
      <c r="Z279" s="74"/>
      <c r="AA279" s="74"/>
      <c r="AB279" s="74"/>
      <c r="AC279" s="74"/>
      <c r="AD279" s="68"/>
      <c r="AE279" s="68" t="str">
        <f t="shared" si="25"/>
        <v/>
      </c>
      <c r="AF279" s="68"/>
      <c r="AG279" s="75" t="str">
        <f>IF('COUT TVX'!F276=0,"",'COUT TVX'!F276)</f>
        <v/>
      </c>
      <c r="AH279" s="75" t="str">
        <f>IF('COUT TVX'!G276=0,"",'COUT TVX'!G276)</f>
        <v/>
      </c>
      <c r="AI279" s="76" t="str">
        <f t="shared" si="26"/>
        <v/>
      </c>
      <c r="AJ279" s="67" t="str">
        <f>'COUT TVX'!K276</f>
        <v>LOT 4 - COUVERTURE</v>
      </c>
      <c r="AK279" s="67" t="str">
        <f>'COUT TVX'!L276</f>
        <v>CHARPENTE / COUVERTURE</v>
      </c>
      <c r="AL279" s="68">
        <f>'COUT TVX'!M276</f>
        <v>75710</v>
      </c>
      <c r="AM279" s="68"/>
      <c r="AN279" s="68"/>
      <c r="AO279" s="68"/>
      <c r="AP279" s="68"/>
      <c r="AQ279" s="68"/>
      <c r="AR279" s="68"/>
      <c r="AS279" s="77" t="str">
        <f>IF(ISBLANK('COUT TVX'!Q276),"",'COUT TVX'!Q276)</f>
        <v/>
      </c>
      <c r="AT279" s="68" t="str">
        <f t="shared" si="27"/>
        <v/>
      </c>
      <c r="AU279" s="68" t="str">
        <f t="shared" si="28"/>
        <v/>
      </c>
      <c r="AV279" s="68" t="str">
        <f t="shared" si="29"/>
        <v/>
      </c>
    </row>
    <row r="280" spans="1:48" x14ac:dyDescent="0.25">
      <c r="A280" s="67">
        <f>'COUT TVX'!A277</f>
        <v>830</v>
      </c>
      <c r="B280" s="67" t="str">
        <f>'COUT TVX'!B277</f>
        <v xml:space="preserve"> LA CHAPELLE SAINT AUBIN RUE DE</v>
      </c>
      <c r="C280" s="67"/>
      <c r="D280" s="67"/>
      <c r="E280" s="67">
        <f>IF(ISBLANK('COUT TVX'!I277),"",'COUT TVX'!I277)</f>
        <v>1</v>
      </c>
      <c r="F280" s="72" t="str">
        <f>'COUT TVX'!R277</f>
        <v>Z2</v>
      </c>
      <c r="G280" s="67"/>
      <c r="H280" s="67">
        <f>'COUT TVX'!C277</f>
        <v>2011</v>
      </c>
      <c r="I280" s="67">
        <f>'COUT TVX'!D277</f>
        <v>2013</v>
      </c>
      <c r="J280" s="67" t="str">
        <f>IF('COUT TVX'!H277="IND","IND",IF('COUT TVX'!H277="COLL","COLL",IF('COUT TVX'!H277="INT","COL","MIXTE")))</f>
        <v>IND</v>
      </c>
      <c r="K280" s="67" t="str">
        <f>IFERROR((VLOOKUP(A280,'COUT GLOBAL'!A:L,9,FALSE)),"")</f>
        <v>Accession</v>
      </c>
      <c r="L280" s="67"/>
      <c r="M280" s="67"/>
      <c r="N280" s="67" t="str">
        <f t="shared" si="24"/>
        <v>-</v>
      </c>
      <c r="O280" s="67"/>
      <c r="P280" s="67"/>
      <c r="Q280" s="67"/>
      <c r="R280" s="67"/>
      <c r="S280" s="67"/>
      <c r="T280" s="67"/>
      <c r="U280" s="67"/>
      <c r="V280" s="67"/>
      <c r="W280" s="67"/>
      <c r="X280" s="73" t="str">
        <f>IF('COUT TVX'!E277=0,"",'COUT TVX'!E277)</f>
        <v/>
      </c>
      <c r="Y280" s="74"/>
      <c r="Z280" s="74"/>
      <c r="AA280" s="74"/>
      <c r="AB280" s="74"/>
      <c r="AC280" s="74"/>
      <c r="AD280" s="68"/>
      <c r="AE280" s="68" t="str">
        <f t="shared" si="25"/>
        <v/>
      </c>
      <c r="AF280" s="68"/>
      <c r="AG280" s="75" t="str">
        <f>IF('COUT TVX'!F277=0,"",'COUT TVX'!F277)</f>
        <v/>
      </c>
      <c r="AH280" s="75" t="str">
        <f>IF('COUT TVX'!G277=0,"",'COUT TVX'!G277)</f>
        <v/>
      </c>
      <c r="AI280" s="76" t="str">
        <f t="shared" si="26"/>
        <v/>
      </c>
      <c r="AJ280" s="67" t="str">
        <f>'COUT TVX'!K277</f>
        <v>LOT 5 - MENUISERIES EXT PVC</v>
      </c>
      <c r="AK280" s="67" t="str">
        <f>'COUT TVX'!L277</f>
        <v>SECOND ŒUVRE</v>
      </c>
      <c r="AL280" s="68">
        <f>'COUT TVX'!M277</f>
        <v>36491.15</v>
      </c>
      <c r="AM280" s="68"/>
      <c r="AN280" s="68"/>
      <c r="AO280" s="68"/>
      <c r="AP280" s="68"/>
      <c r="AQ280" s="68"/>
      <c r="AR280" s="68"/>
      <c r="AS280" s="77" t="str">
        <f>IF(ISBLANK('COUT TVX'!Q277),"",'COUT TVX'!Q277)</f>
        <v/>
      </c>
      <c r="AT280" s="68" t="str">
        <f t="shared" si="27"/>
        <v/>
      </c>
      <c r="AU280" s="68" t="str">
        <f t="shared" si="28"/>
        <v/>
      </c>
      <c r="AV280" s="68" t="str">
        <f t="shared" si="29"/>
        <v/>
      </c>
    </row>
    <row r="281" spans="1:48" x14ac:dyDescent="0.25">
      <c r="A281" s="67">
        <f>'COUT TVX'!A278</f>
        <v>830</v>
      </c>
      <c r="B281" s="67" t="str">
        <f>'COUT TVX'!B278</f>
        <v xml:space="preserve"> LA CHAPELLE SAINT AUBIN RUE DE</v>
      </c>
      <c r="C281" s="67"/>
      <c r="D281" s="67"/>
      <c r="E281" s="67">
        <f>IF(ISBLANK('COUT TVX'!I278),"",'COUT TVX'!I278)</f>
        <v>1</v>
      </c>
      <c r="F281" s="72" t="str">
        <f>'COUT TVX'!R278</f>
        <v>Z2</v>
      </c>
      <c r="G281" s="67"/>
      <c r="H281" s="67">
        <f>'COUT TVX'!C278</f>
        <v>2011</v>
      </c>
      <c r="I281" s="67">
        <f>'COUT TVX'!D278</f>
        <v>2013</v>
      </c>
      <c r="J281" s="67" t="str">
        <f>IF('COUT TVX'!H278="IND","IND",IF('COUT TVX'!H278="COLL","COLL",IF('COUT TVX'!H278="INT","COL","MIXTE")))</f>
        <v>IND</v>
      </c>
      <c r="K281" s="67" t="str">
        <f>IFERROR((VLOOKUP(A281,'COUT GLOBAL'!A:L,9,FALSE)),"")</f>
        <v>Accession</v>
      </c>
      <c r="L281" s="67"/>
      <c r="M281" s="67"/>
      <c r="N281" s="67" t="str">
        <f t="shared" si="24"/>
        <v>-</v>
      </c>
      <c r="O281" s="67"/>
      <c r="P281" s="67"/>
      <c r="Q281" s="67"/>
      <c r="R281" s="67"/>
      <c r="S281" s="67"/>
      <c r="T281" s="67"/>
      <c r="U281" s="67"/>
      <c r="V281" s="67"/>
      <c r="W281" s="67"/>
      <c r="X281" s="73" t="str">
        <f>IF('COUT TVX'!E278=0,"",'COUT TVX'!E278)</f>
        <v/>
      </c>
      <c r="Y281" s="74"/>
      <c r="Z281" s="74"/>
      <c r="AA281" s="74"/>
      <c r="AB281" s="74"/>
      <c r="AC281" s="74"/>
      <c r="AD281" s="68"/>
      <c r="AE281" s="68" t="str">
        <f t="shared" si="25"/>
        <v/>
      </c>
      <c r="AF281" s="68"/>
      <c r="AG281" s="75" t="str">
        <f>IF('COUT TVX'!F278=0,"",'COUT TVX'!F278)</f>
        <v/>
      </c>
      <c r="AH281" s="75" t="str">
        <f>IF('COUT TVX'!G278=0,"",'COUT TVX'!G278)</f>
        <v/>
      </c>
      <c r="AI281" s="76" t="str">
        <f t="shared" si="26"/>
        <v/>
      </c>
      <c r="AJ281" s="67" t="str">
        <f>'COUT TVX'!K278</f>
        <v>LOT 6 - MENUISERIES BOIS</v>
      </c>
      <c r="AK281" s="67" t="str">
        <f>'COUT TVX'!L278</f>
        <v>SECOND ŒUVRE</v>
      </c>
      <c r="AL281" s="68">
        <f>'COUT TVX'!M278</f>
        <v>41921.480000000003</v>
      </c>
      <c r="AM281" s="68"/>
      <c r="AN281" s="68"/>
      <c r="AO281" s="68"/>
      <c r="AP281" s="68"/>
      <c r="AQ281" s="68"/>
      <c r="AR281" s="68"/>
      <c r="AS281" s="77" t="str">
        <f>IF(ISBLANK('COUT TVX'!Q278),"",'COUT TVX'!Q278)</f>
        <v/>
      </c>
      <c r="AT281" s="68" t="str">
        <f t="shared" si="27"/>
        <v/>
      </c>
      <c r="AU281" s="68" t="str">
        <f t="shared" si="28"/>
        <v/>
      </c>
      <c r="AV281" s="68" t="str">
        <f t="shared" si="29"/>
        <v/>
      </c>
    </row>
    <row r="282" spans="1:48" x14ac:dyDescent="0.25">
      <c r="A282" s="67">
        <f>'COUT TVX'!A279</f>
        <v>830</v>
      </c>
      <c r="B282" s="67" t="str">
        <f>'COUT TVX'!B279</f>
        <v xml:space="preserve"> LA CHAPELLE SAINT AUBIN RUE DE</v>
      </c>
      <c r="C282" s="67"/>
      <c r="D282" s="67"/>
      <c r="E282" s="67">
        <f>IF(ISBLANK('COUT TVX'!I279),"",'COUT TVX'!I279)</f>
        <v>1</v>
      </c>
      <c r="F282" s="72" t="str">
        <f>'COUT TVX'!R279</f>
        <v>Z2</v>
      </c>
      <c r="G282" s="67"/>
      <c r="H282" s="67">
        <f>'COUT TVX'!C279</f>
        <v>2011</v>
      </c>
      <c r="I282" s="67">
        <f>'COUT TVX'!D279</f>
        <v>2013</v>
      </c>
      <c r="J282" s="67" t="str">
        <f>IF('COUT TVX'!H279="IND","IND",IF('COUT TVX'!H279="COLL","COLL",IF('COUT TVX'!H279="INT","COL","MIXTE")))</f>
        <v>IND</v>
      </c>
      <c r="K282" s="67" t="str">
        <f>IFERROR((VLOOKUP(A282,'COUT GLOBAL'!A:L,9,FALSE)),"")</f>
        <v>Accession</v>
      </c>
      <c r="L282" s="67"/>
      <c r="M282" s="67"/>
      <c r="N282" s="67" t="str">
        <f t="shared" si="24"/>
        <v>-</v>
      </c>
      <c r="O282" s="67"/>
      <c r="P282" s="67"/>
      <c r="Q282" s="67"/>
      <c r="R282" s="67"/>
      <c r="S282" s="67"/>
      <c r="T282" s="67"/>
      <c r="U282" s="67"/>
      <c r="V282" s="67"/>
      <c r="W282" s="67"/>
      <c r="X282" s="73" t="str">
        <f>IF('COUT TVX'!E279=0,"",'COUT TVX'!E279)</f>
        <v/>
      </c>
      <c r="Y282" s="74"/>
      <c r="Z282" s="74"/>
      <c r="AA282" s="74"/>
      <c r="AB282" s="74"/>
      <c r="AC282" s="74"/>
      <c r="AD282" s="68"/>
      <c r="AE282" s="68" t="str">
        <f t="shared" si="25"/>
        <v/>
      </c>
      <c r="AF282" s="68"/>
      <c r="AG282" s="75" t="str">
        <f>IF('COUT TVX'!F279=0,"",'COUT TVX'!F279)</f>
        <v/>
      </c>
      <c r="AH282" s="75" t="str">
        <f>IF('COUT TVX'!G279=0,"",'COUT TVX'!G279)</f>
        <v/>
      </c>
      <c r="AI282" s="76" t="str">
        <f t="shared" si="26"/>
        <v/>
      </c>
      <c r="AJ282" s="67" t="str">
        <f>'COUT TVX'!K279</f>
        <v>LOT 7 - PLATRERIE</v>
      </c>
      <c r="AK282" s="67" t="str">
        <f>'COUT TVX'!L279</f>
        <v>SECOND ŒUVRE</v>
      </c>
      <c r="AL282" s="68">
        <f>'COUT TVX'!M279</f>
        <v>77250</v>
      </c>
      <c r="AM282" s="68"/>
      <c r="AN282" s="68"/>
      <c r="AO282" s="68"/>
      <c r="AP282" s="68"/>
      <c r="AQ282" s="68"/>
      <c r="AR282" s="68"/>
      <c r="AS282" s="77" t="str">
        <f>IF(ISBLANK('COUT TVX'!Q279),"",'COUT TVX'!Q279)</f>
        <v/>
      </c>
      <c r="AT282" s="68" t="str">
        <f t="shared" si="27"/>
        <v/>
      </c>
      <c r="AU282" s="68" t="str">
        <f t="shared" si="28"/>
        <v/>
      </c>
      <c r="AV282" s="68" t="str">
        <f t="shared" si="29"/>
        <v/>
      </c>
    </row>
    <row r="283" spans="1:48" x14ac:dyDescent="0.25">
      <c r="A283" s="67">
        <f>'COUT TVX'!A280</f>
        <v>830</v>
      </c>
      <c r="B283" s="67" t="str">
        <f>'COUT TVX'!B280</f>
        <v xml:space="preserve"> LA CHAPELLE SAINT AUBIN RUE DE</v>
      </c>
      <c r="C283" s="67"/>
      <c r="D283" s="67"/>
      <c r="E283" s="67">
        <f>IF(ISBLANK('COUT TVX'!I280),"",'COUT TVX'!I280)</f>
        <v>1</v>
      </c>
      <c r="F283" s="72" t="str">
        <f>'COUT TVX'!R280</f>
        <v>Z2</v>
      </c>
      <c r="G283" s="67"/>
      <c r="H283" s="67">
        <f>'COUT TVX'!C280</f>
        <v>2011</v>
      </c>
      <c r="I283" s="67">
        <f>'COUT TVX'!D280</f>
        <v>2013</v>
      </c>
      <c r="J283" s="67" t="str">
        <f>IF('COUT TVX'!H280="IND","IND",IF('COUT TVX'!H280="COLL","COLL",IF('COUT TVX'!H280="INT","COL","MIXTE")))</f>
        <v>IND</v>
      </c>
      <c r="K283" s="67" t="str">
        <f>IFERROR((VLOOKUP(A283,'COUT GLOBAL'!A:L,9,FALSE)),"")</f>
        <v>Accession</v>
      </c>
      <c r="L283" s="67"/>
      <c r="M283" s="67"/>
      <c r="N283" s="67" t="str">
        <f t="shared" si="24"/>
        <v>-</v>
      </c>
      <c r="O283" s="67"/>
      <c r="P283" s="67"/>
      <c r="Q283" s="67"/>
      <c r="R283" s="67"/>
      <c r="S283" s="67"/>
      <c r="T283" s="67"/>
      <c r="U283" s="67"/>
      <c r="V283" s="67"/>
      <c r="W283" s="67"/>
      <c r="X283" s="73" t="str">
        <f>IF('COUT TVX'!E280=0,"",'COUT TVX'!E280)</f>
        <v/>
      </c>
      <c r="Y283" s="74"/>
      <c r="Z283" s="74"/>
      <c r="AA283" s="74"/>
      <c r="AB283" s="74"/>
      <c r="AC283" s="74"/>
      <c r="AD283" s="68"/>
      <c r="AE283" s="68" t="str">
        <f t="shared" si="25"/>
        <v/>
      </c>
      <c r="AF283" s="68"/>
      <c r="AG283" s="75" t="str">
        <f>IF('COUT TVX'!F280=0,"",'COUT TVX'!F280)</f>
        <v/>
      </c>
      <c r="AH283" s="75" t="str">
        <f>IF('COUT TVX'!G280=0,"",'COUT TVX'!G280)</f>
        <v/>
      </c>
      <c r="AI283" s="76" t="str">
        <f t="shared" si="26"/>
        <v/>
      </c>
      <c r="AJ283" s="67" t="str">
        <f>'COUT TVX'!K280</f>
        <v>LOT 8 - CARRELAGE - FAIENCE</v>
      </c>
      <c r="AK283" s="67" t="str">
        <f>'COUT TVX'!L280</f>
        <v>SECOND ŒUVRE</v>
      </c>
      <c r="AL283" s="68">
        <f>'COUT TVX'!M280</f>
        <v>26498.47</v>
      </c>
      <c r="AM283" s="68"/>
      <c r="AN283" s="68"/>
      <c r="AO283" s="68"/>
      <c r="AP283" s="68"/>
      <c r="AQ283" s="68"/>
      <c r="AR283" s="68"/>
      <c r="AS283" s="77" t="str">
        <f>IF(ISBLANK('COUT TVX'!Q280),"",'COUT TVX'!Q280)</f>
        <v/>
      </c>
      <c r="AT283" s="68" t="str">
        <f t="shared" si="27"/>
        <v/>
      </c>
      <c r="AU283" s="68" t="str">
        <f t="shared" si="28"/>
        <v/>
      </c>
      <c r="AV283" s="68" t="str">
        <f t="shared" si="29"/>
        <v/>
      </c>
    </row>
    <row r="284" spans="1:48" x14ac:dyDescent="0.25">
      <c r="A284" s="67">
        <f>'COUT TVX'!A281</f>
        <v>830</v>
      </c>
      <c r="B284" s="67" t="str">
        <f>'COUT TVX'!B281</f>
        <v xml:space="preserve"> LA CHAPELLE SAINT AUBIN RUE DE</v>
      </c>
      <c r="C284" s="67"/>
      <c r="D284" s="67"/>
      <c r="E284" s="67">
        <f>IF(ISBLANK('COUT TVX'!I281),"",'COUT TVX'!I281)</f>
        <v>1</v>
      </c>
      <c r="F284" s="72" t="str">
        <f>'COUT TVX'!R281</f>
        <v>Z2</v>
      </c>
      <c r="G284" s="67"/>
      <c r="H284" s="67">
        <f>'COUT TVX'!C281</f>
        <v>2011</v>
      </c>
      <c r="I284" s="67">
        <f>'COUT TVX'!D281</f>
        <v>2013</v>
      </c>
      <c r="J284" s="67" t="str">
        <f>IF('COUT TVX'!H281="IND","IND",IF('COUT TVX'!H281="COLL","COLL",IF('COUT TVX'!H281="INT","COL","MIXTE")))</f>
        <v>IND</v>
      </c>
      <c r="K284" s="67" t="str">
        <f>IFERROR((VLOOKUP(A284,'COUT GLOBAL'!A:L,9,FALSE)),"")</f>
        <v>Accession</v>
      </c>
      <c r="L284" s="67"/>
      <c r="M284" s="67"/>
      <c r="N284" s="67" t="str">
        <f t="shared" si="24"/>
        <v>-</v>
      </c>
      <c r="O284" s="67"/>
      <c r="P284" s="67"/>
      <c r="Q284" s="67"/>
      <c r="R284" s="67"/>
      <c r="S284" s="67"/>
      <c r="T284" s="67"/>
      <c r="U284" s="67"/>
      <c r="V284" s="67"/>
      <c r="W284" s="67"/>
      <c r="X284" s="73" t="str">
        <f>IF('COUT TVX'!E281=0,"",'COUT TVX'!E281)</f>
        <v/>
      </c>
      <c r="Y284" s="74"/>
      <c r="Z284" s="74"/>
      <c r="AA284" s="74"/>
      <c r="AB284" s="74"/>
      <c r="AC284" s="74"/>
      <c r="AD284" s="68"/>
      <c r="AE284" s="68" t="str">
        <f t="shared" si="25"/>
        <v/>
      </c>
      <c r="AF284" s="68"/>
      <c r="AG284" s="75" t="str">
        <f>IF('COUT TVX'!F281=0,"",'COUT TVX'!F281)</f>
        <v/>
      </c>
      <c r="AH284" s="75" t="str">
        <f>IF('COUT TVX'!G281=0,"",'COUT TVX'!G281)</f>
        <v/>
      </c>
      <c r="AI284" s="76" t="str">
        <f t="shared" si="26"/>
        <v/>
      </c>
      <c r="AJ284" s="67" t="str">
        <f>'COUT TVX'!K281</f>
        <v>LOT 9 - PEINTURE/REVETEMENT</v>
      </c>
      <c r="AK284" s="67" t="str">
        <f>'COUT TVX'!L281</f>
        <v>SECOND ŒUVRE</v>
      </c>
      <c r="AL284" s="68">
        <f>'COUT TVX'!M281</f>
        <v>43827.69</v>
      </c>
      <c r="AM284" s="68"/>
      <c r="AN284" s="68"/>
      <c r="AO284" s="68"/>
      <c r="AP284" s="68"/>
      <c r="AQ284" s="68"/>
      <c r="AR284" s="68"/>
      <c r="AS284" s="77" t="str">
        <f>IF(ISBLANK('COUT TVX'!Q281),"",'COUT TVX'!Q281)</f>
        <v/>
      </c>
      <c r="AT284" s="68" t="str">
        <f t="shared" si="27"/>
        <v/>
      </c>
      <c r="AU284" s="68" t="str">
        <f t="shared" si="28"/>
        <v/>
      </c>
      <c r="AV284" s="68" t="str">
        <f t="shared" si="29"/>
        <v/>
      </c>
    </row>
    <row r="285" spans="1:48" x14ac:dyDescent="0.25">
      <c r="A285" s="67">
        <f>'COUT TVX'!A282</f>
        <v>830</v>
      </c>
      <c r="B285" s="67" t="str">
        <f>'COUT TVX'!B282</f>
        <v xml:space="preserve"> LA CHAPELLE SAINT AUBIN RUE DE</v>
      </c>
      <c r="C285" s="67"/>
      <c r="D285" s="67"/>
      <c r="E285" s="67">
        <f>IF(ISBLANK('COUT TVX'!I282),"",'COUT TVX'!I282)</f>
        <v>1</v>
      </c>
      <c r="F285" s="72" t="str">
        <f>'COUT TVX'!R282</f>
        <v>Z2</v>
      </c>
      <c r="G285" s="67"/>
      <c r="H285" s="67">
        <f>'COUT TVX'!C282</f>
        <v>2011</v>
      </c>
      <c r="I285" s="67">
        <f>'COUT TVX'!D282</f>
        <v>2013</v>
      </c>
      <c r="J285" s="67" t="str">
        <f>IF('COUT TVX'!H282="IND","IND",IF('COUT TVX'!H282="COLL","COLL",IF('COUT TVX'!H282="INT","COL","MIXTE")))</f>
        <v>IND</v>
      </c>
      <c r="K285" s="67" t="str">
        <f>IFERROR((VLOOKUP(A285,'COUT GLOBAL'!A:L,9,FALSE)),"")</f>
        <v>Accession</v>
      </c>
      <c r="L285" s="67"/>
      <c r="M285" s="67"/>
      <c r="N285" s="67" t="str">
        <f t="shared" si="24"/>
        <v>-</v>
      </c>
      <c r="O285" s="67"/>
      <c r="P285" s="67"/>
      <c r="Q285" s="67"/>
      <c r="R285" s="67"/>
      <c r="S285" s="67"/>
      <c r="T285" s="67"/>
      <c r="U285" s="67"/>
      <c r="V285" s="67"/>
      <c r="W285" s="67"/>
      <c r="X285" s="73" t="str">
        <f>IF('COUT TVX'!E282=0,"",'COUT TVX'!E282)</f>
        <v/>
      </c>
      <c r="Y285" s="74"/>
      <c r="Z285" s="74"/>
      <c r="AA285" s="74"/>
      <c r="AB285" s="74"/>
      <c r="AC285" s="74"/>
      <c r="AD285" s="68"/>
      <c r="AE285" s="68" t="str">
        <f t="shared" si="25"/>
        <v/>
      </c>
      <c r="AF285" s="68"/>
      <c r="AG285" s="75" t="str">
        <f>IF('COUT TVX'!F282=0,"",'COUT TVX'!F282)</f>
        <v/>
      </c>
      <c r="AH285" s="75" t="str">
        <f>IF('COUT TVX'!G282=0,"",'COUT TVX'!G282)</f>
        <v/>
      </c>
      <c r="AI285" s="76" t="str">
        <f t="shared" si="26"/>
        <v/>
      </c>
      <c r="AJ285" s="67" t="str">
        <f>'COUT TVX'!K282</f>
        <v>LOT 10 - ESPACES VERTS/CLOTURE</v>
      </c>
      <c r="AK285" s="67" t="str">
        <f>'COUT TVX'!L282</f>
        <v>ESPACES VERTS</v>
      </c>
      <c r="AL285" s="68">
        <f>'COUT TVX'!M282</f>
        <v>12904.93</v>
      </c>
      <c r="AM285" s="68"/>
      <c r="AN285" s="68"/>
      <c r="AO285" s="68"/>
      <c r="AP285" s="68"/>
      <c r="AQ285" s="68"/>
      <c r="AR285" s="68"/>
      <c r="AS285" s="77" t="str">
        <f>IF(ISBLANK('COUT TVX'!Q282),"",'COUT TVX'!Q282)</f>
        <v/>
      </c>
      <c r="AT285" s="68" t="str">
        <f t="shared" si="27"/>
        <v/>
      </c>
      <c r="AU285" s="68" t="str">
        <f t="shared" si="28"/>
        <v/>
      </c>
      <c r="AV285" s="68" t="str">
        <f t="shared" si="29"/>
        <v/>
      </c>
    </row>
    <row r="286" spans="1:48" x14ac:dyDescent="0.25">
      <c r="A286" s="67">
        <f>'COUT TVX'!A283</f>
        <v>830</v>
      </c>
      <c r="B286" s="67" t="str">
        <f>'COUT TVX'!B283</f>
        <v xml:space="preserve"> LA CHAPELLE SAINT AUBIN RUE DE</v>
      </c>
      <c r="C286" s="67"/>
      <c r="D286" s="67"/>
      <c r="E286" s="67">
        <f>IF(ISBLANK('COUT TVX'!I283),"",'COUT TVX'!I283)</f>
        <v>1</v>
      </c>
      <c r="F286" s="72" t="str">
        <f>'COUT TVX'!R283</f>
        <v>Z2</v>
      </c>
      <c r="G286" s="67"/>
      <c r="H286" s="67">
        <f>'COUT TVX'!C283</f>
        <v>2011</v>
      </c>
      <c r="I286" s="67">
        <f>'COUT TVX'!D283</f>
        <v>2013</v>
      </c>
      <c r="J286" s="67" t="str">
        <f>IF('COUT TVX'!H283="IND","IND",IF('COUT TVX'!H283="COLL","COLL",IF('COUT TVX'!H283="INT","COL","MIXTE")))</f>
        <v>IND</v>
      </c>
      <c r="K286" s="67" t="str">
        <f>IFERROR((VLOOKUP(A286,'COUT GLOBAL'!A:L,9,FALSE)),"")</f>
        <v>Accession</v>
      </c>
      <c r="L286" s="67"/>
      <c r="M286" s="67"/>
      <c r="N286" s="67" t="str">
        <f t="shared" si="24"/>
        <v>-</v>
      </c>
      <c r="O286" s="67"/>
      <c r="P286" s="67"/>
      <c r="Q286" s="67"/>
      <c r="R286" s="67"/>
      <c r="S286" s="67"/>
      <c r="T286" s="67"/>
      <c r="U286" s="67"/>
      <c r="V286" s="67"/>
      <c r="W286" s="67"/>
      <c r="X286" s="73" t="str">
        <f>IF('COUT TVX'!E283=0,"",'COUT TVX'!E283)</f>
        <v/>
      </c>
      <c r="Y286" s="74"/>
      <c r="Z286" s="74"/>
      <c r="AA286" s="74"/>
      <c r="AB286" s="74"/>
      <c r="AC286" s="74"/>
      <c r="AD286" s="68"/>
      <c r="AE286" s="68" t="str">
        <f t="shared" si="25"/>
        <v/>
      </c>
      <c r="AF286" s="68"/>
      <c r="AG286" s="75" t="str">
        <f>IF('COUT TVX'!F283=0,"",'COUT TVX'!F283)</f>
        <v/>
      </c>
      <c r="AH286" s="75" t="str">
        <f>IF('COUT TVX'!G283=0,"",'COUT TVX'!G283)</f>
        <v/>
      </c>
      <c r="AI286" s="76" t="str">
        <f t="shared" si="26"/>
        <v/>
      </c>
      <c r="AJ286" s="67" t="str">
        <f>'COUT TVX'!K283</f>
        <v>LOT 11 - PLOMBERIE-CHAUFFAGE</v>
      </c>
      <c r="AK286" s="67" t="str">
        <f>'COUT TVX'!L283</f>
        <v>ELECTRICITE / CHAUFFAGE/PLOMBERIE/VMC</v>
      </c>
      <c r="AL286" s="68">
        <f>'COUT TVX'!M283</f>
        <v>75263.009999999995</v>
      </c>
      <c r="AM286" s="68"/>
      <c r="AN286" s="68"/>
      <c r="AO286" s="68"/>
      <c r="AP286" s="68"/>
      <c r="AQ286" s="68"/>
      <c r="AR286" s="68"/>
      <c r="AS286" s="77" t="str">
        <f>IF(ISBLANK('COUT TVX'!Q283),"",'COUT TVX'!Q283)</f>
        <v/>
      </c>
      <c r="AT286" s="68" t="str">
        <f t="shared" si="27"/>
        <v/>
      </c>
      <c r="AU286" s="68" t="str">
        <f t="shared" si="28"/>
        <v/>
      </c>
      <c r="AV286" s="68" t="str">
        <f t="shared" si="29"/>
        <v/>
      </c>
    </row>
    <row r="287" spans="1:48" x14ac:dyDescent="0.25">
      <c r="A287" s="67">
        <f>'COUT TVX'!A284</f>
        <v>830</v>
      </c>
      <c r="B287" s="67" t="str">
        <f>'COUT TVX'!B284</f>
        <v xml:space="preserve"> LA CHAPELLE SAINT AUBIN RUE DE</v>
      </c>
      <c r="C287" s="67"/>
      <c r="D287" s="67"/>
      <c r="E287" s="67">
        <f>IF(ISBLANK('COUT TVX'!I284),"",'COUT TVX'!I284)</f>
        <v>1</v>
      </c>
      <c r="F287" s="72" t="str">
        <f>'COUT TVX'!R284</f>
        <v>Z2</v>
      </c>
      <c r="G287" s="67"/>
      <c r="H287" s="67">
        <f>'COUT TVX'!C284</f>
        <v>2011</v>
      </c>
      <c r="I287" s="67">
        <f>'COUT TVX'!D284</f>
        <v>2013</v>
      </c>
      <c r="J287" s="67" t="str">
        <f>IF('COUT TVX'!H284="IND","IND",IF('COUT TVX'!H284="COLL","COLL",IF('COUT TVX'!H284="INT","COL","MIXTE")))</f>
        <v>IND</v>
      </c>
      <c r="K287" s="67" t="str">
        <f>IFERROR((VLOOKUP(A287,'COUT GLOBAL'!A:L,9,FALSE)),"")</f>
        <v>Accession</v>
      </c>
      <c r="L287" s="67"/>
      <c r="M287" s="67"/>
      <c r="N287" s="67" t="str">
        <f t="shared" si="24"/>
        <v>-</v>
      </c>
      <c r="O287" s="67"/>
      <c r="P287" s="67"/>
      <c r="Q287" s="67"/>
      <c r="R287" s="67"/>
      <c r="S287" s="67"/>
      <c r="T287" s="67"/>
      <c r="U287" s="67"/>
      <c r="V287" s="67"/>
      <c r="W287" s="67"/>
      <c r="X287" s="73" t="str">
        <f>IF('COUT TVX'!E284=0,"",'COUT TVX'!E284)</f>
        <v/>
      </c>
      <c r="Y287" s="74"/>
      <c r="Z287" s="74"/>
      <c r="AA287" s="74"/>
      <c r="AB287" s="74"/>
      <c r="AC287" s="74"/>
      <c r="AD287" s="68"/>
      <c r="AE287" s="68" t="str">
        <f t="shared" si="25"/>
        <v/>
      </c>
      <c r="AF287" s="68"/>
      <c r="AG287" s="75" t="str">
        <f>IF('COUT TVX'!F284=0,"",'COUT TVX'!F284)</f>
        <v/>
      </c>
      <c r="AH287" s="75" t="str">
        <f>IF('COUT TVX'!G284=0,"",'COUT TVX'!G284)</f>
        <v/>
      </c>
      <c r="AI287" s="76" t="str">
        <f t="shared" si="26"/>
        <v/>
      </c>
      <c r="AJ287" s="67" t="str">
        <f>'COUT TVX'!K284</f>
        <v>LOT 12 - ELECTRICITE</v>
      </c>
      <c r="AK287" s="67" t="str">
        <f>'COUT TVX'!L284</f>
        <v>ELECTRICITE / CHAUFFAGE/PLOMBERIE/VMC</v>
      </c>
      <c r="AL287" s="68">
        <f>'COUT TVX'!M284</f>
        <v>37795.599999999999</v>
      </c>
      <c r="AM287" s="68"/>
      <c r="AN287" s="68"/>
      <c r="AO287" s="68"/>
      <c r="AP287" s="68"/>
      <c r="AQ287" s="68"/>
      <c r="AR287" s="68"/>
      <c r="AS287" s="77" t="str">
        <f>IF(ISBLANK('COUT TVX'!Q284),"",'COUT TVX'!Q284)</f>
        <v/>
      </c>
      <c r="AT287" s="68" t="str">
        <f t="shared" si="27"/>
        <v/>
      </c>
      <c r="AU287" s="68" t="str">
        <f t="shared" si="28"/>
        <v/>
      </c>
      <c r="AV287" s="68" t="str">
        <f t="shared" si="29"/>
        <v/>
      </c>
    </row>
    <row r="288" spans="1:48" x14ac:dyDescent="0.25">
      <c r="A288" s="67">
        <f>'COUT TVX'!A285</f>
        <v>841</v>
      </c>
      <c r="B288" s="67" t="str">
        <f>'COUT TVX'!B285</f>
        <v xml:space="preserve"> SAINT MARS LA BRIERE ALLEE DES</v>
      </c>
      <c r="C288" s="67"/>
      <c r="D288" s="67" t="s">
        <v>1256</v>
      </c>
      <c r="E288" s="67">
        <f>IF(ISBLANK('COUT TVX'!I285),"",'COUT TVX'!I285)</f>
        <v>1</v>
      </c>
      <c r="F288" s="72" t="str">
        <f>'COUT TVX'!R285</f>
        <v>Z3</v>
      </c>
      <c r="G288" s="67"/>
      <c r="H288" s="67">
        <f>'COUT TVX'!C285</f>
        <v>2011</v>
      </c>
      <c r="I288" s="67">
        <f>'COUT TVX'!D285</f>
        <v>2013</v>
      </c>
      <c r="J288" s="67" t="str">
        <f>IF('COUT TVX'!H285="IND","IND",IF('COUT TVX'!H285="COLL","COLL",IF('COUT TVX'!H285="INT","COL","MIXTE")))</f>
        <v>MIXTE</v>
      </c>
      <c r="K288" s="67" t="str">
        <f>IFERROR((VLOOKUP(A288,'COUT GLOBAL'!A:L,9,FALSE)),"")</f>
        <v>Locatif</v>
      </c>
      <c r="L288" s="67"/>
      <c r="M288" s="67"/>
      <c r="N288" s="67" t="str">
        <f t="shared" si="24"/>
        <v>-</v>
      </c>
      <c r="O288" s="67"/>
      <c r="P288" s="67"/>
      <c r="Q288" s="67"/>
      <c r="R288" s="67"/>
      <c r="S288" s="67"/>
      <c r="T288" s="67"/>
      <c r="U288" s="67"/>
      <c r="V288" s="67"/>
      <c r="W288" s="67"/>
      <c r="X288" s="73">
        <f>IF('COUT TVX'!E285=0,"",'COUT TVX'!E285)</f>
        <v>13</v>
      </c>
      <c r="Y288" s="74"/>
      <c r="Z288" s="74"/>
      <c r="AA288" s="74"/>
      <c r="AB288" s="74"/>
      <c r="AC288" s="74"/>
      <c r="AD288" s="68"/>
      <c r="AE288" s="68">
        <f t="shared" si="25"/>
        <v>0</v>
      </c>
      <c r="AF288" s="68"/>
      <c r="AG288" s="75">
        <f>IF('COUT TVX'!F285=0,"",'COUT TVX'!F285)</f>
        <v>869.19</v>
      </c>
      <c r="AH288" s="75">
        <f>IF('COUT TVX'!G285=0,"",'COUT TVX'!G285)</f>
        <v>900.07</v>
      </c>
      <c r="AI288" s="76">
        <f t="shared" si="26"/>
        <v>0.96569155732331935</v>
      </c>
      <c r="AJ288" s="67" t="str">
        <f>'COUT TVX'!K285</f>
        <v>LOT 1  - VRD</v>
      </c>
      <c r="AK288" s="67" t="str">
        <f>'COUT TVX'!L285</f>
        <v>VRD</v>
      </c>
      <c r="AL288" s="68">
        <f>'COUT TVX'!M285</f>
        <v>30637</v>
      </c>
      <c r="AM288" s="68"/>
      <c r="AN288" s="68"/>
      <c r="AO288" s="68"/>
      <c r="AP288" s="68"/>
      <c r="AQ288" s="68"/>
      <c r="AR288" s="68"/>
      <c r="AS288" s="77">
        <f>IF(ISBLANK('COUT TVX'!Q285),"",'COUT TVX'!Q285)</f>
        <v>5.5E-2</v>
      </c>
      <c r="AT288" s="68">
        <f t="shared" si="27"/>
        <v>0</v>
      </c>
      <c r="AU288" s="68">
        <f t="shared" si="28"/>
        <v>0</v>
      </c>
      <c r="AV288" s="68">
        <f t="shared" si="29"/>
        <v>0</v>
      </c>
    </row>
    <row r="289" spans="1:48" x14ac:dyDescent="0.25">
      <c r="A289" s="67">
        <f>'COUT TVX'!A286</f>
        <v>841</v>
      </c>
      <c r="B289" s="67" t="str">
        <f>'COUT TVX'!B286</f>
        <v xml:space="preserve"> SAINT MARS LA BRIERE ALLEE DES</v>
      </c>
      <c r="C289" s="67"/>
      <c r="D289" s="67"/>
      <c r="E289" s="67">
        <f>IF(ISBLANK('COUT TVX'!I286),"",'COUT TVX'!I286)</f>
        <v>1</v>
      </c>
      <c r="F289" s="72" t="str">
        <f>'COUT TVX'!R286</f>
        <v>Z3</v>
      </c>
      <c r="G289" s="67"/>
      <c r="H289" s="67">
        <f>'COUT TVX'!C286</f>
        <v>2011</v>
      </c>
      <c r="I289" s="67">
        <f>'COUT TVX'!D286</f>
        <v>2013</v>
      </c>
      <c r="J289" s="67" t="str">
        <f>IF('COUT TVX'!H286="IND","IND",IF('COUT TVX'!H286="COLL","COLL",IF('COUT TVX'!H286="INT","COL","MIXTE")))</f>
        <v>MIXTE</v>
      </c>
      <c r="K289" s="67" t="str">
        <f>IFERROR((VLOOKUP(A289,'COUT GLOBAL'!A:L,9,FALSE)),"")</f>
        <v>Locatif</v>
      </c>
      <c r="L289" s="67"/>
      <c r="M289" s="67"/>
      <c r="N289" s="67" t="str">
        <f t="shared" si="24"/>
        <v>-</v>
      </c>
      <c r="O289" s="67"/>
      <c r="P289" s="67"/>
      <c r="Q289" s="67"/>
      <c r="R289" s="67"/>
      <c r="S289" s="67"/>
      <c r="T289" s="67"/>
      <c r="U289" s="67"/>
      <c r="V289" s="67"/>
      <c r="W289" s="67"/>
      <c r="X289" s="73" t="str">
        <f>IF('COUT TVX'!E286=0,"",'COUT TVX'!E286)</f>
        <v/>
      </c>
      <c r="Y289" s="74"/>
      <c r="Z289" s="74"/>
      <c r="AA289" s="74"/>
      <c r="AB289" s="74"/>
      <c r="AC289" s="74"/>
      <c r="AD289" s="68"/>
      <c r="AE289" s="68" t="str">
        <f t="shared" si="25"/>
        <v/>
      </c>
      <c r="AF289" s="68"/>
      <c r="AG289" s="75" t="str">
        <f>IF('COUT TVX'!F286=0,"",'COUT TVX'!F286)</f>
        <v/>
      </c>
      <c r="AH289" s="75" t="str">
        <f>IF('COUT TVX'!G286=0,"",'COUT TVX'!G286)</f>
        <v/>
      </c>
      <c r="AI289" s="76" t="str">
        <f t="shared" si="26"/>
        <v/>
      </c>
      <c r="AJ289" s="67" t="str">
        <f>'COUT TVX'!K286</f>
        <v>LOT 2 - MACONNERIE</v>
      </c>
      <c r="AK289" s="67" t="str">
        <f>'COUT TVX'!L286</f>
        <v>GROS ŒUVRE</v>
      </c>
      <c r="AL289" s="68">
        <f>'COUT TVX'!M286</f>
        <v>367560.01</v>
      </c>
      <c r="AM289" s="68"/>
      <c r="AN289" s="68"/>
      <c r="AO289" s="68"/>
      <c r="AP289" s="68"/>
      <c r="AQ289" s="68"/>
      <c r="AR289" s="68"/>
      <c r="AS289" s="77">
        <f>IF(ISBLANK('COUT TVX'!Q286),"",'COUT TVX'!Q286)</f>
        <v>5.5E-2</v>
      </c>
      <c r="AT289" s="68" t="str">
        <f t="shared" si="27"/>
        <v/>
      </c>
      <c r="AU289" s="68" t="str">
        <f t="shared" si="28"/>
        <v/>
      </c>
      <c r="AV289" s="68" t="str">
        <f t="shared" si="29"/>
        <v/>
      </c>
    </row>
    <row r="290" spans="1:48" x14ac:dyDescent="0.25">
      <c r="A290" s="67">
        <f>'COUT TVX'!A287</f>
        <v>841</v>
      </c>
      <c r="B290" s="67" t="str">
        <f>'COUT TVX'!B287</f>
        <v xml:space="preserve"> SAINT MARS LA BRIERE ALLEE DES</v>
      </c>
      <c r="C290" s="67"/>
      <c r="D290" s="67"/>
      <c r="E290" s="67">
        <f>IF(ISBLANK('COUT TVX'!I287),"",'COUT TVX'!I287)</f>
        <v>1</v>
      </c>
      <c r="F290" s="72" t="str">
        <f>'COUT TVX'!R287</f>
        <v>Z3</v>
      </c>
      <c r="G290" s="67"/>
      <c r="H290" s="67">
        <f>'COUT TVX'!C287</f>
        <v>2011</v>
      </c>
      <c r="I290" s="67">
        <f>'COUT TVX'!D287</f>
        <v>2013</v>
      </c>
      <c r="J290" s="67" t="str">
        <f>IF('COUT TVX'!H287="IND","IND",IF('COUT TVX'!H287="COLL","COLL",IF('COUT TVX'!H287="INT","COL","MIXTE")))</f>
        <v>MIXTE</v>
      </c>
      <c r="K290" s="67" t="str">
        <f>IFERROR((VLOOKUP(A290,'COUT GLOBAL'!A:L,9,FALSE)),"")</f>
        <v>Locatif</v>
      </c>
      <c r="L290" s="67"/>
      <c r="M290" s="67"/>
      <c r="N290" s="67" t="str">
        <f t="shared" si="24"/>
        <v>-</v>
      </c>
      <c r="O290" s="67"/>
      <c r="P290" s="67"/>
      <c r="Q290" s="67"/>
      <c r="R290" s="67"/>
      <c r="S290" s="67"/>
      <c r="T290" s="67"/>
      <c r="U290" s="67"/>
      <c r="V290" s="67"/>
      <c r="W290" s="67"/>
      <c r="X290" s="73" t="str">
        <f>IF('COUT TVX'!E287=0,"",'COUT TVX'!E287)</f>
        <v/>
      </c>
      <c r="Y290" s="74"/>
      <c r="Z290" s="74"/>
      <c r="AA290" s="74"/>
      <c r="AB290" s="74"/>
      <c r="AC290" s="74"/>
      <c r="AD290" s="68"/>
      <c r="AE290" s="68" t="str">
        <f t="shared" si="25"/>
        <v/>
      </c>
      <c r="AF290" s="68"/>
      <c r="AG290" s="75" t="str">
        <f>IF('COUT TVX'!F287=0,"",'COUT TVX'!F287)</f>
        <v/>
      </c>
      <c r="AH290" s="75" t="str">
        <f>IF('COUT TVX'!G287=0,"",'COUT TVX'!G287)</f>
        <v/>
      </c>
      <c r="AI290" s="76" t="str">
        <f t="shared" si="26"/>
        <v/>
      </c>
      <c r="AJ290" s="67" t="str">
        <f>'COUT TVX'!K287</f>
        <v>LOT 3 - CHARPENTE BOIS-BARDAGE</v>
      </c>
      <c r="AK290" s="67" t="str">
        <f>'COUT TVX'!L287</f>
        <v>CHARPENTE / COUVERTURE</v>
      </c>
      <c r="AL290" s="68">
        <f>'COUT TVX'!M287</f>
        <v>49537.54</v>
      </c>
      <c r="AM290" s="68"/>
      <c r="AN290" s="68"/>
      <c r="AO290" s="68"/>
      <c r="AP290" s="68"/>
      <c r="AQ290" s="68"/>
      <c r="AR290" s="68"/>
      <c r="AS290" s="77" t="str">
        <f>IF(ISBLANK('COUT TVX'!Q287),"",'COUT TVX'!Q287)</f>
        <v/>
      </c>
      <c r="AT290" s="68" t="str">
        <f t="shared" si="27"/>
        <v/>
      </c>
      <c r="AU290" s="68" t="str">
        <f t="shared" si="28"/>
        <v/>
      </c>
      <c r="AV290" s="68" t="str">
        <f t="shared" si="29"/>
        <v/>
      </c>
    </row>
    <row r="291" spans="1:48" x14ac:dyDescent="0.25">
      <c r="A291" s="67">
        <f>'COUT TVX'!A288</f>
        <v>841</v>
      </c>
      <c r="B291" s="67" t="str">
        <f>'COUT TVX'!B288</f>
        <v xml:space="preserve"> SAINT MARS LA BRIERE ALLEE DES</v>
      </c>
      <c r="C291" s="67"/>
      <c r="D291" s="67"/>
      <c r="E291" s="67">
        <f>IF(ISBLANK('COUT TVX'!I288),"",'COUT TVX'!I288)</f>
        <v>1</v>
      </c>
      <c r="F291" s="72" t="str">
        <f>'COUT TVX'!R288</f>
        <v>Z3</v>
      </c>
      <c r="G291" s="67"/>
      <c r="H291" s="67">
        <f>'COUT TVX'!C288</f>
        <v>2011</v>
      </c>
      <c r="I291" s="67">
        <f>'COUT TVX'!D288</f>
        <v>2013</v>
      </c>
      <c r="J291" s="67" t="str">
        <f>IF('COUT TVX'!H288="IND","IND",IF('COUT TVX'!H288="COLL","COLL",IF('COUT TVX'!H288="INT","COL","MIXTE")))</f>
        <v>MIXTE</v>
      </c>
      <c r="K291" s="67" t="str">
        <f>IFERROR((VLOOKUP(A291,'COUT GLOBAL'!A:L,9,FALSE)),"")</f>
        <v>Locatif</v>
      </c>
      <c r="L291" s="67"/>
      <c r="M291" s="67"/>
      <c r="N291" s="67" t="str">
        <f t="shared" si="24"/>
        <v>-</v>
      </c>
      <c r="O291" s="67"/>
      <c r="P291" s="67"/>
      <c r="Q291" s="67"/>
      <c r="R291" s="67"/>
      <c r="S291" s="67"/>
      <c r="T291" s="67"/>
      <c r="U291" s="67"/>
      <c r="V291" s="67"/>
      <c r="W291" s="67"/>
      <c r="X291" s="73" t="str">
        <f>IF('COUT TVX'!E288=0,"",'COUT TVX'!E288)</f>
        <v/>
      </c>
      <c r="Y291" s="74"/>
      <c r="Z291" s="74"/>
      <c r="AA291" s="74"/>
      <c r="AB291" s="74"/>
      <c r="AC291" s="74"/>
      <c r="AD291" s="68"/>
      <c r="AE291" s="68" t="str">
        <f t="shared" si="25"/>
        <v/>
      </c>
      <c r="AF291" s="68"/>
      <c r="AG291" s="75" t="str">
        <f>IF('COUT TVX'!F288=0,"",'COUT TVX'!F288)</f>
        <v/>
      </c>
      <c r="AH291" s="75" t="str">
        <f>IF('COUT TVX'!G288=0,"",'COUT TVX'!G288)</f>
        <v/>
      </c>
      <c r="AI291" s="76" t="str">
        <f t="shared" si="26"/>
        <v/>
      </c>
      <c r="AJ291" s="67" t="str">
        <f>'COUT TVX'!K288</f>
        <v>LOT 4 - COUVERTURE ARDOISE</v>
      </c>
      <c r="AK291" s="67" t="str">
        <f>'COUT TVX'!L288</f>
        <v>CHARPENTE / COUVERTURE</v>
      </c>
      <c r="AL291" s="68">
        <f>'COUT TVX'!M288</f>
        <v>86927.56</v>
      </c>
      <c r="AM291" s="68"/>
      <c r="AN291" s="68"/>
      <c r="AO291" s="68"/>
      <c r="AP291" s="68"/>
      <c r="AQ291" s="68"/>
      <c r="AR291" s="68"/>
      <c r="AS291" s="77" t="str">
        <f>IF(ISBLANK('COUT TVX'!Q288),"",'COUT TVX'!Q288)</f>
        <v/>
      </c>
      <c r="AT291" s="68" t="str">
        <f t="shared" si="27"/>
        <v/>
      </c>
      <c r="AU291" s="68" t="str">
        <f t="shared" si="28"/>
        <v/>
      </c>
      <c r="AV291" s="68" t="str">
        <f t="shared" si="29"/>
        <v/>
      </c>
    </row>
    <row r="292" spans="1:48" x14ac:dyDescent="0.25">
      <c r="A292" s="67">
        <f>'COUT TVX'!A289</f>
        <v>841</v>
      </c>
      <c r="B292" s="67" t="str">
        <f>'COUT TVX'!B289</f>
        <v xml:space="preserve"> SAINT MARS LA BRIERE ALLEE DES</v>
      </c>
      <c r="C292" s="67"/>
      <c r="D292" s="67"/>
      <c r="E292" s="67">
        <f>IF(ISBLANK('COUT TVX'!I289),"",'COUT TVX'!I289)</f>
        <v>1</v>
      </c>
      <c r="F292" s="72" t="str">
        <f>'COUT TVX'!R289</f>
        <v>Z3</v>
      </c>
      <c r="G292" s="67"/>
      <c r="H292" s="67">
        <f>'COUT TVX'!C289</f>
        <v>2011</v>
      </c>
      <c r="I292" s="67">
        <f>'COUT TVX'!D289</f>
        <v>2013</v>
      </c>
      <c r="J292" s="67" t="str">
        <f>IF('COUT TVX'!H289="IND","IND",IF('COUT TVX'!H289="COLL","COLL",IF('COUT TVX'!H289="INT","COL","MIXTE")))</f>
        <v>MIXTE</v>
      </c>
      <c r="K292" s="67" t="str">
        <f>IFERROR((VLOOKUP(A292,'COUT GLOBAL'!A:L,9,FALSE)),"")</f>
        <v>Locatif</v>
      </c>
      <c r="L292" s="67"/>
      <c r="M292" s="67"/>
      <c r="N292" s="67" t="str">
        <f t="shared" si="24"/>
        <v>-</v>
      </c>
      <c r="O292" s="67"/>
      <c r="P292" s="67"/>
      <c r="Q292" s="67"/>
      <c r="R292" s="67"/>
      <c r="S292" s="67"/>
      <c r="T292" s="67"/>
      <c r="U292" s="67"/>
      <c r="V292" s="67"/>
      <c r="W292" s="67"/>
      <c r="X292" s="73" t="str">
        <f>IF('COUT TVX'!E289=0,"",'COUT TVX'!E289)</f>
        <v/>
      </c>
      <c r="Y292" s="74"/>
      <c r="Z292" s="74"/>
      <c r="AA292" s="74"/>
      <c r="AB292" s="74"/>
      <c r="AC292" s="74"/>
      <c r="AD292" s="68"/>
      <c r="AE292" s="68" t="str">
        <f t="shared" si="25"/>
        <v/>
      </c>
      <c r="AF292" s="68"/>
      <c r="AG292" s="75" t="str">
        <f>IF('COUT TVX'!F289=0,"",'COUT TVX'!F289)</f>
        <v/>
      </c>
      <c r="AH292" s="75" t="str">
        <f>IF('COUT TVX'!G289=0,"",'COUT TVX'!G289)</f>
        <v/>
      </c>
      <c r="AI292" s="76" t="str">
        <f t="shared" si="26"/>
        <v/>
      </c>
      <c r="AJ292" s="67" t="str">
        <f>'COUT TVX'!K289</f>
        <v>LOT 5 - ETANCH-COUV.BAC ACIER</v>
      </c>
      <c r="AK292" s="67" t="str">
        <f>'COUT TVX'!L289</f>
        <v>CHARPENTE / COUVERTURE</v>
      </c>
      <c r="AL292" s="68">
        <f>'COUT TVX'!M289</f>
        <v>44869.63</v>
      </c>
      <c r="AM292" s="68"/>
      <c r="AN292" s="68"/>
      <c r="AO292" s="68"/>
      <c r="AP292" s="68"/>
      <c r="AQ292" s="68"/>
      <c r="AR292" s="68"/>
      <c r="AS292" s="77" t="str">
        <f>IF(ISBLANK('COUT TVX'!Q289),"",'COUT TVX'!Q289)</f>
        <v/>
      </c>
      <c r="AT292" s="68" t="str">
        <f t="shared" si="27"/>
        <v/>
      </c>
      <c r="AU292" s="68" t="str">
        <f t="shared" si="28"/>
        <v/>
      </c>
      <c r="AV292" s="68" t="str">
        <f t="shared" si="29"/>
        <v/>
      </c>
    </row>
    <row r="293" spans="1:48" x14ac:dyDescent="0.25">
      <c r="A293" s="67">
        <f>'COUT TVX'!A290</f>
        <v>841</v>
      </c>
      <c r="B293" s="67" t="str">
        <f>'COUT TVX'!B290</f>
        <v xml:space="preserve"> SAINT MARS LA BRIERE ALLEE DES</v>
      </c>
      <c r="C293" s="67"/>
      <c r="D293" s="67"/>
      <c r="E293" s="67">
        <f>IF(ISBLANK('COUT TVX'!I290),"",'COUT TVX'!I290)</f>
        <v>1</v>
      </c>
      <c r="F293" s="72" t="str">
        <f>'COUT TVX'!R290</f>
        <v>Z3</v>
      </c>
      <c r="G293" s="67"/>
      <c r="H293" s="67">
        <f>'COUT TVX'!C290</f>
        <v>2011</v>
      </c>
      <c r="I293" s="67">
        <f>'COUT TVX'!D290</f>
        <v>2013</v>
      </c>
      <c r="J293" s="67" t="str">
        <f>IF('COUT TVX'!H290="IND","IND",IF('COUT TVX'!H290="COLL","COLL",IF('COUT TVX'!H290="INT","COL","MIXTE")))</f>
        <v>MIXTE</v>
      </c>
      <c r="K293" s="67" t="str">
        <f>IFERROR((VLOOKUP(A293,'COUT GLOBAL'!A:L,9,FALSE)),"")</f>
        <v>Locatif</v>
      </c>
      <c r="L293" s="67"/>
      <c r="M293" s="67"/>
      <c r="N293" s="67" t="str">
        <f t="shared" si="24"/>
        <v>-</v>
      </c>
      <c r="O293" s="67"/>
      <c r="P293" s="67"/>
      <c r="Q293" s="67"/>
      <c r="R293" s="67"/>
      <c r="S293" s="67"/>
      <c r="T293" s="67"/>
      <c r="U293" s="67"/>
      <c r="V293" s="67"/>
      <c r="W293" s="67"/>
      <c r="X293" s="73" t="str">
        <f>IF('COUT TVX'!E290=0,"",'COUT TVX'!E290)</f>
        <v/>
      </c>
      <c r="Y293" s="74"/>
      <c r="Z293" s="74"/>
      <c r="AA293" s="74"/>
      <c r="AB293" s="74"/>
      <c r="AC293" s="74"/>
      <c r="AD293" s="68"/>
      <c r="AE293" s="68" t="str">
        <f t="shared" si="25"/>
        <v/>
      </c>
      <c r="AF293" s="68"/>
      <c r="AG293" s="75" t="str">
        <f>IF('COUT TVX'!F290=0,"",'COUT TVX'!F290)</f>
        <v/>
      </c>
      <c r="AH293" s="75" t="str">
        <f>IF('COUT TVX'!G290=0,"",'COUT TVX'!G290)</f>
        <v/>
      </c>
      <c r="AI293" s="76" t="str">
        <f t="shared" si="26"/>
        <v/>
      </c>
      <c r="AJ293" s="67" t="str">
        <f>'COUT TVX'!K290</f>
        <v>LOT 6 - SERRURERIE</v>
      </c>
      <c r="AK293" s="67" t="str">
        <f>'COUT TVX'!L290</f>
        <v>SECOND ŒUVRE</v>
      </c>
      <c r="AL293" s="68">
        <f>'COUT TVX'!M290</f>
        <v>21848.38</v>
      </c>
      <c r="AM293" s="68"/>
      <c r="AN293" s="68"/>
      <c r="AO293" s="68"/>
      <c r="AP293" s="68"/>
      <c r="AQ293" s="68"/>
      <c r="AR293" s="68"/>
      <c r="AS293" s="77" t="str">
        <f>IF(ISBLANK('COUT TVX'!Q290),"",'COUT TVX'!Q290)</f>
        <v/>
      </c>
      <c r="AT293" s="68" t="str">
        <f t="shared" si="27"/>
        <v/>
      </c>
      <c r="AU293" s="68" t="str">
        <f t="shared" si="28"/>
        <v/>
      </c>
      <c r="AV293" s="68" t="str">
        <f t="shared" si="29"/>
        <v/>
      </c>
    </row>
    <row r="294" spans="1:48" x14ac:dyDescent="0.25">
      <c r="A294" s="67">
        <f>'COUT TVX'!A291</f>
        <v>841</v>
      </c>
      <c r="B294" s="67" t="str">
        <f>'COUT TVX'!B291</f>
        <v xml:space="preserve"> SAINT MARS LA BRIERE ALLEE DES</v>
      </c>
      <c r="C294" s="67"/>
      <c r="D294" s="67"/>
      <c r="E294" s="67">
        <f>IF(ISBLANK('COUT TVX'!I291),"",'COUT TVX'!I291)</f>
        <v>1</v>
      </c>
      <c r="F294" s="72" t="str">
        <f>'COUT TVX'!R291</f>
        <v>Z3</v>
      </c>
      <c r="G294" s="67"/>
      <c r="H294" s="67">
        <f>'COUT TVX'!C291</f>
        <v>2011</v>
      </c>
      <c r="I294" s="67">
        <f>'COUT TVX'!D291</f>
        <v>2013</v>
      </c>
      <c r="J294" s="67" t="str">
        <f>IF('COUT TVX'!H291="IND","IND",IF('COUT TVX'!H291="COLL","COLL",IF('COUT TVX'!H291="INT","COL","MIXTE")))</f>
        <v>MIXTE</v>
      </c>
      <c r="K294" s="67" t="str">
        <f>IFERROR((VLOOKUP(A294,'COUT GLOBAL'!A:L,9,FALSE)),"")</f>
        <v>Locatif</v>
      </c>
      <c r="L294" s="67"/>
      <c r="M294" s="67"/>
      <c r="N294" s="67" t="str">
        <f t="shared" si="24"/>
        <v>-</v>
      </c>
      <c r="O294" s="67"/>
      <c r="P294" s="67"/>
      <c r="Q294" s="67"/>
      <c r="R294" s="67"/>
      <c r="S294" s="67"/>
      <c r="T294" s="67"/>
      <c r="U294" s="67"/>
      <c r="V294" s="67"/>
      <c r="W294" s="67"/>
      <c r="X294" s="73" t="str">
        <f>IF('COUT TVX'!E291=0,"",'COUT TVX'!E291)</f>
        <v/>
      </c>
      <c r="Y294" s="74"/>
      <c r="Z294" s="74"/>
      <c r="AA294" s="74"/>
      <c r="AB294" s="74"/>
      <c r="AC294" s="74"/>
      <c r="AD294" s="68"/>
      <c r="AE294" s="68" t="str">
        <f t="shared" si="25"/>
        <v/>
      </c>
      <c r="AF294" s="68"/>
      <c r="AG294" s="75" t="str">
        <f>IF('COUT TVX'!F291=0,"",'COUT TVX'!F291)</f>
        <v/>
      </c>
      <c r="AH294" s="75" t="str">
        <f>IF('COUT TVX'!G291=0,"",'COUT TVX'!G291)</f>
        <v/>
      </c>
      <c r="AI294" s="76" t="str">
        <f t="shared" si="26"/>
        <v/>
      </c>
      <c r="AJ294" s="67" t="str">
        <f>'COUT TVX'!K291</f>
        <v>LOT 8 - MENUISERIES INT. BOIS</v>
      </c>
      <c r="AK294" s="67" t="str">
        <f>'COUT TVX'!L291</f>
        <v>SECOND ŒUVRE</v>
      </c>
      <c r="AL294" s="68">
        <f>'COUT TVX'!M291</f>
        <v>30015.25</v>
      </c>
      <c r="AM294" s="68"/>
      <c r="AN294" s="68"/>
      <c r="AO294" s="68"/>
      <c r="AP294" s="68"/>
      <c r="AQ294" s="68"/>
      <c r="AR294" s="68"/>
      <c r="AS294" s="77" t="str">
        <f>IF(ISBLANK('COUT TVX'!Q291),"",'COUT TVX'!Q291)</f>
        <v/>
      </c>
      <c r="AT294" s="68" t="str">
        <f t="shared" si="27"/>
        <v/>
      </c>
      <c r="AU294" s="68" t="str">
        <f t="shared" si="28"/>
        <v/>
      </c>
      <c r="AV294" s="68" t="str">
        <f t="shared" si="29"/>
        <v/>
      </c>
    </row>
    <row r="295" spans="1:48" x14ac:dyDescent="0.25">
      <c r="A295" s="67">
        <f>'COUT TVX'!A292</f>
        <v>841</v>
      </c>
      <c r="B295" s="67" t="str">
        <f>'COUT TVX'!B292</f>
        <v xml:space="preserve"> SAINT MARS LA BRIERE ALLEE DES</v>
      </c>
      <c r="C295" s="67"/>
      <c r="D295" s="67"/>
      <c r="E295" s="67">
        <f>IF(ISBLANK('COUT TVX'!I292),"",'COUT TVX'!I292)</f>
        <v>1</v>
      </c>
      <c r="F295" s="72" t="str">
        <f>'COUT TVX'!R292</f>
        <v>Z3</v>
      </c>
      <c r="G295" s="67"/>
      <c r="H295" s="67">
        <f>'COUT TVX'!C292</f>
        <v>2011</v>
      </c>
      <c r="I295" s="67">
        <f>'COUT TVX'!D292</f>
        <v>2013</v>
      </c>
      <c r="J295" s="67" t="str">
        <f>IF('COUT TVX'!H292="IND","IND",IF('COUT TVX'!H292="COLL","COLL",IF('COUT TVX'!H292="INT","COL","MIXTE")))</f>
        <v>MIXTE</v>
      </c>
      <c r="K295" s="67" t="str">
        <f>IFERROR((VLOOKUP(A295,'COUT GLOBAL'!A:L,9,FALSE)),"")</f>
        <v>Locatif</v>
      </c>
      <c r="L295" s="67"/>
      <c r="M295" s="67"/>
      <c r="N295" s="67" t="str">
        <f t="shared" si="24"/>
        <v>-</v>
      </c>
      <c r="O295" s="67"/>
      <c r="P295" s="67"/>
      <c r="Q295" s="67"/>
      <c r="R295" s="67"/>
      <c r="S295" s="67"/>
      <c r="T295" s="67"/>
      <c r="U295" s="67"/>
      <c r="V295" s="67"/>
      <c r="W295" s="67"/>
      <c r="X295" s="73" t="str">
        <f>IF('COUT TVX'!E292=0,"",'COUT TVX'!E292)</f>
        <v/>
      </c>
      <c r="Y295" s="74"/>
      <c r="Z295" s="74"/>
      <c r="AA295" s="74"/>
      <c r="AB295" s="74"/>
      <c r="AC295" s="74"/>
      <c r="AD295" s="68"/>
      <c r="AE295" s="68" t="str">
        <f t="shared" si="25"/>
        <v/>
      </c>
      <c r="AF295" s="68"/>
      <c r="AG295" s="75" t="str">
        <f>IF('COUT TVX'!F292=0,"",'COUT TVX'!F292)</f>
        <v/>
      </c>
      <c r="AH295" s="75" t="str">
        <f>IF('COUT TVX'!G292=0,"",'COUT TVX'!G292)</f>
        <v/>
      </c>
      <c r="AI295" s="76" t="str">
        <f t="shared" si="26"/>
        <v/>
      </c>
      <c r="AJ295" s="67" t="str">
        <f>'COUT TVX'!K292</f>
        <v>LOT 9 - PLATRERIE</v>
      </c>
      <c r="AK295" s="67" t="str">
        <f>'COUT TVX'!L292</f>
        <v>SECOND ŒUVRE</v>
      </c>
      <c r="AL295" s="68">
        <f>'COUT TVX'!M292</f>
        <v>0</v>
      </c>
      <c r="AM295" s="68"/>
      <c r="AN295" s="68"/>
      <c r="AO295" s="68"/>
      <c r="AP295" s="68"/>
      <c r="AQ295" s="68"/>
      <c r="AR295" s="68"/>
      <c r="AS295" s="77" t="str">
        <f>IF(ISBLANK('COUT TVX'!Q292),"",'COUT TVX'!Q292)</f>
        <v/>
      </c>
      <c r="AT295" s="68" t="str">
        <f t="shared" si="27"/>
        <v/>
      </c>
      <c r="AU295" s="68" t="str">
        <f t="shared" si="28"/>
        <v/>
      </c>
      <c r="AV295" s="68" t="str">
        <f t="shared" si="29"/>
        <v/>
      </c>
    </row>
    <row r="296" spans="1:48" x14ac:dyDescent="0.25">
      <c r="A296" s="67">
        <f>'COUT TVX'!A293</f>
        <v>841</v>
      </c>
      <c r="B296" s="67" t="str">
        <f>'COUT TVX'!B293</f>
        <v xml:space="preserve"> SAINT MARS LA BRIERE ALLEE DES</v>
      </c>
      <c r="C296" s="67"/>
      <c r="D296" s="67"/>
      <c r="E296" s="67">
        <f>IF(ISBLANK('COUT TVX'!I293),"",'COUT TVX'!I293)</f>
        <v>1</v>
      </c>
      <c r="F296" s="72" t="str">
        <f>'COUT TVX'!R293</f>
        <v>Z3</v>
      </c>
      <c r="G296" s="67"/>
      <c r="H296" s="67">
        <f>'COUT TVX'!C293</f>
        <v>2011</v>
      </c>
      <c r="I296" s="67">
        <f>'COUT TVX'!D293</f>
        <v>2013</v>
      </c>
      <c r="J296" s="67" t="str">
        <f>IF('COUT TVX'!H293="IND","IND",IF('COUT TVX'!H293="COLL","COLL",IF('COUT TVX'!H293="INT","COL","MIXTE")))</f>
        <v>MIXTE</v>
      </c>
      <c r="K296" s="67" t="str">
        <f>IFERROR((VLOOKUP(A296,'COUT GLOBAL'!A:L,9,FALSE)),"")</f>
        <v>Locatif</v>
      </c>
      <c r="L296" s="67"/>
      <c r="M296" s="67"/>
      <c r="N296" s="67" t="str">
        <f t="shared" si="24"/>
        <v>-</v>
      </c>
      <c r="O296" s="67"/>
      <c r="P296" s="67"/>
      <c r="Q296" s="67"/>
      <c r="R296" s="67"/>
      <c r="S296" s="67"/>
      <c r="T296" s="67"/>
      <c r="U296" s="67"/>
      <c r="V296" s="67"/>
      <c r="W296" s="67"/>
      <c r="X296" s="73" t="str">
        <f>IF('COUT TVX'!E293=0,"",'COUT TVX'!E293)</f>
        <v/>
      </c>
      <c r="Y296" s="74"/>
      <c r="Z296" s="74"/>
      <c r="AA296" s="74"/>
      <c r="AB296" s="74"/>
      <c r="AC296" s="74"/>
      <c r="AD296" s="68"/>
      <c r="AE296" s="68" t="str">
        <f t="shared" si="25"/>
        <v/>
      </c>
      <c r="AF296" s="68"/>
      <c r="AG296" s="75" t="str">
        <f>IF('COUT TVX'!F293=0,"",'COUT TVX'!F293)</f>
        <v/>
      </c>
      <c r="AH296" s="75" t="str">
        <f>IF('COUT TVX'!G293=0,"",'COUT TVX'!G293)</f>
        <v/>
      </c>
      <c r="AI296" s="76" t="str">
        <f t="shared" si="26"/>
        <v/>
      </c>
      <c r="AJ296" s="67" t="str">
        <f>'COUT TVX'!K293</f>
        <v>LOT 10-PLOMBERIE-CHAUFF-VMC</v>
      </c>
      <c r="AK296" s="67" t="str">
        <f>'COUT TVX'!L293</f>
        <v>ELECTRICITE / CHAUFFAGE/PLOMBERIE/VMC</v>
      </c>
      <c r="AL296" s="68">
        <f>'COUT TVX'!M293</f>
        <v>135485.98000000001</v>
      </c>
      <c r="AM296" s="68"/>
      <c r="AN296" s="68"/>
      <c r="AO296" s="68"/>
      <c r="AP296" s="68"/>
      <c r="AQ296" s="68"/>
      <c r="AR296" s="68"/>
      <c r="AS296" s="77" t="str">
        <f>IF(ISBLANK('COUT TVX'!Q293),"",'COUT TVX'!Q293)</f>
        <v/>
      </c>
      <c r="AT296" s="68" t="str">
        <f t="shared" si="27"/>
        <v/>
      </c>
      <c r="AU296" s="68" t="str">
        <f t="shared" si="28"/>
        <v/>
      </c>
      <c r="AV296" s="68" t="str">
        <f t="shared" si="29"/>
        <v/>
      </c>
    </row>
    <row r="297" spans="1:48" x14ac:dyDescent="0.25">
      <c r="A297" s="67">
        <f>'COUT TVX'!A294</f>
        <v>841</v>
      </c>
      <c r="B297" s="67" t="str">
        <f>'COUT TVX'!B294</f>
        <v xml:space="preserve"> SAINT MARS LA BRIERE ALLEE DES</v>
      </c>
      <c r="C297" s="67"/>
      <c r="D297" s="67"/>
      <c r="E297" s="67">
        <f>IF(ISBLANK('COUT TVX'!I294),"",'COUT TVX'!I294)</f>
        <v>1</v>
      </c>
      <c r="F297" s="72" t="str">
        <f>'COUT TVX'!R294</f>
        <v>Z3</v>
      </c>
      <c r="G297" s="67"/>
      <c r="H297" s="67">
        <f>'COUT TVX'!C294</f>
        <v>2011</v>
      </c>
      <c r="I297" s="67">
        <f>'COUT TVX'!D294</f>
        <v>2013</v>
      </c>
      <c r="J297" s="67" t="str">
        <f>IF('COUT TVX'!H294="IND","IND",IF('COUT TVX'!H294="COLL","COLL",IF('COUT TVX'!H294="INT","COL","MIXTE")))</f>
        <v>MIXTE</v>
      </c>
      <c r="K297" s="67" t="str">
        <f>IFERROR((VLOOKUP(A297,'COUT GLOBAL'!A:L,9,FALSE)),"")</f>
        <v>Locatif</v>
      </c>
      <c r="L297" s="67"/>
      <c r="M297" s="67"/>
      <c r="N297" s="67" t="str">
        <f t="shared" si="24"/>
        <v>-</v>
      </c>
      <c r="O297" s="67"/>
      <c r="P297" s="67"/>
      <c r="Q297" s="67"/>
      <c r="R297" s="67"/>
      <c r="S297" s="67"/>
      <c r="T297" s="67"/>
      <c r="U297" s="67"/>
      <c r="V297" s="67"/>
      <c r="W297" s="67"/>
      <c r="X297" s="73" t="str">
        <f>IF('COUT TVX'!E294=0,"",'COUT TVX'!E294)</f>
        <v/>
      </c>
      <c r="Y297" s="74"/>
      <c r="Z297" s="74"/>
      <c r="AA297" s="74"/>
      <c r="AB297" s="74"/>
      <c r="AC297" s="74"/>
      <c r="AD297" s="68"/>
      <c r="AE297" s="68" t="str">
        <f t="shared" si="25"/>
        <v/>
      </c>
      <c r="AF297" s="68"/>
      <c r="AG297" s="75" t="str">
        <f>IF('COUT TVX'!F294=0,"",'COUT TVX'!F294)</f>
        <v/>
      </c>
      <c r="AH297" s="75" t="str">
        <f>IF('COUT TVX'!G294=0,"",'COUT TVX'!G294)</f>
        <v/>
      </c>
      <c r="AI297" s="76" t="str">
        <f t="shared" si="26"/>
        <v/>
      </c>
      <c r="AJ297" s="67" t="str">
        <f>'COUT TVX'!K294</f>
        <v>LOT 11 - ELECTRICITE</v>
      </c>
      <c r="AK297" s="67" t="str">
        <f>'COUT TVX'!L294</f>
        <v>ELECTRICITE / CHAUFFAGE/PLOMBERIE/VMC</v>
      </c>
      <c r="AL297" s="68">
        <f>'COUT TVX'!M294</f>
        <v>71406.73000000001</v>
      </c>
      <c r="AM297" s="68"/>
      <c r="AN297" s="68"/>
      <c r="AO297" s="68"/>
      <c r="AP297" s="68"/>
      <c r="AQ297" s="68"/>
      <c r="AR297" s="68"/>
      <c r="AS297" s="77" t="str">
        <f>IF(ISBLANK('COUT TVX'!Q294),"",'COUT TVX'!Q294)</f>
        <v/>
      </c>
      <c r="AT297" s="68" t="str">
        <f t="shared" si="27"/>
        <v/>
      </c>
      <c r="AU297" s="68" t="str">
        <f t="shared" si="28"/>
        <v/>
      </c>
      <c r="AV297" s="68" t="str">
        <f t="shared" si="29"/>
        <v/>
      </c>
    </row>
    <row r="298" spans="1:48" x14ac:dyDescent="0.25">
      <c r="A298" s="67">
        <f>'COUT TVX'!A295</f>
        <v>841</v>
      </c>
      <c r="B298" s="67" t="str">
        <f>'COUT TVX'!B295</f>
        <v xml:space="preserve"> SAINT MARS LA BRIERE ALLEE DES</v>
      </c>
      <c r="C298" s="67"/>
      <c r="D298" s="67"/>
      <c r="E298" s="67">
        <f>IF(ISBLANK('COUT TVX'!I295),"",'COUT TVX'!I295)</f>
        <v>1</v>
      </c>
      <c r="F298" s="72" t="str">
        <f>'COUT TVX'!R295</f>
        <v>Z3</v>
      </c>
      <c r="G298" s="67"/>
      <c r="H298" s="67">
        <f>'COUT TVX'!C295</f>
        <v>2011</v>
      </c>
      <c r="I298" s="67">
        <f>'COUT TVX'!D295</f>
        <v>2013</v>
      </c>
      <c r="J298" s="67" t="str">
        <f>IF('COUT TVX'!H295="IND","IND",IF('COUT TVX'!H295="COLL","COLL",IF('COUT TVX'!H295="INT","COL","MIXTE")))</f>
        <v>MIXTE</v>
      </c>
      <c r="K298" s="67" t="str">
        <f>IFERROR((VLOOKUP(A298,'COUT GLOBAL'!A:L,9,FALSE)),"")</f>
        <v>Locatif</v>
      </c>
      <c r="L298" s="67"/>
      <c r="M298" s="67"/>
      <c r="N298" s="67" t="str">
        <f t="shared" si="24"/>
        <v>-</v>
      </c>
      <c r="O298" s="67"/>
      <c r="P298" s="67"/>
      <c r="Q298" s="67"/>
      <c r="R298" s="67"/>
      <c r="S298" s="67"/>
      <c r="T298" s="67"/>
      <c r="U298" s="67"/>
      <c r="V298" s="67"/>
      <c r="W298" s="67"/>
      <c r="X298" s="73" t="str">
        <f>IF('COUT TVX'!E295=0,"",'COUT TVX'!E295)</f>
        <v/>
      </c>
      <c r="Y298" s="74"/>
      <c r="Z298" s="74"/>
      <c r="AA298" s="74"/>
      <c r="AB298" s="74"/>
      <c r="AC298" s="74"/>
      <c r="AD298" s="68"/>
      <c r="AE298" s="68" t="str">
        <f t="shared" si="25"/>
        <v/>
      </c>
      <c r="AF298" s="68"/>
      <c r="AG298" s="75" t="str">
        <f>IF('COUT TVX'!F295=0,"",'COUT TVX'!F295)</f>
        <v/>
      </c>
      <c r="AH298" s="75" t="str">
        <f>IF('COUT TVX'!G295=0,"",'COUT TVX'!G295)</f>
        <v/>
      </c>
      <c r="AI298" s="76" t="str">
        <f t="shared" si="26"/>
        <v/>
      </c>
      <c r="AJ298" s="67" t="str">
        <f>'COUT TVX'!K295</f>
        <v>LOT 12 - CARRELAGE-FAIENCE</v>
      </c>
      <c r="AK298" s="67" t="str">
        <f>'COUT TVX'!L295</f>
        <v>SECOND ŒUVRE</v>
      </c>
      <c r="AL298" s="68">
        <f>'COUT TVX'!M295</f>
        <v>34030.07</v>
      </c>
      <c r="AM298" s="68"/>
      <c r="AN298" s="68"/>
      <c r="AO298" s="68"/>
      <c r="AP298" s="68"/>
      <c r="AQ298" s="68"/>
      <c r="AR298" s="68"/>
      <c r="AS298" s="77" t="str">
        <f>IF(ISBLANK('COUT TVX'!Q295),"",'COUT TVX'!Q295)</f>
        <v/>
      </c>
      <c r="AT298" s="68" t="str">
        <f t="shared" si="27"/>
        <v/>
      </c>
      <c r="AU298" s="68" t="str">
        <f t="shared" si="28"/>
        <v/>
      </c>
      <c r="AV298" s="68" t="str">
        <f t="shared" si="29"/>
        <v/>
      </c>
    </row>
    <row r="299" spans="1:48" x14ac:dyDescent="0.25">
      <c r="A299" s="67">
        <f>'COUT TVX'!A296</f>
        <v>841</v>
      </c>
      <c r="B299" s="67" t="str">
        <f>'COUT TVX'!B296</f>
        <v xml:space="preserve"> SAINT MARS LA BRIERE ALLEE DES</v>
      </c>
      <c r="C299" s="67"/>
      <c r="D299" s="67"/>
      <c r="E299" s="67">
        <f>IF(ISBLANK('COUT TVX'!I296),"",'COUT TVX'!I296)</f>
        <v>1</v>
      </c>
      <c r="F299" s="72" t="str">
        <f>'COUT TVX'!R296</f>
        <v>Z3</v>
      </c>
      <c r="G299" s="67"/>
      <c r="H299" s="67">
        <f>'COUT TVX'!C296</f>
        <v>2011</v>
      </c>
      <c r="I299" s="67">
        <f>'COUT TVX'!D296</f>
        <v>2013</v>
      </c>
      <c r="J299" s="67" t="str">
        <f>IF('COUT TVX'!H296="IND","IND",IF('COUT TVX'!H296="COLL","COLL",IF('COUT TVX'!H296="INT","COL","MIXTE")))</f>
        <v>MIXTE</v>
      </c>
      <c r="K299" s="67" t="str">
        <f>IFERROR((VLOOKUP(A299,'COUT GLOBAL'!A:L,9,FALSE)),"")</f>
        <v>Locatif</v>
      </c>
      <c r="L299" s="67"/>
      <c r="M299" s="67"/>
      <c r="N299" s="67" t="str">
        <f t="shared" si="24"/>
        <v>-</v>
      </c>
      <c r="O299" s="67"/>
      <c r="P299" s="67"/>
      <c r="Q299" s="67"/>
      <c r="R299" s="67"/>
      <c r="S299" s="67"/>
      <c r="T299" s="67"/>
      <c r="U299" s="67"/>
      <c r="V299" s="67"/>
      <c r="W299" s="67"/>
      <c r="X299" s="73" t="str">
        <f>IF('COUT TVX'!E296=0,"",'COUT TVX'!E296)</f>
        <v/>
      </c>
      <c r="Y299" s="74"/>
      <c r="Z299" s="74"/>
      <c r="AA299" s="74"/>
      <c r="AB299" s="74"/>
      <c r="AC299" s="74"/>
      <c r="AD299" s="68"/>
      <c r="AE299" s="68" t="str">
        <f t="shared" si="25"/>
        <v/>
      </c>
      <c r="AF299" s="68"/>
      <c r="AG299" s="75" t="str">
        <f>IF('COUT TVX'!F296=0,"",'COUT TVX'!F296)</f>
        <v/>
      </c>
      <c r="AH299" s="75" t="str">
        <f>IF('COUT TVX'!G296=0,"",'COUT TVX'!G296)</f>
        <v/>
      </c>
      <c r="AI299" s="76" t="str">
        <f t="shared" si="26"/>
        <v/>
      </c>
      <c r="AJ299" s="67" t="str">
        <f>'COUT TVX'!K296</f>
        <v>LOT 13 - PEINTURE-REVTS MURAUX</v>
      </c>
      <c r="AK299" s="67" t="str">
        <f>'COUT TVX'!L296</f>
        <v>SECOND ŒUVRE</v>
      </c>
      <c r="AL299" s="68">
        <f>'COUT TVX'!M296</f>
        <v>43170.23</v>
      </c>
      <c r="AM299" s="68"/>
      <c r="AN299" s="68"/>
      <c r="AO299" s="68"/>
      <c r="AP299" s="68"/>
      <c r="AQ299" s="68"/>
      <c r="AR299" s="68"/>
      <c r="AS299" s="77" t="str">
        <f>IF(ISBLANK('COUT TVX'!Q296),"",'COUT TVX'!Q296)</f>
        <v/>
      </c>
      <c r="AT299" s="68" t="str">
        <f t="shared" si="27"/>
        <v/>
      </c>
      <c r="AU299" s="68" t="str">
        <f t="shared" si="28"/>
        <v/>
      </c>
      <c r="AV299" s="68" t="str">
        <f t="shared" si="29"/>
        <v/>
      </c>
    </row>
    <row r="300" spans="1:48" x14ac:dyDescent="0.25">
      <c r="A300" s="67">
        <f>'COUT TVX'!A297</f>
        <v>841</v>
      </c>
      <c r="B300" s="67" t="str">
        <f>'COUT TVX'!B297</f>
        <v xml:space="preserve"> SAINT MARS LA BRIERE ALLEE DES</v>
      </c>
      <c r="C300" s="67"/>
      <c r="D300" s="67"/>
      <c r="E300" s="67">
        <f>IF(ISBLANK('COUT TVX'!I297),"",'COUT TVX'!I297)</f>
        <v>1</v>
      </c>
      <c r="F300" s="72" t="str">
        <f>'COUT TVX'!R297</f>
        <v>Z3</v>
      </c>
      <c r="G300" s="67"/>
      <c r="H300" s="67">
        <f>'COUT TVX'!C297</f>
        <v>2011</v>
      </c>
      <c r="I300" s="67">
        <f>'COUT TVX'!D297</f>
        <v>2013</v>
      </c>
      <c r="J300" s="67" t="str">
        <f>IF('COUT TVX'!H297="IND","IND",IF('COUT TVX'!H297="COLL","COLL",IF('COUT TVX'!H297="INT","COL","MIXTE")))</f>
        <v>MIXTE</v>
      </c>
      <c r="K300" s="67" t="str">
        <f>IFERROR((VLOOKUP(A300,'COUT GLOBAL'!A:L,9,FALSE)),"")</f>
        <v>Locatif</v>
      </c>
      <c r="L300" s="67"/>
      <c r="M300" s="67"/>
      <c r="N300" s="67" t="str">
        <f t="shared" si="24"/>
        <v>-</v>
      </c>
      <c r="O300" s="67"/>
      <c r="P300" s="67"/>
      <c r="Q300" s="67"/>
      <c r="R300" s="67"/>
      <c r="S300" s="67"/>
      <c r="T300" s="67"/>
      <c r="U300" s="67"/>
      <c r="V300" s="67"/>
      <c r="W300" s="67"/>
      <c r="X300" s="73" t="str">
        <f>IF('COUT TVX'!E297=0,"",'COUT TVX'!E297)</f>
        <v/>
      </c>
      <c r="Y300" s="74"/>
      <c r="Z300" s="74"/>
      <c r="AA300" s="74"/>
      <c r="AB300" s="74"/>
      <c r="AC300" s="74"/>
      <c r="AD300" s="68"/>
      <c r="AE300" s="68" t="str">
        <f t="shared" si="25"/>
        <v/>
      </c>
      <c r="AF300" s="68"/>
      <c r="AG300" s="75" t="str">
        <f>IF('COUT TVX'!F297=0,"",'COUT TVX'!F297)</f>
        <v/>
      </c>
      <c r="AH300" s="75" t="str">
        <f>IF('COUT TVX'!G297=0,"",'COUT TVX'!G297)</f>
        <v/>
      </c>
      <c r="AI300" s="76" t="str">
        <f t="shared" si="26"/>
        <v/>
      </c>
      <c r="AJ300" s="67" t="str">
        <f>'COUT TVX'!K297</f>
        <v>LOT 14 - SOLS SOUPLES</v>
      </c>
      <c r="AK300" s="67" t="str">
        <f>'COUT TVX'!L297</f>
        <v>SECOND ŒUVRE</v>
      </c>
      <c r="AL300" s="68">
        <f>'COUT TVX'!M297</f>
        <v>8258.39</v>
      </c>
      <c r="AM300" s="68"/>
      <c r="AN300" s="68"/>
      <c r="AO300" s="68"/>
      <c r="AP300" s="68"/>
      <c r="AQ300" s="68"/>
      <c r="AR300" s="68"/>
      <c r="AS300" s="77" t="str">
        <f>IF(ISBLANK('COUT TVX'!Q297),"",'COUT TVX'!Q297)</f>
        <v/>
      </c>
      <c r="AT300" s="68" t="str">
        <f t="shared" si="27"/>
        <v/>
      </c>
      <c r="AU300" s="68" t="str">
        <f t="shared" si="28"/>
        <v/>
      </c>
      <c r="AV300" s="68" t="str">
        <f t="shared" si="29"/>
        <v/>
      </c>
    </row>
    <row r="301" spans="1:48" x14ac:dyDescent="0.25">
      <c r="A301" s="67">
        <f>'COUT TVX'!A298</f>
        <v>841</v>
      </c>
      <c r="B301" s="67" t="str">
        <f>'COUT TVX'!B298</f>
        <v xml:space="preserve"> SAINT MARS LA BRIERE ALLEE DES</v>
      </c>
      <c r="C301" s="67"/>
      <c r="D301" s="67"/>
      <c r="E301" s="67">
        <f>IF(ISBLANK('COUT TVX'!I298),"",'COUT TVX'!I298)</f>
        <v>1</v>
      </c>
      <c r="F301" s="72" t="str">
        <f>'COUT TVX'!R298</f>
        <v>Z3</v>
      </c>
      <c r="G301" s="67"/>
      <c r="H301" s="67">
        <f>'COUT TVX'!C298</f>
        <v>2011</v>
      </c>
      <c r="I301" s="67">
        <f>'COUT TVX'!D298</f>
        <v>2013</v>
      </c>
      <c r="J301" s="67" t="str">
        <f>IF('COUT TVX'!H298="IND","IND",IF('COUT TVX'!H298="COLL","COLL",IF('COUT TVX'!H298="INT","COL","MIXTE")))</f>
        <v>MIXTE</v>
      </c>
      <c r="K301" s="67" t="str">
        <f>IFERROR((VLOOKUP(A301,'COUT GLOBAL'!A:L,9,FALSE)),"")</f>
        <v>Locatif</v>
      </c>
      <c r="L301" s="67"/>
      <c r="M301" s="67"/>
      <c r="N301" s="67" t="str">
        <f t="shared" si="24"/>
        <v>-</v>
      </c>
      <c r="O301" s="67"/>
      <c r="P301" s="67"/>
      <c r="Q301" s="67"/>
      <c r="R301" s="67"/>
      <c r="S301" s="67"/>
      <c r="T301" s="67"/>
      <c r="U301" s="67"/>
      <c r="V301" s="67"/>
      <c r="W301" s="67"/>
      <c r="X301" s="73" t="str">
        <f>IF('COUT TVX'!E298=0,"",'COUT TVX'!E298)</f>
        <v/>
      </c>
      <c r="Y301" s="74"/>
      <c r="Z301" s="74"/>
      <c r="AA301" s="74"/>
      <c r="AB301" s="74"/>
      <c r="AC301" s="74"/>
      <c r="AD301" s="68"/>
      <c r="AE301" s="68" t="str">
        <f t="shared" si="25"/>
        <v/>
      </c>
      <c r="AF301" s="68"/>
      <c r="AG301" s="75" t="str">
        <f>IF('COUT TVX'!F298=0,"",'COUT TVX'!F298)</f>
        <v/>
      </c>
      <c r="AH301" s="75" t="str">
        <f>IF('COUT TVX'!G298=0,"",'COUT TVX'!G298)</f>
        <v/>
      </c>
      <c r="AI301" s="76" t="str">
        <f t="shared" si="26"/>
        <v/>
      </c>
      <c r="AJ301" s="67" t="str">
        <f>'COUT TVX'!K298</f>
        <v>LOT 15 - ESPACES VERTS</v>
      </c>
      <c r="AK301" s="67" t="str">
        <f>'COUT TVX'!L298</f>
        <v>ESPACES VERTS</v>
      </c>
      <c r="AL301" s="68">
        <f>'COUT TVX'!M298</f>
        <v>1059.8699999999999</v>
      </c>
      <c r="AM301" s="68"/>
      <c r="AN301" s="68"/>
      <c r="AO301" s="68"/>
      <c r="AP301" s="68"/>
      <c r="AQ301" s="68"/>
      <c r="AR301" s="68"/>
      <c r="AS301" s="77" t="str">
        <f>IF(ISBLANK('COUT TVX'!Q298),"",'COUT TVX'!Q298)</f>
        <v/>
      </c>
      <c r="AT301" s="68" t="str">
        <f t="shared" si="27"/>
        <v/>
      </c>
      <c r="AU301" s="68" t="str">
        <f t="shared" si="28"/>
        <v/>
      </c>
      <c r="AV301" s="68" t="str">
        <f t="shared" si="29"/>
        <v/>
      </c>
    </row>
    <row r="302" spans="1:48" x14ac:dyDescent="0.25">
      <c r="A302" s="67">
        <f>'COUT TVX'!A299</f>
        <v>841</v>
      </c>
      <c r="B302" s="67" t="str">
        <f>'COUT TVX'!B299</f>
        <v xml:space="preserve"> SAINT MARS LA BRIERE ALLEE DES</v>
      </c>
      <c r="C302" s="67"/>
      <c r="D302" s="67"/>
      <c r="E302" s="67">
        <f>IF(ISBLANK('COUT TVX'!I299),"",'COUT TVX'!I299)</f>
        <v>1</v>
      </c>
      <c r="F302" s="72" t="str">
        <f>'COUT TVX'!R299</f>
        <v>Z3</v>
      </c>
      <c r="G302" s="67"/>
      <c r="H302" s="67">
        <f>'COUT TVX'!C299</f>
        <v>2011</v>
      </c>
      <c r="I302" s="67">
        <f>'COUT TVX'!D299</f>
        <v>2013</v>
      </c>
      <c r="J302" s="67" t="str">
        <f>IF('COUT TVX'!H299="IND","IND",IF('COUT TVX'!H299="COLL","COLL",IF('COUT TVX'!H299="INT","COL","MIXTE")))</f>
        <v>MIXTE</v>
      </c>
      <c r="K302" s="67" t="str">
        <f>IFERROR((VLOOKUP(A302,'COUT GLOBAL'!A:L,9,FALSE)),"")</f>
        <v>Locatif</v>
      </c>
      <c r="L302" s="67"/>
      <c r="M302" s="67"/>
      <c r="N302" s="67" t="str">
        <f t="shared" si="24"/>
        <v>-</v>
      </c>
      <c r="O302" s="67"/>
      <c r="P302" s="67"/>
      <c r="Q302" s="67"/>
      <c r="R302" s="67"/>
      <c r="S302" s="67"/>
      <c r="T302" s="67"/>
      <c r="U302" s="67"/>
      <c r="V302" s="67"/>
      <c r="W302" s="67"/>
      <c r="X302" s="73" t="str">
        <f>IF('COUT TVX'!E299=0,"",'COUT TVX'!E299)</f>
        <v/>
      </c>
      <c r="Y302" s="74"/>
      <c r="Z302" s="74"/>
      <c r="AA302" s="74"/>
      <c r="AB302" s="74"/>
      <c r="AC302" s="74"/>
      <c r="AD302" s="68"/>
      <c r="AE302" s="68" t="str">
        <f t="shared" si="25"/>
        <v/>
      </c>
      <c r="AF302" s="68"/>
      <c r="AG302" s="75" t="str">
        <f>IF('COUT TVX'!F299=0,"",'COUT TVX'!F299)</f>
        <v/>
      </c>
      <c r="AH302" s="75" t="str">
        <f>IF('COUT TVX'!G299=0,"",'COUT TVX'!G299)</f>
        <v/>
      </c>
      <c r="AI302" s="76" t="str">
        <f t="shared" si="26"/>
        <v/>
      </c>
      <c r="AJ302" s="67" t="str">
        <f>'COUT TVX'!K299</f>
        <v>LOT 16 - CLOTURES</v>
      </c>
      <c r="AK302" s="67" t="str">
        <f>'COUT TVX'!L299</f>
        <v>ESPACES VERTS</v>
      </c>
      <c r="AL302" s="68">
        <f>'COUT TVX'!M299</f>
        <v>4027.89</v>
      </c>
      <c r="AM302" s="68"/>
      <c r="AN302" s="68"/>
      <c r="AO302" s="68"/>
      <c r="AP302" s="68"/>
      <c r="AQ302" s="68"/>
      <c r="AR302" s="68"/>
      <c r="AS302" s="77" t="str">
        <f>IF(ISBLANK('COUT TVX'!Q299),"",'COUT TVX'!Q299)</f>
        <v/>
      </c>
      <c r="AT302" s="68" t="str">
        <f t="shared" si="27"/>
        <v/>
      </c>
      <c r="AU302" s="68" t="str">
        <f t="shared" si="28"/>
        <v/>
      </c>
      <c r="AV302" s="68" t="str">
        <f t="shared" si="29"/>
        <v/>
      </c>
    </row>
    <row r="303" spans="1:48" x14ac:dyDescent="0.25">
      <c r="A303" s="67">
        <f>'COUT TVX'!A300</f>
        <v>841</v>
      </c>
      <c r="B303" s="67" t="str">
        <f>'COUT TVX'!B300</f>
        <v xml:space="preserve"> SAINT MARS LA BRIERE ALLEE DES</v>
      </c>
      <c r="C303" s="67"/>
      <c r="D303" s="67"/>
      <c r="E303" s="67">
        <f>IF(ISBLANK('COUT TVX'!I300),"",'COUT TVX'!I300)</f>
        <v>1</v>
      </c>
      <c r="F303" s="72" t="str">
        <f>'COUT TVX'!R300</f>
        <v>Z3</v>
      </c>
      <c r="G303" s="67"/>
      <c r="H303" s="67">
        <f>'COUT TVX'!C300</f>
        <v>2011</v>
      </c>
      <c r="I303" s="67">
        <f>'COUT TVX'!D300</f>
        <v>2013</v>
      </c>
      <c r="J303" s="67" t="str">
        <f>IF('COUT TVX'!H300="IND","IND",IF('COUT TVX'!H300="COLL","COLL",IF('COUT TVX'!H300="INT","COL","MIXTE")))</f>
        <v>MIXTE</v>
      </c>
      <c r="K303" s="67" t="str">
        <f>IFERROR((VLOOKUP(A303,'COUT GLOBAL'!A:L,9,FALSE)),"")</f>
        <v>Locatif</v>
      </c>
      <c r="L303" s="67"/>
      <c r="M303" s="67"/>
      <c r="N303" s="67" t="str">
        <f t="shared" si="24"/>
        <v>-</v>
      </c>
      <c r="O303" s="67"/>
      <c r="P303" s="67"/>
      <c r="Q303" s="67"/>
      <c r="R303" s="67"/>
      <c r="S303" s="67"/>
      <c r="T303" s="67"/>
      <c r="U303" s="67"/>
      <c r="V303" s="67"/>
      <c r="W303" s="67"/>
      <c r="X303" s="73" t="str">
        <f>IF('COUT TVX'!E300=0,"",'COUT TVX'!E300)</f>
        <v/>
      </c>
      <c r="Y303" s="74"/>
      <c r="Z303" s="74"/>
      <c r="AA303" s="74"/>
      <c r="AB303" s="74"/>
      <c r="AC303" s="74"/>
      <c r="AD303" s="68"/>
      <c r="AE303" s="68" t="str">
        <f t="shared" si="25"/>
        <v/>
      </c>
      <c r="AF303" s="68"/>
      <c r="AG303" s="75" t="str">
        <f>IF('COUT TVX'!F300=0,"",'COUT TVX'!F300)</f>
        <v/>
      </c>
      <c r="AH303" s="75" t="str">
        <f>IF('COUT TVX'!G300=0,"",'COUT TVX'!G300)</f>
        <v/>
      </c>
      <c r="AI303" s="76" t="str">
        <f t="shared" si="26"/>
        <v/>
      </c>
      <c r="AJ303" s="67" t="str">
        <f>'COUT TVX'!K300</f>
        <v>LOT 1 - VRD</v>
      </c>
      <c r="AK303" s="67" t="str">
        <f>'COUT TVX'!L300</f>
        <v>VRD</v>
      </c>
      <c r="AL303" s="68">
        <f>'COUT TVX'!M300</f>
        <v>30143.1</v>
      </c>
      <c r="AM303" s="68"/>
      <c r="AN303" s="68"/>
      <c r="AO303" s="68"/>
      <c r="AP303" s="68"/>
      <c r="AQ303" s="68"/>
      <c r="AR303" s="68"/>
      <c r="AS303" s="77" t="str">
        <f>IF(ISBLANK('COUT TVX'!Q300),"",'COUT TVX'!Q300)</f>
        <v/>
      </c>
      <c r="AT303" s="68" t="str">
        <f t="shared" si="27"/>
        <v/>
      </c>
      <c r="AU303" s="68" t="str">
        <f t="shared" si="28"/>
        <v/>
      </c>
      <c r="AV303" s="68" t="str">
        <f t="shared" si="29"/>
        <v/>
      </c>
    </row>
    <row r="304" spans="1:48" x14ac:dyDescent="0.25">
      <c r="A304" s="67">
        <f>'COUT TVX'!A301</f>
        <v>841</v>
      </c>
      <c r="B304" s="67" t="str">
        <f>'COUT TVX'!B301</f>
        <v xml:space="preserve"> SAINT MARS LA BRIERE ALLEE DES</v>
      </c>
      <c r="C304" s="67"/>
      <c r="D304" s="67"/>
      <c r="E304" s="67">
        <f>IF(ISBLANK('COUT TVX'!I301),"",'COUT TVX'!I301)</f>
        <v>1</v>
      </c>
      <c r="F304" s="72" t="str">
        <f>'COUT TVX'!R301</f>
        <v>Z3</v>
      </c>
      <c r="G304" s="67"/>
      <c r="H304" s="67">
        <f>'COUT TVX'!C301</f>
        <v>2011</v>
      </c>
      <c r="I304" s="67">
        <f>'COUT TVX'!D301</f>
        <v>2013</v>
      </c>
      <c r="J304" s="67" t="str">
        <f>IF('COUT TVX'!H301="IND","IND",IF('COUT TVX'!H301="COLL","COLL",IF('COUT TVX'!H301="INT","COL","MIXTE")))</f>
        <v>MIXTE</v>
      </c>
      <c r="K304" s="67" t="str">
        <f>IFERROR((VLOOKUP(A304,'COUT GLOBAL'!A:L,9,FALSE)),"")</f>
        <v>Locatif</v>
      </c>
      <c r="L304" s="67"/>
      <c r="M304" s="67"/>
      <c r="N304" s="67" t="str">
        <f t="shared" si="24"/>
        <v>-</v>
      </c>
      <c r="O304" s="67"/>
      <c r="P304" s="67"/>
      <c r="Q304" s="67"/>
      <c r="R304" s="67"/>
      <c r="S304" s="67"/>
      <c r="T304" s="67"/>
      <c r="U304" s="67"/>
      <c r="V304" s="67"/>
      <c r="W304" s="67"/>
      <c r="X304" s="73" t="str">
        <f>IF('COUT TVX'!E301=0,"",'COUT TVX'!E301)</f>
        <v/>
      </c>
      <c r="Y304" s="74"/>
      <c r="Z304" s="74"/>
      <c r="AA304" s="74"/>
      <c r="AB304" s="74"/>
      <c r="AC304" s="74"/>
      <c r="AD304" s="68"/>
      <c r="AE304" s="68" t="str">
        <f t="shared" si="25"/>
        <v/>
      </c>
      <c r="AF304" s="68"/>
      <c r="AG304" s="75" t="str">
        <f>IF('COUT TVX'!F301=0,"",'COUT TVX'!F301)</f>
        <v/>
      </c>
      <c r="AH304" s="75" t="str">
        <f>IF('COUT TVX'!G301=0,"",'COUT TVX'!G301)</f>
        <v/>
      </c>
      <c r="AI304" s="76" t="str">
        <f t="shared" si="26"/>
        <v/>
      </c>
      <c r="AJ304" s="67" t="str">
        <f>'COUT TVX'!K301</f>
        <v>LOT 15 - ESPACES VERTS</v>
      </c>
      <c r="AK304" s="67" t="str">
        <f>'COUT TVX'!L301</f>
        <v>ESPACES VERTS</v>
      </c>
      <c r="AL304" s="68">
        <f>'COUT TVX'!M301</f>
        <v>1765.41</v>
      </c>
      <c r="AM304" s="68"/>
      <c r="AN304" s="68"/>
      <c r="AO304" s="68"/>
      <c r="AP304" s="68"/>
      <c r="AQ304" s="68"/>
      <c r="AR304" s="68"/>
      <c r="AS304" s="77" t="str">
        <f>IF(ISBLANK('COUT TVX'!Q301),"",'COUT TVX'!Q301)</f>
        <v/>
      </c>
      <c r="AT304" s="68" t="str">
        <f t="shared" si="27"/>
        <v/>
      </c>
      <c r="AU304" s="68" t="str">
        <f t="shared" si="28"/>
        <v/>
      </c>
      <c r="AV304" s="68" t="str">
        <f t="shared" si="29"/>
        <v/>
      </c>
    </row>
    <row r="305" spans="1:48" x14ac:dyDescent="0.25">
      <c r="A305" s="67">
        <f>'COUT TVX'!A302</f>
        <v>841</v>
      </c>
      <c r="B305" s="67" t="str">
        <f>'COUT TVX'!B302</f>
        <v xml:space="preserve"> SAINT MARS LA BRIERE ALLEE DES</v>
      </c>
      <c r="C305" s="67"/>
      <c r="D305" s="67"/>
      <c r="E305" s="67">
        <f>IF(ISBLANK('COUT TVX'!I302),"",'COUT TVX'!I302)</f>
        <v>1</v>
      </c>
      <c r="F305" s="72" t="str">
        <f>'COUT TVX'!R302</f>
        <v>Z3</v>
      </c>
      <c r="G305" s="67"/>
      <c r="H305" s="67">
        <f>'COUT TVX'!C302</f>
        <v>2011</v>
      </c>
      <c r="I305" s="67">
        <f>'COUT TVX'!D302</f>
        <v>2013</v>
      </c>
      <c r="J305" s="67" t="str">
        <f>IF('COUT TVX'!H302="IND","IND",IF('COUT TVX'!H302="COLL","COLL",IF('COUT TVX'!H302="INT","COL","MIXTE")))</f>
        <v>MIXTE</v>
      </c>
      <c r="K305" s="67" t="str">
        <f>IFERROR((VLOOKUP(A305,'COUT GLOBAL'!A:L,9,FALSE)),"")</f>
        <v>Locatif</v>
      </c>
      <c r="L305" s="67"/>
      <c r="M305" s="67"/>
      <c r="N305" s="67" t="str">
        <f t="shared" si="24"/>
        <v>-</v>
      </c>
      <c r="O305" s="67"/>
      <c r="P305" s="67"/>
      <c r="Q305" s="67"/>
      <c r="R305" s="67"/>
      <c r="S305" s="67"/>
      <c r="T305" s="67"/>
      <c r="U305" s="67"/>
      <c r="V305" s="67"/>
      <c r="W305" s="67"/>
      <c r="X305" s="73" t="str">
        <f>IF('COUT TVX'!E302=0,"",'COUT TVX'!E302)</f>
        <v/>
      </c>
      <c r="Y305" s="74"/>
      <c r="Z305" s="74"/>
      <c r="AA305" s="74"/>
      <c r="AB305" s="74"/>
      <c r="AC305" s="74"/>
      <c r="AD305" s="68"/>
      <c r="AE305" s="68" t="str">
        <f t="shared" si="25"/>
        <v/>
      </c>
      <c r="AF305" s="68"/>
      <c r="AG305" s="75" t="str">
        <f>IF('COUT TVX'!F302=0,"",'COUT TVX'!F302)</f>
        <v/>
      </c>
      <c r="AH305" s="75" t="str">
        <f>IF('COUT TVX'!G302=0,"",'COUT TVX'!G302)</f>
        <v/>
      </c>
      <c r="AI305" s="76" t="str">
        <f t="shared" si="26"/>
        <v/>
      </c>
      <c r="AJ305" s="67" t="str">
        <f>'COUT TVX'!K302</f>
        <v>LOT 7 - MENUISERIES PVC</v>
      </c>
      <c r="AK305" s="67" t="str">
        <f>'COUT TVX'!L302</f>
        <v>SECOND ŒUVRE</v>
      </c>
      <c r="AL305" s="68">
        <f>'COUT TVX'!M302</f>
        <v>46990.59</v>
      </c>
      <c r="AM305" s="68"/>
      <c r="AN305" s="68"/>
      <c r="AO305" s="68"/>
      <c r="AP305" s="68"/>
      <c r="AQ305" s="68"/>
      <c r="AR305" s="68"/>
      <c r="AS305" s="77" t="str">
        <f>IF(ISBLANK('COUT TVX'!Q302),"",'COUT TVX'!Q302)</f>
        <v/>
      </c>
      <c r="AT305" s="68" t="str">
        <f t="shared" si="27"/>
        <v/>
      </c>
      <c r="AU305" s="68" t="str">
        <f t="shared" si="28"/>
        <v/>
      </c>
      <c r="AV305" s="68" t="str">
        <f t="shared" si="29"/>
        <v/>
      </c>
    </row>
    <row r="306" spans="1:48" x14ac:dyDescent="0.25">
      <c r="A306" s="67">
        <f>'COUT TVX'!A303</f>
        <v>841</v>
      </c>
      <c r="B306" s="67" t="str">
        <f>'COUT TVX'!B303</f>
        <v xml:space="preserve"> SAINT MARS LA BRIERE ALLEE DES</v>
      </c>
      <c r="C306" s="67"/>
      <c r="D306" s="67"/>
      <c r="E306" s="67">
        <f>IF(ISBLANK('COUT TVX'!I303),"",'COUT TVX'!I303)</f>
        <v>1</v>
      </c>
      <c r="F306" s="72" t="str">
        <f>'COUT TVX'!R303</f>
        <v>Z3</v>
      </c>
      <c r="G306" s="67"/>
      <c r="H306" s="67">
        <f>'COUT TVX'!C303</f>
        <v>2011</v>
      </c>
      <c r="I306" s="67">
        <f>'COUT TVX'!D303</f>
        <v>2013</v>
      </c>
      <c r="J306" s="67" t="str">
        <f>IF('COUT TVX'!H303="IND","IND",IF('COUT TVX'!H303="COLL","COLL",IF('COUT TVX'!H303="INT","COL","MIXTE")))</f>
        <v>MIXTE</v>
      </c>
      <c r="K306" s="67" t="str">
        <f>IFERROR((VLOOKUP(A306,'COUT GLOBAL'!A:L,9,FALSE)),"")</f>
        <v>Locatif</v>
      </c>
      <c r="L306" s="67"/>
      <c r="M306" s="67"/>
      <c r="N306" s="67" t="str">
        <f t="shared" si="24"/>
        <v>-</v>
      </c>
      <c r="O306" s="67"/>
      <c r="P306" s="67"/>
      <c r="Q306" s="67"/>
      <c r="R306" s="67"/>
      <c r="S306" s="67"/>
      <c r="T306" s="67"/>
      <c r="U306" s="67"/>
      <c r="V306" s="67"/>
      <c r="W306" s="67"/>
      <c r="X306" s="73" t="str">
        <f>IF('COUT TVX'!E303=0,"",'COUT TVX'!E303)</f>
        <v/>
      </c>
      <c r="Y306" s="74"/>
      <c r="Z306" s="74"/>
      <c r="AA306" s="74"/>
      <c r="AB306" s="74"/>
      <c r="AC306" s="74"/>
      <c r="AD306" s="68"/>
      <c r="AE306" s="68" t="str">
        <f t="shared" si="25"/>
        <v/>
      </c>
      <c r="AF306" s="68"/>
      <c r="AG306" s="75" t="str">
        <f>IF('COUT TVX'!F303=0,"",'COUT TVX'!F303)</f>
        <v/>
      </c>
      <c r="AH306" s="75" t="str">
        <f>IF('COUT TVX'!G303=0,"",'COUT TVX'!G303)</f>
        <v/>
      </c>
      <c r="AI306" s="76" t="str">
        <f t="shared" si="26"/>
        <v/>
      </c>
      <c r="AJ306" s="67" t="str">
        <f>'COUT TVX'!K303</f>
        <v>LOT 9 - PLATRERIE</v>
      </c>
      <c r="AK306" s="67" t="str">
        <f>'COUT TVX'!L303</f>
        <v>SECOND ŒUVRE</v>
      </c>
      <c r="AL306" s="68">
        <f>'COUT TVX'!M303</f>
        <v>105379.45</v>
      </c>
      <c r="AM306" s="68"/>
      <c r="AN306" s="68"/>
      <c r="AO306" s="68"/>
      <c r="AP306" s="68"/>
      <c r="AQ306" s="68"/>
      <c r="AR306" s="68"/>
      <c r="AS306" s="77" t="str">
        <f>IF(ISBLANK('COUT TVX'!Q303),"",'COUT TVX'!Q303)</f>
        <v/>
      </c>
      <c r="AT306" s="68" t="str">
        <f t="shared" si="27"/>
        <v/>
      </c>
      <c r="AU306" s="68" t="str">
        <f t="shared" si="28"/>
        <v/>
      </c>
      <c r="AV306" s="68" t="str">
        <f t="shared" si="29"/>
        <v/>
      </c>
    </row>
    <row r="307" spans="1:48" x14ac:dyDescent="0.25">
      <c r="A307" s="67">
        <f>'COUT TVX'!A304</f>
        <v>4110</v>
      </c>
      <c r="B307" s="67" t="str">
        <f>'COUT TVX'!B304</f>
        <v>ST SATURNIN LOC/ACCES</v>
      </c>
      <c r="C307" s="67"/>
      <c r="D307" s="67" t="s">
        <v>71</v>
      </c>
      <c r="E307" s="67" t="str">
        <f>IF(ISBLANK('COUT TVX'!I304),"",'COUT TVX'!I304)</f>
        <v/>
      </c>
      <c r="F307" s="72" t="str">
        <f>'COUT TVX'!R304</f>
        <v>Z2</v>
      </c>
      <c r="G307" s="67"/>
      <c r="H307" s="67">
        <f>'COUT TVX'!C304</f>
        <v>2011</v>
      </c>
      <c r="I307" s="67">
        <f>'COUT TVX'!D304</f>
        <v>2013</v>
      </c>
      <c r="J307" s="67" t="str">
        <f>IF('COUT TVX'!H304="IND","IND",IF('COUT TVX'!H304="COLL","COLL",IF('COUT TVX'!H304="INT","COL","MIXTE")))</f>
        <v>IND</v>
      </c>
      <c r="K307" s="67" t="str">
        <f>IFERROR((VLOOKUP(A307,'COUT GLOBAL'!A:L,9,FALSE)),"")</f>
        <v>Accession</v>
      </c>
      <c r="L307" s="67"/>
      <c r="M307" s="67"/>
      <c r="N307" s="67" t="str">
        <f t="shared" si="24"/>
        <v>-</v>
      </c>
      <c r="O307" s="67"/>
      <c r="P307" s="67"/>
      <c r="Q307" s="67"/>
      <c r="R307" s="67"/>
      <c r="S307" s="67"/>
      <c r="T307" s="67"/>
      <c r="U307" s="67"/>
      <c r="V307" s="67"/>
      <c r="W307" s="67"/>
      <c r="X307" s="73">
        <f>IF('COUT TVX'!E304=0,"",'COUT TVX'!E304)</f>
        <v>20</v>
      </c>
      <c r="Y307" s="74"/>
      <c r="Z307" s="74"/>
      <c r="AA307" s="74"/>
      <c r="AB307" s="74"/>
      <c r="AC307" s="74"/>
      <c r="AD307" s="68"/>
      <c r="AE307" s="68">
        <f t="shared" si="25"/>
        <v>0</v>
      </c>
      <c r="AF307" s="68"/>
      <c r="AG307" s="75">
        <f>IF('COUT TVX'!F304=0,"",'COUT TVX'!F304)</f>
        <v>1642</v>
      </c>
      <c r="AH307" s="75">
        <f>IF('COUT TVX'!G304=0,"",'COUT TVX'!G304)</f>
        <v>1724</v>
      </c>
      <c r="AI307" s="76">
        <f t="shared" si="26"/>
        <v>0.95243619489559161</v>
      </c>
      <c r="AJ307" s="67" t="str">
        <f>'COUT TVX'!K304</f>
        <v>LOT 1 - VRD</v>
      </c>
      <c r="AK307" s="67" t="str">
        <f>'COUT TVX'!L304</f>
        <v>VRD</v>
      </c>
      <c r="AL307" s="68">
        <f>'COUT TVX'!M304</f>
        <v>141384.51999999999</v>
      </c>
      <c r="AM307" s="68"/>
      <c r="AN307" s="68"/>
      <c r="AO307" s="68"/>
      <c r="AP307" s="68"/>
      <c r="AQ307" s="68"/>
      <c r="AR307" s="68"/>
      <c r="AS307" s="77">
        <f>IF(ISBLANK('COUT TVX'!Q304),"",'COUT TVX'!Q304)</f>
        <v>5.5E-2</v>
      </c>
      <c r="AT307" s="68">
        <f t="shared" si="27"/>
        <v>0</v>
      </c>
      <c r="AU307" s="68">
        <f t="shared" si="28"/>
        <v>0</v>
      </c>
      <c r="AV307" s="68">
        <f t="shared" si="29"/>
        <v>0</v>
      </c>
    </row>
    <row r="308" spans="1:48" x14ac:dyDescent="0.25">
      <c r="A308" s="67">
        <f>'COUT TVX'!A305</f>
        <v>4110</v>
      </c>
      <c r="B308" s="67" t="str">
        <f>'COUT TVX'!B305</f>
        <v>ST SATURNIN LOC/ACCES</v>
      </c>
      <c r="C308" s="67"/>
      <c r="D308" s="67"/>
      <c r="E308" s="67" t="str">
        <f>IF(ISBLANK('COUT TVX'!I305),"",'COUT TVX'!I305)</f>
        <v/>
      </c>
      <c r="F308" s="72" t="str">
        <f>'COUT TVX'!R305</f>
        <v>Z2</v>
      </c>
      <c r="G308" s="67"/>
      <c r="H308" s="67">
        <f>'COUT TVX'!C305</f>
        <v>2011</v>
      </c>
      <c r="I308" s="67">
        <f>'COUT TVX'!D305</f>
        <v>2013</v>
      </c>
      <c r="J308" s="67" t="str">
        <f>IF('COUT TVX'!H305="IND","IND",IF('COUT TVX'!H305="COLL","COLL",IF('COUT TVX'!H305="INT","COL","MIXTE")))</f>
        <v>IND</v>
      </c>
      <c r="K308" s="67" t="str">
        <f>IFERROR((VLOOKUP(A308,'COUT GLOBAL'!A:L,9,FALSE)),"")</f>
        <v>Accession</v>
      </c>
      <c r="L308" s="67"/>
      <c r="M308" s="67"/>
      <c r="N308" s="67" t="str">
        <f t="shared" si="24"/>
        <v>-</v>
      </c>
      <c r="O308" s="67"/>
      <c r="P308" s="67"/>
      <c r="Q308" s="67"/>
      <c r="R308" s="67"/>
      <c r="S308" s="67"/>
      <c r="T308" s="67"/>
      <c r="U308" s="67"/>
      <c r="V308" s="67"/>
      <c r="W308" s="67"/>
      <c r="X308" s="73" t="str">
        <f>IF('COUT TVX'!E305=0,"",'COUT TVX'!E305)</f>
        <v/>
      </c>
      <c r="Y308" s="74"/>
      <c r="Z308" s="74"/>
      <c r="AA308" s="74"/>
      <c r="AB308" s="74"/>
      <c r="AC308" s="74"/>
      <c r="AD308" s="68"/>
      <c r="AE308" s="68" t="str">
        <f t="shared" si="25"/>
        <v/>
      </c>
      <c r="AF308" s="68"/>
      <c r="AG308" s="75" t="str">
        <f>IF('COUT TVX'!F305=0,"",'COUT TVX'!F305)</f>
        <v/>
      </c>
      <c r="AH308" s="75" t="str">
        <f>IF('COUT TVX'!G305=0,"",'COUT TVX'!G305)</f>
        <v/>
      </c>
      <c r="AI308" s="76" t="str">
        <f t="shared" si="26"/>
        <v/>
      </c>
      <c r="AJ308" s="67" t="str">
        <f>'COUT TVX'!K305</f>
        <v>LOT 2 - GROS OEUVRE-RAVALEMENT</v>
      </c>
      <c r="AK308" s="67" t="str">
        <f>'COUT TVX'!L305</f>
        <v>GROS ŒUVRE</v>
      </c>
      <c r="AL308" s="68">
        <f>'COUT TVX'!M305</f>
        <v>714818.45</v>
      </c>
      <c r="AM308" s="68"/>
      <c r="AN308" s="68"/>
      <c r="AO308" s="68"/>
      <c r="AP308" s="68"/>
      <c r="AQ308" s="68"/>
      <c r="AR308" s="68"/>
      <c r="AS308" s="77">
        <f>IF(ISBLANK('COUT TVX'!Q305),"",'COUT TVX'!Q305)</f>
        <v>5.5E-2</v>
      </c>
      <c r="AT308" s="68" t="str">
        <f t="shared" si="27"/>
        <v/>
      </c>
      <c r="AU308" s="68" t="str">
        <f t="shared" si="28"/>
        <v/>
      </c>
      <c r="AV308" s="68" t="str">
        <f t="shared" si="29"/>
        <v/>
      </c>
    </row>
    <row r="309" spans="1:48" x14ac:dyDescent="0.25">
      <c r="A309" s="67">
        <f>'COUT TVX'!A306</f>
        <v>4110</v>
      </c>
      <c r="B309" s="67" t="str">
        <f>'COUT TVX'!B306</f>
        <v>ST SATURNIN LOC/ACCES</v>
      </c>
      <c r="C309" s="67"/>
      <c r="D309" s="67"/>
      <c r="E309" s="67" t="str">
        <f>IF(ISBLANK('COUT TVX'!I306),"",'COUT TVX'!I306)</f>
        <v/>
      </c>
      <c r="F309" s="72" t="str">
        <f>'COUT TVX'!R306</f>
        <v>Z2</v>
      </c>
      <c r="G309" s="67"/>
      <c r="H309" s="67">
        <f>'COUT TVX'!C306</f>
        <v>2011</v>
      </c>
      <c r="I309" s="67">
        <f>'COUT TVX'!D306</f>
        <v>2013</v>
      </c>
      <c r="J309" s="67" t="str">
        <f>IF('COUT TVX'!H306="IND","IND",IF('COUT TVX'!H306="COLL","COLL",IF('COUT TVX'!H306="INT","COL","MIXTE")))</f>
        <v>IND</v>
      </c>
      <c r="K309" s="67" t="str">
        <f>IFERROR((VLOOKUP(A309,'COUT GLOBAL'!A:L,9,FALSE)),"")</f>
        <v>Accession</v>
      </c>
      <c r="L309" s="67"/>
      <c r="M309" s="67"/>
      <c r="N309" s="67" t="str">
        <f t="shared" si="24"/>
        <v>-</v>
      </c>
      <c r="O309" s="67"/>
      <c r="P309" s="67"/>
      <c r="Q309" s="67"/>
      <c r="R309" s="67"/>
      <c r="S309" s="67"/>
      <c r="T309" s="67"/>
      <c r="U309" s="67"/>
      <c r="V309" s="67"/>
      <c r="W309" s="67"/>
      <c r="X309" s="73" t="str">
        <f>IF('COUT TVX'!E306=0,"",'COUT TVX'!E306)</f>
        <v/>
      </c>
      <c r="Y309" s="74"/>
      <c r="Z309" s="74"/>
      <c r="AA309" s="74"/>
      <c r="AB309" s="74"/>
      <c r="AC309" s="74"/>
      <c r="AD309" s="68"/>
      <c r="AE309" s="68" t="str">
        <f t="shared" si="25"/>
        <v/>
      </c>
      <c r="AF309" s="68"/>
      <c r="AG309" s="75" t="str">
        <f>IF('COUT TVX'!F306=0,"",'COUT TVX'!F306)</f>
        <v/>
      </c>
      <c r="AH309" s="75" t="str">
        <f>IF('COUT TVX'!G306=0,"",'COUT TVX'!G306)</f>
        <v/>
      </c>
      <c r="AI309" s="76" t="str">
        <f t="shared" si="26"/>
        <v/>
      </c>
      <c r="AJ309" s="67" t="str">
        <f>'COUT TVX'!K306</f>
        <v>LOT 3 - CHARPENTE COUVERTURE</v>
      </c>
      <c r="AK309" s="67" t="str">
        <f>'COUT TVX'!L306</f>
        <v>CHARPENTE / COUVERTURE</v>
      </c>
      <c r="AL309" s="68">
        <f>'COUT TVX'!M306</f>
        <v>334009.52</v>
      </c>
      <c r="AM309" s="68"/>
      <c r="AN309" s="68"/>
      <c r="AO309" s="68"/>
      <c r="AP309" s="68"/>
      <c r="AQ309" s="68"/>
      <c r="AR309" s="68"/>
      <c r="AS309" s="77" t="str">
        <f>IF(ISBLANK('COUT TVX'!Q306),"",'COUT TVX'!Q306)</f>
        <v/>
      </c>
      <c r="AT309" s="68" t="str">
        <f t="shared" si="27"/>
        <v/>
      </c>
      <c r="AU309" s="68" t="str">
        <f t="shared" si="28"/>
        <v/>
      </c>
      <c r="AV309" s="68" t="str">
        <f t="shared" si="29"/>
        <v/>
      </c>
    </row>
    <row r="310" spans="1:48" x14ac:dyDescent="0.25">
      <c r="A310" s="67">
        <f>'COUT TVX'!A307</f>
        <v>4110</v>
      </c>
      <c r="B310" s="67" t="str">
        <f>'COUT TVX'!B307</f>
        <v>ST SATURNIN LOC/ACCES</v>
      </c>
      <c r="C310" s="67"/>
      <c r="D310" s="67"/>
      <c r="E310" s="67" t="str">
        <f>IF(ISBLANK('COUT TVX'!I307),"",'COUT TVX'!I307)</f>
        <v/>
      </c>
      <c r="F310" s="72" t="str">
        <f>'COUT TVX'!R307</f>
        <v>Z2</v>
      </c>
      <c r="G310" s="67"/>
      <c r="H310" s="67">
        <f>'COUT TVX'!C307</f>
        <v>2011</v>
      </c>
      <c r="I310" s="67">
        <f>'COUT TVX'!D307</f>
        <v>2013</v>
      </c>
      <c r="J310" s="67" t="str">
        <f>IF('COUT TVX'!H307="IND","IND",IF('COUT TVX'!H307="COLL","COLL",IF('COUT TVX'!H307="INT","COL","MIXTE")))</f>
        <v>IND</v>
      </c>
      <c r="K310" s="67" t="str">
        <f>IFERROR((VLOOKUP(A310,'COUT GLOBAL'!A:L,9,FALSE)),"")</f>
        <v>Accession</v>
      </c>
      <c r="L310" s="67"/>
      <c r="M310" s="67"/>
      <c r="N310" s="67" t="str">
        <f t="shared" si="24"/>
        <v>-</v>
      </c>
      <c r="O310" s="67"/>
      <c r="P310" s="67"/>
      <c r="Q310" s="67"/>
      <c r="R310" s="67"/>
      <c r="S310" s="67"/>
      <c r="T310" s="67"/>
      <c r="U310" s="67"/>
      <c r="V310" s="67"/>
      <c r="W310" s="67"/>
      <c r="X310" s="73" t="str">
        <f>IF('COUT TVX'!E307=0,"",'COUT TVX'!E307)</f>
        <v/>
      </c>
      <c r="Y310" s="74"/>
      <c r="Z310" s="74"/>
      <c r="AA310" s="74"/>
      <c r="AB310" s="74"/>
      <c r="AC310" s="74"/>
      <c r="AD310" s="68"/>
      <c r="AE310" s="68" t="str">
        <f t="shared" si="25"/>
        <v/>
      </c>
      <c r="AF310" s="68"/>
      <c r="AG310" s="75" t="str">
        <f>IF('COUT TVX'!F307=0,"",'COUT TVX'!F307)</f>
        <v/>
      </c>
      <c r="AH310" s="75" t="str">
        <f>IF('COUT TVX'!G307=0,"",'COUT TVX'!G307)</f>
        <v/>
      </c>
      <c r="AI310" s="76" t="str">
        <f t="shared" si="26"/>
        <v/>
      </c>
      <c r="AJ310" s="67" t="str">
        <f>'COUT TVX'!K307</f>
        <v>LOT 4 - ETANCHEITE</v>
      </c>
      <c r="AK310" s="67" t="str">
        <f>'COUT TVX'!L307</f>
        <v>CHARPENTE / COUVERTURE</v>
      </c>
      <c r="AL310" s="68">
        <f>'COUT TVX'!M307</f>
        <v>15239.49</v>
      </c>
      <c r="AM310" s="68"/>
      <c r="AN310" s="68"/>
      <c r="AO310" s="68"/>
      <c r="AP310" s="68"/>
      <c r="AQ310" s="68"/>
      <c r="AR310" s="68"/>
      <c r="AS310" s="77" t="str">
        <f>IF(ISBLANK('COUT TVX'!Q307),"",'COUT TVX'!Q307)</f>
        <v/>
      </c>
      <c r="AT310" s="68" t="str">
        <f t="shared" si="27"/>
        <v/>
      </c>
      <c r="AU310" s="68" t="str">
        <f t="shared" si="28"/>
        <v/>
      </c>
      <c r="AV310" s="68" t="str">
        <f t="shared" si="29"/>
        <v/>
      </c>
    </row>
    <row r="311" spans="1:48" x14ac:dyDescent="0.25">
      <c r="A311" s="67">
        <f>'COUT TVX'!A308</f>
        <v>4110</v>
      </c>
      <c r="B311" s="67" t="str">
        <f>'COUT TVX'!B308</f>
        <v>ST SATURNIN LOC/ACCES</v>
      </c>
      <c r="C311" s="67"/>
      <c r="D311" s="67"/>
      <c r="E311" s="67" t="str">
        <f>IF(ISBLANK('COUT TVX'!I308),"",'COUT TVX'!I308)</f>
        <v/>
      </c>
      <c r="F311" s="72" t="str">
        <f>'COUT TVX'!R308</f>
        <v>Z2</v>
      </c>
      <c r="G311" s="67"/>
      <c r="H311" s="67">
        <f>'COUT TVX'!C308</f>
        <v>2011</v>
      </c>
      <c r="I311" s="67">
        <f>'COUT TVX'!D308</f>
        <v>2013</v>
      </c>
      <c r="J311" s="67" t="str">
        <f>IF('COUT TVX'!H308="IND","IND",IF('COUT TVX'!H308="COLL","COLL",IF('COUT TVX'!H308="INT","COL","MIXTE")))</f>
        <v>IND</v>
      </c>
      <c r="K311" s="67" t="str">
        <f>IFERROR((VLOOKUP(A311,'COUT GLOBAL'!A:L,9,FALSE)),"")</f>
        <v>Accession</v>
      </c>
      <c r="L311" s="67"/>
      <c r="M311" s="67"/>
      <c r="N311" s="67" t="str">
        <f t="shared" si="24"/>
        <v>-</v>
      </c>
      <c r="O311" s="67"/>
      <c r="P311" s="67"/>
      <c r="Q311" s="67"/>
      <c r="R311" s="67"/>
      <c r="S311" s="67"/>
      <c r="T311" s="67"/>
      <c r="U311" s="67"/>
      <c r="V311" s="67"/>
      <c r="W311" s="67"/>
      <c r="X311" s="73" t="str">
        <f>IF('COUT TVX'!E308=0,"",'COUT TVX'!E308)</f>
        <v/>
      </c>
      <c r="Y311" s="74"/>
      <c r="Z311" s="74"/>
      <c r="AA311" s="74"/>
      <c r="AB311" s="74"/>
      <c r="AC311" s="74"/>
      <c r="AD311" s="68"/>
      <c r="AE311" s="68" t="str">
        <f t="shared" si="25"/>
        <v/>
      </c>
      <c r="AF311" s="68"/>
      <c r="AG311" s="75" t="str">
        <f>IF('COUT TVX'!F308=0,"",'COUT TVX'!F308)</f>
        <v/>
      </c>
      <c r="AH311" s="75" t="str">
        <f>IF('COUT TVX'!G308=0,"",'COUT TVX'!G308)</f>
        <v/>
      </c>
      <c r="AI311" s="76" t="str">
        <f t="shared" si="26"/>
        <v/>
      </c>
      <c r="AJ311" s="67" t="str">
        <f>'COUT TVX'!K308</f>
        <v>LOT 5 - MENUISERIES EXT. PVC</v>
      </c>
      <c r="AK311" s="67" t="str">
        <f>'COUT TVX'!L308</f>
        <v>SECOND ŒUVRE</v>
      </c>
      <c r="AL311" s="68">
        <f>'COUT TVX'!M308</f>
        <v>107439.32</v>
      </c>
      <c r="AM311" s="68"/>
      <c r="AN311" s="68"/>
      <c r="AO311" s="68"/>
      <c r="AP311" s="68"/>
      <c r="AQ311" s="68"/>
      <c r="AR311" s="68"/>
      <c r="AS311" s="77" t="str">
        <f>IF(ISBLANK('COUT TVX'!Q308),"",'COUT TVX'!Q308)</f>
        <v/>
      </c>
      <c r="AT311" s="68" t="str">
        <f t="shared" si="27"/>
        <v/>
      </c>
      <c r="AU311" s="68" t="str">
        <f t="shared" si="28"/>
        <v/>
      </c>
      <c r="AV311" s="68" t="str">
        <f t="shared" si="29"/>
        <v/>
      </c>
    </row>
    <row r="312" spans="1:48" x14ac:dyDescent="0.25">
      <c r="A312" s="67">
        <f>'COUT TVX'!A309</f>
        <v>4110</v>
      </c>
      <c r="B312" s="67" t="str">
        <f>'COUT TVX'!B309</f>
        <v>ST SATURNIN LOC/ACCES</v>
      </c>
      <c r="C312" s="67"/>
      <c r="D312" s="67"/>
      <c r="E312" s="67" t="str">
        <f>IF(ISBLANK('COUT TVX'!I309),"",'COUT TVX'!I309)</f>
        <v/>
      </c>
      <c r="F312" s="72" t="str">
        <f>'COUT TVX'!R309</f>
        <v>Z2</v>
      </c>
      <c r="G312" s="67"/>
      <c r="H312" s="67">
        <f>'COUT TVX'!C309</f>
        <v>2011</v>
      </c>
      <c r="I312" s="67">
        <f>'COUT TVX'!D309</f>
        <v>2013</v>
      </c>
      <c r="J312" s="67" t="str">
        <f>IF('COUT TVX'!H309="IND","IND",IF('COUT TVX'!H309="COLL","COLL",IF('COUT TVX'!H309="INT","COL","MIXTE")))</f>
        <v>IND</v>
      </c>
      <c r="K312" s="67" t="str">
        <f>IFERROR((VLOOKUP(A312,'COUT GLOBAL'!A:L,9,FALSE)),"")</f>
        <v>Accession</v>
      </c>
      <c r="L312" s="67"/>
      <c r="M312" s="67"/>
      <c r="N312" s="67" t="str">
        <f t="shared" si="24"/>
        <v>-</v>
      </c>
      <c r="O312" s="67"/>
      <c r="P312" s="67"/>
      <c r="Q312" s="67"/>
      <c r="R312" s="67"/>
      <c r="S312" s="67"/>
      <c r="T312" s="67"/>
      <c r="U312" s="67"/>
      <c r="V312" s="67"/>
      <c r="W312" s="67"/>
      <c r="X312" s="73" t="str">
        <f>IF('COUT TVX'!E309=0,"",'COUT TVX'!E309)</f>
        <v/>
      </c>
      <c r="Y312" s="74"/>
      <c r="Z312" s="74"/>
      <c r="AA312" s="74"/>
      <c r="AB312" s="74"/>
      <c r="AC312" s="74"/>
      <c r="AD312" s="68"/>
      <c r="AE312" s="68" t="str">
        <f t="shared" si="25"/>
        <v/>
      </c>
      <c r="AF312" s="68"/>
      <c r="AG312" s="75" t="str">
        <f>IF('COUT TVX'!F309=0,"",'COUT TVX'!F309)</f>
        <v/>
      </c>
      <c r="AH312" s="75" t="str">
        <f>IF('COUT TVX'!G309=0,"",'COUT TVX'!G309)</f>
        <v/>
      </c>
      <c r="AI312" s="76" t="str">
        <f t="shared" si="26"/>
        <v/>
      </c>
      <c r="AJ312" s="67" t="str">
        <f>'COUT TVX'!K309</f>
        <v>LOT 6 - PLATRERIE- RESILIE</v>
      </c>
      <c r="AK312" s="67" t="str">
        <f>'COUT TVX'!L309</f>
        <v>SECOND ŒUVRE</v>
      </c>
      <c r="AL312" s="68">
        <f>'COUT TVX'!M309</f>
        <v>167000</v>
      </c>
      <c r="AM312" s="68"/>
      <c r="AN312" s="68"/>
      <c r="AO312" s="68"/>
      <c r="AP312" s="68"/>
      <c r="AQ312" s="68"/>
      <c r="AR312" s="68"/>
      <c r="AS312" s="77" t="str">
        <f>IF(ISBLANK('COUT TVX'!Q309),"",'COUT TVX'!Q309)</f>
        <v/>
      </c>
      <c r="AT312" s="68" t="str">
        <f t="shared" si="27"/>
        <v/>
      </c>
      <c r="AU312" s="68" t="str">
        <f t="shared" si="28"/>
        <v/>
      </c>
      <c r="AV312" s="68" t="str">
        <f t="shared" si="29"/>
        <v/>
      </c>
    </row>
    <row r="313" spans="1:48" x14ac:dyDescent="0.25">
      <c r="A313" s="67">
        <f>'COUT TVX'!A310</f>
        <v>4110</v>
      </c>
      <c r="B313" s="67" t="str">
        <f>'COUT TVX'!B310</f>
        <v>ST SATURNIN LOC/ACCES</v>
      </c>
      <c r="C313" s="67"/>
      <c r="D313" s="67"/>
      <c r="E313" s="67" t="str">
        <f>IF(ISBLANK('COUT TVX'!I310),"",'COUT TVX'!I310)</f>
        <v/>
      </c>
      <c r="F313" s="72" t="str">
        <f>'COUT TVX'!R310</f>
        <v>Z2</v>
      </c>
      <c r="G313" s="67"/>
      <c r="H313" s="67">
        <f>'COUT TVX'!C310</f>
        <v>2011</v>
      </c>
      <c r="I313" s="67">
        <f>'COUT TVX'!D310</f>
        <v>2013</v>
      </c>
      <c r="J313" s="67" t="str">
        <f>IF('COUT TVX'!H310="IND","IND",IF('COUT TVX'!H310="COLL","COLL",IF('COUT TVX'!H310="INT","COL","MIXTE")))</f>
        <v>IND</v>
      </c>
      <c r="K313" s="67" t="str">
        <f>IFERROR((VLOOKUP(A313,'COUT GLOBAL'!A:L,9,FALSE)),"")</f>
        <v>Accession</v>
      </c>
      <c r="L313" s="67"/>
      <c r="M313" s="67"/>
      <c r="N313" s="67" t="str">
        <f t="shared" si="24"/>
        <v>-</v>
      </c>
      <c r="O313" s="67"/>
      <c r="P313" s="67"/>
      <c r="Q313" s="67"/>
      <c r="R313" s="67"/>
      <c r="S313" s="67"/>
      <c r="T313" s="67"/>
      <c r="U313" s="67"/>
      <c r="V313" s="67"/>
      <c r="W313" s="67"/>
      <c r="X313" s="73" t="str">
        <f>IF('COUT TVX'!E310=0,"",'COUT TVX'!E310)</f>
        <v/>
      </c>
      <c r="Y313" s="74"/>
      <c r="Z313" s="74"/>
      <c r="AA313" s="74"/>
      <c r="AB313" s="74"/>
      <c r="AC313" s="74"/>
      <c r="AD313" s="68"/>
      <c r="AE313" s="68" t="str">
        <f t="shared" si="25"/>
        <v/>
      </c>
      <c r="AF313" s="68"/>
      <c r="AG313" s="75" t="str">
        <f>IF('COUT TVX'!F310=0,"",'COUT TVX'!F310)</f>
        <v/>
      </c>
      <c r="AH313" s="75" t="str">
        <f>IF('COUT TVX'!G310=0,"",'COUT TVX'!G310)</f>
        <v/>
      </c>
      <c r="AI313" s="76" t="str">
        <f t="shared" si="26"/>
        <v/>
      </c>
      <c r="AJ313" s="67" t="str">
        <f>'COUT TVX'!K310</f>
        <v>LOT 7-MENUISERIES INT. BOIS</v>
      </c>
      <c r="AK313" s="67" t="str">
        <f>'COUT TVX'!L310</f>
        <v>SECOND ŒUVRE</v>
      </c>
      <c r="AL313" s="68">
        <f>'COUT TVX'!M310</f>
        <v>49984.54</v>
      </c>
      <c r="AM313" s="68"/>
      <c r="AN313" s="68"/>
      <c r="AO313" s="68"/>
      <c r="AP313" s="68"/>
      <c r="AQ313" s="68"/>
      <c r="AR313" s="68"/>
      <c r="AS313" s="77" t="str">
        <f>IF(ISBLANK('COUT TVX'!Q310),"",'COUT TVX'!Q310)</f>
        <v/>
      </c>
      <c r="AT313" s="68" t="str">
        <f t="shared" si="27"/>
        <v/>
      </c>
      <c r="AU313" s="68" t="str">
        <f t="shared" si="28"/>
        <v/>
      </c>
      <c r="AV313" s="68" t="str">
        <f t="shared" si="29"/>
        <v/>
      </c>
    </row>
    <row r="314" spans="1:48" x14ac:dyDescent="0.25">
      <c r="A314" s="67">
        <f>'COUT TVX'!A311</f>
        <v>4110</v>
      </c>
      <c r="B314" s="67" t="str">
        <f>'COUT TVX'!B311</f>
        <v>ST SATURNIN LOC/ACCES</v>
      </c>
      <c r="C314" s="67"/>
      <c r="D314" s="67"/>
      <c r="E314" s="67" t="str">
        <f>IF(ISBLANK('COUT TVX'!I311),"",'COUT TVX'!I311)</f>
        <v/>
      </c>
      <c r="F314" s="72" t="str">
        <f>'COUT TVX'!R311</f>
        <v>Z2</v>
      </c>
      <c r="G314" s="67"/>
      <c r="H314" s="67">
        <f>'COUT TVX'!C311</f>
        <v>2011</v>
      </c>
      <c r="I314" s="67">
        <f>'COUT TVX'!D311</f>
        <v>2013</v>
      </c>
      <c r="J314" s="67" t="str">
        <f>IF('COUT TVX'!H311="IND","IND",IF('COUT TVX'!H311="COLL","COLL",IF('COUT TVX'!H311="INT","COL","MIXTE")))</f>
        <v>IND</v>
      </c>
      <c r="K314" s="67" t="str">
        <f>IFERROR((VLOOKUP(A314,'COUT GLOBAL'!A:L,9,FALSE)),"")</f>
        <v>Accession</v>
      </c>
      <c r="L314" s="67"/>
      <c r="M314" s="67"/>
      <c r="N314" s="67" t="str">
        <f t="shared" si="24"/>
        <v>-</v>
      </c>
      <c r="O314" s="67"/>
      <c r="P314" s="67"/>
      <c r="Q314" s="67"/>
      <c r="R314" s="67"/>
      <c r="S314" s="67"/>
      <c r="T314" s="67"/>
      <c r="U314" s="67"/>
      <c r="V314" s="67"/>
      <c r="W314" s="67"/>
      <c r="X314" s="73" t="str">
        <f>IF('COUT TVX'!E311=0,"",'COUT TVX'!E311)</f>
        <v/>
      </c>
      <c r="Y314" s="74"/>
      <c r="Z314" s="74"/>
      <c r="AA314" s="74"/>
      <c r="AB314" s="74"/>
      <c r="AC314" s="74"/>
      <c r="AD314" s="68"/>
      <c r="AE314" s="68" t="str">
        <f t="shared" si="25"/>
        <v/>
      </c>
      <c r="AF314" s="68"/>
      <c r="AG314" s="75" t="str">
        <f>IF('COUT TVX'!F311=0,"",'COUT TVX'!F311)</f>
        <v/>
      </c>
      <c r="AH314" s="75" t="str">
        <f>IF('COUT TVX'!G311=0,"",'COUT TVX'!G311)</f>
        <v/>
      </c>
      <c r="AI314" s="76" t="str">
        <f t="shared" si="26"/>
        <v/>
      </c>
      <c r="AJ314" s="67" t="str">
        <f>'COUT TVX'!K311</f>
        <v>LOT 8 - SERRURERIE</v>
      </c>
      <c r="AK314" s="67" t="str">
        <f>'COUT TVX'!L311</f>
        <v>SECOND ŒUVRE</v>
      </c>
      <c r="AL314" s="68">
        <f>'COUT TVX'!M311</f>
        <v>11380.86</v>
      </c>
      <c r="AM314" s="68"/>
      <c r="AN314" s="68"/>
      <c r="AO314" s="68"/>
      <c r="AP314" s="68"/>
      <c r="AQ314" s="68"/>
      <c r="AR314" s="68"/>
      <c r="AS314" s="77" t="str">
        <f>IF(ISBLANK('COUT TVX'!Q311),"",'COUT TVX'!Q311)</f>
        <v/>
      </c>
      <c r="AT314" s="68" t="str">
        <f t="shared" si="27"/>
        <v/>
      </c>
      <c r="AU314" s="68" t="str">
        <f t="shared" si="28"/>
        <v/>
      </c>
      <c r="AV314" s="68" t="str">
        <f t="shared" si="29"/>
        <v/>
      </c>
    </row>
    <row r="315" spans="1:48" x14ac:dyDescent="0.25">
      <c r="A315" s="67">
        <f>'COUT TVX'!A312</f>
        <v>4110</v>
      </c>
      <c r="B315" s="67" t="str">
        <f>'COUT TVX'!B312</f>
        <v>ST SATURNIN LOC/ACCES</v>
      </c>
      <c r="C315" s="67"/>
      <c r="D315" s="67"/>
      <c r="E315" s="67" t="str">
        <f>IF(ISBLANK('COUT TVX'!I312),"",'COUT TVX'!I312)</f>
        <v/>
      </c>
      <c r="F315" s="72" t="str">
        <f>'COUT TVX'!R312</f>
        <v>Z2</v>
      </c>
      <c r="G315" s="67"/>
      <c r="H315" s="67">
        <f>'COUT TVX'!C312</f>
        <v>2011</v>
      </c>
      <c r="I315" s="67">
        <f>'COUT TVX'!D312</f>
        <v>2013</v>
      </c>
      <c r="J315" s="67" t="str">
        <f>IF('COUT TVX'!H312="IND","IND",IF('COUT TVX'!H312="COLL","COLL",IF('COUT TVX'!H312="INT","COL","MIXTE")))</f>
        <v>IND</v>
      </c>
      <c r="K315" s="67" t="str">
        <f>IFERROR((VLOOKUP(A315,'COUT GLOBAL'!A:L,9,FALSE)),"")</f>
        <v>Accession</v>
      </c>
      <c r="L315" s="67"/>
      <c r="M315" s="67"/>
      <c r="N315" s="67" t="str">
        <f t="shared" si="24"/>
        <v>-</v>
      </c>
      <c r="O315" s="67"/>
      <c r="P315" s="67"/>
      <c r="Q315" s="67"/>
      <c r="R315" s="67"/>
      <c r="S315" s="67"/>
      <c r="T315" s="67"/>
      <c r="U315" s="67"/>
      <c r="V315" s="67"/>
      <c r="W315" s="67"/>
      <c r="X315" s="73" t="str">
        <f>IF('COUT TVX'!E312=0,"",'COUT TVX'!E312)</f>
        <v/>
      </c>
      <c r="Y315" s="74"/>
      <c r="Z315" s="74"/>
      <c r="AA315" s="74"/>
      <c r="AB315" s="74"/>
      <c r="AC315" s="74"/>
      <c r="AD315" s="68"/>
      <c r="AE315" s="68" t="str">
        <f t="shared" si="25"/>
        <v/>
      </c>
      <c r="AF315" s="68"/>
      <c r="AG315" s="75" t="str">
        <f>IF('COUT TVX'!F312=0,"",'COUT TVX'!F312)</f>
        <v/>
      </c>
      <c r="AH315" s="75" t="str">
        <f>IF('COUT TVX'!G312=0,"",'COUT TVX'!G312)</f>
        <v/>
      </c>
      <c r="AI315" s="76" t="str">
        <f t="shared" si="26"/>
        <v/>
      </c>
      <c r="AJ315" s="67" t="str">
        <f>'COUT TVX'!K312</f>
        <v>LOT 9 - PLOMBERIE-CHAUFF-VMC</v>
      </c>
      <c r="AK315" s="67" t="str">
        <f>'COUT TVX'!L312</f>
        <v>ELECTRICITE / CHAUFFAGE/PLOMBERIE/VMC</v>
      </c>
      <c r="AL315" s="68">
        <f>'COUT TVX'!M312</f>
        <v>170068</v>
      </c>
      <c r="AM315" s="68"/>
      <c r="AN315" s="68"/>
      <c r="AO315" s="68"/>
      <c r="AP315" s="68"/>
      <c r="AQ315" s="68"/>
      <c r="AR315" s="68"/>
      <c r="AS315" s="77" t="str">
        <f>IF(ISBLANK('COUT TVX'!Q312),"",'COUT TVX'!Q312)</f>
        <v/>
      </c>
      <c r="AT315" s="68" t="str">
        <f t="shared" si="27"/>
        <v/>
      </c>
      <c r="AU315" s="68" t="str">
        <f t="shared" si="28"/>
        <v/>
      </c>
      <c r="AV315" s="68" t="str">
        <f t="shared" si="29"/>
        <v/>
      </c>
    </row>
    <row r="316" spans="1:48" x14ac:dyDescent="0.25">
      <c r="A316" s="67">
        <f>'COUT TVX'!A313</f>
        <v>4110</v>
      </c>
      <c r="B316" s="67" t="str">
        <f>'COUT TVX'!B313</f>
        <v>ST SATURNIN LOC/ACCES</v>
      </c>
      <c r="C316" s="67"/>
      <c r="D316" s="67"/>
      <c r="E316" s="67" t="str">
        <f>IF(ISBLANK('COUT TVX'!I313),"",'COUT TVX'!I313)</f>
        <v/>
      </c>
      <c r="F316" s="72" t="str">
        <f>'COUT TVX'!R313</f>
        <v>Z2</v>
      </c>
      <c r="G316" s="67"/>
      <c r="H316" s="67">
        <f>'COUT TVX'!C313</f>
        <v>2011</v>
      </c>
      <c r="I316" s="67">
        <f>'COUT TVX'!D313</f>
        <v>2013</v>
      </c>
      <c r="J316" s="67" t="str">
        <f>IF('COUT TVX'!H313="IND","IND",IF('COUT TVX'!H313="COLL","COLL",IF('COUT TVX'!H313="INT","COL","MIXTE")))</f>
        <v>IND</v>
      </c>
      <c r="K316" s="67" t="str">
        <f>IFERROR((VLOOKUP(A316,'COUT GLOBAL'!A:L,9,FALSE)),"")</f>
        <v>Accession</v>
      </c>
      <c r="L316" s="67"/>
      <c r="M316" s="67"/>
      <c r="N316" s="67" t="str">
        <f t="shared" si="24"/>
        <v>-</v>
      </c>
      <c r="O316" s="67"/>
      <c r="P316" s="67"/>
      <c r="Q316" s="67"/>
      <c r="R316" s="67"/>
      <c r="S316" s="67"/>
      <c r="T316" s="67"/>
      <c r="U316" s="67"/>
      <c r="V316" s="67"/>
      <c r="W316" s="67"/>
      <c r="X316" s="73" t="str">
        <f>IF('COUT TVX'!E313=0,"",'COUT TVX'!E313)</f>
        <v/>
      </c>
      <c r="Y316" s="74"/>
      <c r="Z316" s="74"/>
      <c r="AA316" s="74"/>
      <c r="AB316" s="74"/>
      <c r="AC316" s="74"/>
      <c r="AD316" s="68"/>
      <c r="AE316" s="68" t="str">
        <f t="shared" si="25"/>
        <v/>
      </c>
      <c r="AF316" s="68"/>
      <c r="AG316" s="75" t="str">
        <f>IF('COUT TVX'!F313=0,"",'COUT TVX'!F313)</f>
        <v/>
      </c>
      <c r="AH316" s="75" t="str">
        <f>IF('COUT TVX'!G313=0,"",'COUT TVX'!G313)</f>
        <v/>
      </c>
      <c r="AI316" s="76" t="str">
        <f t="shared" si="26"/>
        <v/>
      </c>
      <c r="AJ316" s="67" t="str">
        <f>'COUT TVX'!K313</f>
        <v>LOT 10 - ELECTRICITE</v>
      </c>
      <c r="AK316" s="67" t="str">
        <f>'COUT TVX'!L313</f>
        <v>ELECTRICITE / CHAUFFAGE/PLOMBERIE/VMC</v>
      </c>
      <c r="AL316" s="68">
        <f>'COUT TVX'!M313</f>
        <v>108176.52</v>
      </c>
      <c r="AM316" s="68"/>
      <c r="AN316" s="68"/>
      <c r="AO316" s="68"/>
      <c r="AP316" s="68"/>
      <c r="AQ316" s="68"/>
      <c r="AR316" s="68"/>
      <c r="AS316" s="77" t="str">
        <f>IF(ISBLANK('COUT TVX'!Q313),"",'COUT TVX'!Q313)</f>
        <v/>
      </c>
      <c r="AT316" s="68" t="str">
        <f t="shared" si="27"/>
        <v/>
      </c>
      <c r="AU316" s="68" t="str">
        <f t="shared" si="28"/>
        <v/>
      </c>
      <c r="AV316" s="68" t="str">
        <f t="shared" si="29"/>
        <v/>
      </c>
    </row>
    <row r="317" spans="1:48" x14ac:dyDescent="0.25">
      <c r="A317" s="67">
        <f>'COUT TVX'!A314</f>
        <v>4110</v>
      </c>
      <c r="B317" s="67" t="str">
        <f>'COUT TVX'!B314</f>
        <v>ST SATURNIN LOC/ACCES</v>
      </c>
      <c r="C317" s="67"/>
      <c r="D317" s="67"/>
      <c r="E317" s="67" t="str">
        <f>IF(ISBLANK('COUT TVX'!I314),"",'COUT TVX'!I314)</f>
        <v/>
      </c>
      <c r="F317" s="72" t="str">
        <f>'COUT TVX'!R314</f>
        <v>Z2</v>
      </c>
      <c r="G317" s="67"/>
      <c r="H317" s="67">
        <f>'COUT TVX'!C314</f>
        <v>2011</v>
      </c>
      <c r="I317" s="67">
        <f>'COUT TVX'!D314</f>
        <v>2013</v>
      </c>
      <c r="J317" s="67" t="str">
        <f>IF('COUT TVX'!H314="IND","IND",IF('COUT TVX'!H314="COLL","COLL",IF('COUT TVX'!H314="INT","COL","MIXTE")))</f>
        <v>IND</v>
      </c>
      <c r="K317" s="67" t="str">
        <f>IFERROR((VLOOKUP(A317,'COUT GLOBAL'!A:L,9,FALSE)),"")</f>
        <v>Accession</v>
      </c>
      <c r="L317" s="67"/>
      <c r="M317" s="67"/>
      <c r="N317" s="67" t="str">
        <f t="shared" si="24"/>
        <v>-</v>
      </c>
      <c r="O317" s="67"/>
      <c r="P317" s="67"/>
      <c r="Q317" s="67"/>
      <c r="R317" s="67"/>
      <c r="S317" s="67"/>
      <c r="T317" s="67"/>
      <c r="U317" s="67"/>
      <c r="V317" s="67"/>
      <c r="W317" s="67"/>
      <c r="X317" s="73" t="str">
        <f>IF('COUT TVX'!E314=0,"",'COUT TVX'!E314)</f>
        <v/>
      </c>
      <c r="Y317" s="74"/>
      <c r="Z317" s="74"/>
      <c r="AA317" s="74"/>
      <c r="AB317" s="74"/>
      <c r="AC317" s="74"/>
      <c r="AD317" s="68"/>
      <c r="AE317" s="68" t="str">
        <f t="shared" si="25"/>
        <v/>
      </c>
      <c r="AF317" s="68"/>
      <c r="AG317" s="75" t="str">
        <f>IF('COUT TVX'!F314=0,"",'COUT TVX'!F314)</f>
        <v/>
      </c>
      <c r="AH317" s="75" t="str">
        <f>IF('COUT TVX'!G314=0,"",'COUT TVX'!G314)</f>
        <v/>
      </c>
      <c r="AI317" s="76" t="str">
        <f t="shared" si="26"/>
        <v/>
      </c>
      <c r="AJ317" s="67" t="str">
        <f>'COUT TVX'!K314</f>
        <v>LOT 11 - CARRELAGE-FAIENCE</v>
      </c>
      <c r="AK317" s="67" t="str">
        <f>'COUT TVX'!L314</f>
        <v>SECOND ŒUVRE</v>
      </c>
      <c r="AL317" s="68">
        <f>'COUT TVX'!M314</f>
        <v>81133.009999999995</v>
      </c>
      <c r="AM317" s="68"/>
      <c r="AN317" s="68"/>
      <c r="AO317" s="68"/>
      <c r="AP317" s="68"/>
      <c r="AQ317" s="68"/>
      <c r="AR317" s="68"/>
      <c r="AS317" s="77" t="str">
        <f>IF(ISBLANK('COUT TVX'!Q314),"",'COUT TVX'!Q314)</f>
        <v/>
      </c>
      <c r="AT317" s="68" t="str">
        <f t="shared" si="27"/>
        <v/>
      </c>
      <c r="AU317" s="68" t="str">
        <f t="shared" si="28"/>
        <v/>
      </c>
      <c r="AV317" s="68" t="str">
        <f t="shared" si="29"/>
        <v/>
      </c>
    </row>
    <row r="318" spans="1:48" x14ac:dyDescent="0.25">
      <c r="A318" s="67">
        <f>'COUT TVX'!A315</f>
        <v>4110</v>
      </c>
      <c r="B318" s="67" t="str">
        <f>'COUT TVX'!B315</f>
        <v>ST SATURNIN LOC/ACCES</v>
      </c>
      <c r="C318" s="67"/>
      <c r="D318" s="67"/>
      <c r="E318" s="67" t="str">
        <f>IF(ISBLANK('COUT TVX'!I315),"",'COUT TVX'!I315)</f>
        <v/>
      </c>
      <c r="F318" s="72" t="str">
        <f>'COUT TVX'!R315</f>
        <v>Z2</v>
      </c>
      <c r="G318" s="67"/>
      <c r="H318" s="67">
        <f>'COUT TVX'!C315</f>
        <v>2011</v>
      </c>
      <c r="I318" s="67">
        <f>'COUT TVX'!D315</f>
        <v>2013</v>
      </c>
      <c r="J318" s="67" t="str">
        <f>IF('COUT TVX'!H315="IND","IND",IF('COUT TVX'!H315="COLL","COLL",IF('COUT TVX'!H315="INT","COL","MIXTE")))</f>
        <v>IND</v>
      </c>
      <c r="K318" s="67" t="str">
        <f>IFERROR((VLOOKUP(A318,'COUT GLOBAL'!A:L,9,FALSE)),"")</f>
        <v>Accession</v>
      </c>
      <c r="L318" s="67"/>
      <c r="M318" s="67"/>
      <c r="N318" s="67" t="str">
        <f t="shared" si="24"/>
        <v>-</v>
      </c>
      <c r="O318" s="67"/>
      <c r="P318" s="67"/>
      <c r="Q318" s="67"/>
      <c r="R318" s="67"/>
      <c r="S318" s="67"/>
      <c r="T318" s="67"/>
      <c r="U318" s="67"/>
      <c r="V318" s="67"/>
      <c r="W318" s="67"/>
      <c r="X318" s="73" t="str">
        <f>IF('COUT TVX'!E315=0,"",'COUT TVX'!E315)</f>
        <v/>
      </c>
      <c r="Y318" s="74"/>
      <c r="Z318" s="74"/>
      <c r="AA318" s="74"/>
      <c r="AB318" s="74"/>
      <c r="AC318" s="74"/>
      <c r="AD318" s="68"/>
      <c r="AE318" s="68" t="str">
        <f t="shared" si="25"/>
        <v/>
      </c>
      <c r="AF318" s="68"/>
      <c r="AG318" s="75" t="str">
        <f>IF('COUT TVX'!F315=0,"",'COUT TVX'!F315)</f>
        <v/>
      </c>
      <c r="AH318" s="75" t="str">
        <f>IF('COUT TVX'!G315=0,"",'COUT TVX'!G315)</f>
        <v/>
      </c>
      <c r="AI318" s="76" t="str">
        <f t="shared" si="26"/>
        <v/>
      </c>
      <c r="AJ318" s="67" t="str">
        <f>'COUT TVX'!K315</f>
        <v>LOT 12 - PEINTURE</v>
      </c>
      <c r="AK318" s="67" t="str">
        <f>'COUT TVX'!L315</f>
        <v>SECOND ŒUVRE</v>
      </c>
      <c r="AL318" s="68">
        <f>'COUT TVX'!M315</f>
        <v>83264.02</v>
      </c>
      <c r="AM318" s="68"/>
      <c r="AN318" s="68"/>
      <c r="AO318" s="68"/>
      <c r="AP318" s="68"/>
      <c r="AQ318" s="68"/>
      <c r="AR318" s="68"/>
      <c r="AS318" s="77" t="str">
        <f>IF(ISBLANK('COUT TVX'!Q315),"",'COUT TVX'!Q315)</f>
        <v/>
      </c>
      <c r="AT318" s="68" t="str">
        <f t="shared" si="27"/>
        <v/>
      </c>
      <c r="AU318" s="68" t="str">
        <f t="shared" si="28"/>
        <v/>
      </c>
      <c r="AV318" s="68" t="str">
        <f t="shared" si="29"/>
        <v/>
      </c>
    </row>
    <row r="319" spans="1:48" x14ac:dyDescent="0.25">
      <c r="A319" s="67">
        <f>'COUT TVX'!A316</f>
        <v>4110</v>
      </c>
      <c r="B319" s="67" t="str">
        <f>'COUT TVX'!B316</f>
        <v>ST SATURNIN LOC/ACCES</v>
      </c>
      <c r="C319" s="67"/>
      <c r="D319" s="67"/>
      <c r="E319" s="67" t="str">
        <f>IF(ISBLANK('COUT TVX'!I316),"",'COUT TVX'!I316)</f>
        <v/>
      </c>
      <c r="F319" s="72" t="str">
        <f>'COUT TVX'!R316</f>
        <v>Z2</v>
      </c>
      <c r="G319" s="67"/>
      <c r="H319" s="67">
        <f>'COUT TVX'!C316</f>
        <v>2011</v>
      </c>
      <c r="I319" s="67">
        <f>'COUT TVX'!D316</f>
        <v>2013</v>
      </c>
      <c r="J319" s="67" t="str">
        <f>IF('COUT TVX'!H316="IND","IND",IF('COUT TVX'!H316="COLL","COLL",IF('COUT TVX'!H316="INT","COL","MIXTE")))</f>
        <v>IND</v>
      </c>
      <c r="K319" s="67" t="str">
        <f>IFERROR((VLOOKUP(A319,'COUT GLOBAL'!A:L,9,FALSE)),"")</f>
        <v>Accession</v>
      </c>
      <c r="L319" s="67"/>
      <c r="M319" s="67"/>
      <c r="N319" s="67" t="str">
        <f t="shared" si="24"/>
        <v>-</v>
      </c>
      <c r="O319" s="67"/>
      <c r="P319" s="67"/>
      <c r="Q319" s="67"/>
      <c r="R319" s="67"/>
      <c r="S319" s="67"/>
      <c r="T319" s="67"/>
      <c r="U319" s="67"/>
      <c r="V319" s="67"/>
      <c r="W319" s="67"/>
      <c r="X319" s="73" t="str">
        <f>IF('COUT TVX'!E316=0,"",'COUT TVX'!E316)</f>
        <v/>
      </c>
      <c r="Y319" s="74"/>
      <c r="Z319" s="74"/>
      <c r="AA319" s="74"/>
      <c r="AB319" s="74"/>
      <c r="AC319" s="74"/>
      <c r="AD319" s="68"/>
      <c r="AE319" s="68" t="str">
        <f t="shared" si="25"/>
        <v/>
      </c>
      <c r="AF319" s="68"/>
      <c r="AG319" s="75" t="str">
        <f>IF('COUT TVX'!F316=0,"",'COUT TVX'!F316)</f>
        <v/>
      </c>
      <c r="AH319" s="75" t="str">
        <f>IF('COUT TVX'!G316=0,"",'COUT TVX'!G316)</f>
        <v/>
      </c>
      <c r="AI319" s="76" t="str">
        <f t="shared" si="26"/>
        <v/>
      </c>
      <c r="AJ319" s="67" t="str">
        <f>'COUT TVX'!K316</f>
        <v>LOT 13 - REVETEMENT SOLS</v>
      </c>
      <c r="AK319" s="67" t="str">
        <f>'COUT TVX'!L316</f>
        <v>SECOND ŒUVRE</v>
      </c>
      <c r="AL319" s="68">
        <f>'COUT TVX'!M316</f>
        <v>45910.3</v>
      </c>
      <c r="AM319" s="68"/>
      <c r="AN319" s="68"/>
      <c r="AO319" s="68"/>
      <c r="AP319" s="68"/>
      <c r="AQ319" s="68"/>
      <c r="AR319" s="68"/>
      <c r="AS319" s="77" t="str">
        <f>IF(ISBLANK('COUT TVX'!Q316),"",'COUT TVX'!Q316)</f>
        <v/>
      </c>
      <c r="AT319" s="68" t="str">
        <f t="shared" si="27"/>
        <v/>
      </c>
      <c r="AU319" s="68" t="str">
        <f t="shared" si="28"/>
        <v/>
      </c>
      <c r="AV319" s="68" t="str">
        <f t="shared" si="29"/>
        <v/>
      </c>
    </row>
    <row r="320" spans="1:48" x14ac:dyDescent="0.25">
      <c r="A320" s="67">
        <f>'COUT TVX'!A317</f>
        <v>4110</v>
      </c>
      <c r="B320" s="67" t="str">
        <f>'COUT TVX'!B317</f>
        <v>ST SATURNIN LOC/ACCES</v>
      </c>
      <c r="C320" s="67"/>
      <c r="D320" s="67"/>
      <c r="E320" s="67" t="str">
        <f>IF(ISBLANK('COUT TVX'!I317),"",'COUT TVX'!I317)</f>
        <v/>
      </c>
      <c r="F320" s="72" t="str">
        <f>'COUT TVX'!R317</f>
        <v>Z2</v>
      </c>
      <c r="G320" s="67"/>
      <c r="H320" s="67">
        <f>'COUT TVX'!C317</f>
        <v>2011</v>
      </c>
      <c r="I320" s="67">
        <f>'COUT TVX'!D317</f>
        <v>2013</v>
      </c>
      <c r="J320" s="67" t="str">
        <f>IF('COUT TVX'!H317="IND","IND",IF('COUT TVX'!H317="COLL","COLL",IF('COUT TVX'!H317="INT","COL","MIXTE")))</f>
        <v>IND</v>
      </c>
      <c r="K320" s="67" t="str">
        <f>IFERROR((VLOOKUP(A320,'COUT GLOBAL'!A:L,9,FALSE)),"")</f>
        <v>Accession</v>
      </c>
      <c r="L320" s="67"/>
      <c r="M320" s="67"/>
      <c r="N320" s="67" t="str">
        <f t="shared" si="24"/>
        <v>-</v>
      </c>
      <c r="O320" s="67"/>
      <c r="P320" s="67"/>
      <c r="Q320" s="67"/>
      <c r="R320" s="67"/>
      <c r="S320" s="67"/>
      <c r="T320" s="67"/>
      <c r="U320" s="67"/>
      <c r="V320" s="67"/>
      <c r="W320" s="67"/>
      <c r="X320" s="73" t="str">
        <f>IF('COUT TVX'!E317=0,"",'COUT TVX'!E317)</f>
        <v/>
      </c>
      <c r="Y320" s="74"/>
      <c r="Z320" s="74"/>
      <c r="AA320" s="74"/>
      <c r="AB320" s="74"/>
      <c r="AC320" s="74"/>
      <c r="AD320" s="68"/>
      <c r="AE320" s="68" t="str">
        <f t="shared" si="25"/>
        <v/>
      </c>
      <c r="AF320" s="68"/>
      <c r="AG320" s="75" t="str">
        <f>IF('COUT TVX'!F317=0,"",'COUT TVX'!F317)</f>
        <v/>
      </c>
      <c r="AH320" s="75" t="str">
        <f>IF('COUT TVX'!G317=0,"",'COUT TVX'!G317)</f>
        <v/>
      </c>
      <c r="AI320" s="76" t="str">
        <f t="shared" si="26"/>
        <v/>
      </c>
      <c r="AJ320" s="67" t="str">
        <f>'COUT TVX'!K317</f>
        <v>LOT 14 - ESPACES VERTS</v>
      </c>
      <c r="AK320" s="67" t="str">
        <f>'COUT TVX'!L317</f>
        <v>ESPACES VERTS</v>
      </c>
      <c r="AL320" s="68">
        <f>'COUT TVX'!M317</f>
        <v>25903.27</v>
      </c>
      <c r="AM320" s="68"/>
      <c r="AN320" s="68"/>
      <c r="AO320" s="68"/>
      <c r="AP320" s="68"/>
      <c r="AQ320" s="68"/>
      <c r="AR320" s="68"/>
      <c r="AS320" s="77" t="str">
        <f>IF(ISBLANK('COUT TVX'!Q317),"",'COUT TVX'!Q317)</f>
        <v/>
      </c>
      <c r="AT320" s="68" t="str">
        <f t="shared" si="27"/>
        <v/>
      </c>
      <c r="AU320" s="68" t="str">
        <f t="shared" si="28"/>
        <v/>
      </c>
      <c r="AV320" s="68" t="str">
        <f t="shared" si="29"/>
        <v/>
      </c>
    </row>
    <row r="321" spans="1:48" x14ac:dyDescent="0.25">
      <c r="A321" s="67">
        <f>'COUT TVX'!A318</f>
        <v>4110</v>
      </c>
      <c r="B321" s="67" t="str">
        <f>'COUT TVX'!B318</f>
        <v>ST SATURNIN LOC/ACCES</v>
      </c>
      <c r="C321" s="67"/>
      <c r="D321" s="67"/>
      <c r="E321" s="67" t="str">
        <f>IF(ISBLANK('COUT TVX'!I318),"",'COUT TVX'!I318)</f>
        <v/>
      </c>
      <c r="F321" s="72" t="str">
        <f>'COUT TVX'!R318</f>
        <v>Z2</v>
      </c>
      <c r="G321" s="67"/>
      <c r="H321" s="67">
        <f>'COUT TVX'!C318</f>
        <v>2011</v>
      </c>
      <c r="I321" s="67">
        <f>'COUT TVX'!D318</f>
        <v>2013</v>
      </c>
      <c r="J321" s="67" t="str">
        <f>IF('COUT TVX'!H318="IND","IND",IF('COUT TVX'!H318="COLL","COLL",IF('COUT TVX'!H318="INT","COL","MIXTE")))</f>
        <v>IND</v>
      </c>
      <c r="K321" s="67" t="str">
        <f>IFERROR((VLOOKUP(A321,'COUT GLOBAL'!A:L,9,FALSE)),"")</f>
        <v>Accession</v>
      </c>
      <c r="L321" s="67"/>
      <c r="M321" s="67"/>
      <c r="N321" s="67" t="str">
        <f t="shared" si="24"/>
        <v>-</v>
      </c>
      <c r="O321" s="67"/>
      <c r="P321" s="67"/>
      <c r="Q321" s="67"/>
      <c r="R321" s="67"/>
      <c r="S321" s="67"/>
      <c r="T321" s="67"/>
      <c r="U321" s="67"/>
      <c r="V321" s="67"/>
      <c r="W321" s="67"/>
      <c r="X321" s="73" t="str">
        <f>IF('COUT TVX'!E318=0,"",'COUT TVX'!E318)</f>
        <v/>
      </c>
      <c r="Y321" s="74"/>
      <c r="Z321" s="74"/>
      <c r="AA321" s="74"/>
      <c r="AB321" s="74"/>
      <c r="AC321" s="74"/>
      <c r="AD321" s="68"/>
      <c r="AE321" s="68" t="str">
        <f t="shared" si="25"/>
        <v/>
      </c>
      <c r="AF321" s="68"/>
      <c r="AG321" s="75" t="str">
        <f>IF('COUT TVX'!F318=0,"",'COUT TVX'!F318)</f>
        <v/>
      </c>
      <c r="AH321" s="75" t="str">
        <f>IF('COUT TVX'!G318=0,"",'COUT TVX'!G318)</f>
        <v/>
      </c>
      <c r="AI321" s="76" t="str">
        <f t="shared" si="26"/>
        <v/>
      </c>
      <c r="AJ321" s="67" t="str">
        <f>'COUT TVX'!K318</f>
        <v>LOT 6B - PLATRERIE</v>
      </c>
      <c r="AK321" s="67" t="str">
        <f>'COUT TVX'!L318</f>
        <v>SECOND ŒUVRE</v>
      </c>
      <c r="AL321" s="68">
        <f>'COUT TVX'!M318</f>
        <v>206000</v>
      </c>
      <c r="AM321" s="68"/>
      <c r="AN321" s="68"/>
      <c r="AO321" s="68"/>
      <c r="AP321" s="68"/>
      <c r="AQ321" s="68"/>
      <c r="AR321" s="68"/>
      <c r="AS321" s="77" t="str">
        <f>IF(ISBLANK('COUT TVX'!Q318),"",'COUT TVX'!Q318)</f>
        <v/>
      </c>
      <c r="AT321" s="68" t="str">
        <f t="shared" si="27"/>
        <v/>
      </c>
      <c r="AU321" s="68" t="str">
        <f t="shared" si="28"/>
        <v/>
      </c>
      <c r="AV321" s="68" t="str">
        <f t="shared" si="29"/>
        <v/>
      </c>
    </row>
    <row r="322" spans="1:48" x14ac:dyDescent="0.25">
      <c r="A322" s="67">
        <f>'COUT TVX'!A319</f>
        <v>849</v>
      </c>
      <c r="B322" s="67" t="str">
        <f>'COUT TVX'!B319</f>
        <v>ETIVAL LES LE MANS CONST. 9 LOGTS</v>
      </c>
      <c r="C322" s="67"/>
      <c r="D322" s="67" t="s">
        <v>1257</v>
      </c>
      <c r="E322" s="67" t="str">
        <f>IF(ISBLANK('COUT TVX'!I319),"",'COUT TVX'!I319)</f>
        <v/>
      </c>
      <c r="F322" s="72" t="str">
        <f>'COUT TVX'!R319</f>
        <v>Z3</v>
      </c>
      <c r="G322" s="67"/>
      <c r="H322" s="67">
        <f>'COUT TVX'!C319</f>
        <v>2012</v>
      </c>
      <c r="I322" s="67">
        <f>'COUT TVX'!D319</f>
        <v>2013</v>
      </c>
      <c r="J322" s="67" t="str">
        <f>IF('COUT TVX'!H319="IND","IND",IF('COUT TVX'!H319="COLL","COLL",IF('COUT TVX'!H319="INT","COL","MIXTE")))</f>
        <v>IND</v>
      </c>
      <c r="K322" s="67" t="str">
        <f>IFERROR((VLOOKUP(A322,'COUT GLOBAL'!A:L,9,FALSE)),"")</f>
        <v>Locatif</v>
      </c>
      <c r="L322" s="67"/>
      <c r="M322" s="67"/>
      <c r="N322" s="67" t="str">
        <f t="shared" si="24"/>
        <v>-</v>
      </c>
      <c r="O322" s="67"/>
      <c r="P322" s="67"/>
      <c r="Q322" s="67"/>
      <c r="R322" s="67"/>
      <c r="S322" s="67"/>
      <c r="T322" s="67"/>
      <c r="U322" s="67"/>
      <c r="V322" s="67"/>
      <c r="W322" s="67"/>
      <c r="X322" s="73">
        <f>IF('COUT TVX'!E319=0,"",'COUT TVX'!E319)</f>
        <v>10</v>
      </c>
      <c r="Y322" s="74"/>
      <c r="Z322" s="74"/>
      <c r="AA322" s="74"/>
      <c r="AB322" s="74"/>
      <c r="AC322" s="74"/>
      <c r="AD322" s="68"/>
      <c r="AE322" s="68">
        <f t="shared" si="25"/>
        <v>0</v>
      </c>
      <c r="AF322" s="68"/>
      <c r="AG322" s="75">
        <f>IF('COUT TVX'!F319=0,"",'COUT TVX'!F319)</f>
        <v>827</v>
      </c>
      <c r="AH322" s="75">
        <f>IF('COUT TVX'!G319=0,"",'COUT TVX'!G319)</f>
        <v>879</v>
      </c>
      <c r="AI322" s="76">
        <f t="shared" si="26"/>
        <v>0.9408418657565415</v>
      </c>
      <c r="AJ322" s="67" t="str">
        <f>'COUT TVX'!K319</f>
        <v>LOT 1 AMENAGT EXT - ESPACES VE</v>
      </c>
      <c r="AK322" s="67" t="str">
        <f>'COUT TVX'!L319</f>
        <v>ESPACES VERTS</v>
      </c>
      <c r="AL322" s="68">
        <f>'COUT TVX'!M319</f>
        <v>58650.91</v>
      </c>
      <c r="AM322" s="68"/>
      <c r="AN322" s="68"/>
      <c r="AO322" s="68"/>
      <c r="AP322" s="68"/>
      <c r="AQ322" s="68"/>
      <c r="AR322" s="68"/>
      <c r="AS322" s="77">
        <f>IF(ISBLANK('COUT TVX'!Q319),"",'COUT TVX'!Q319)</f>
        <v>5.5E-2</v>
      </c>
      <c r="AT322" s="68">
        <f t="shared" si="27"/>
        <v>0</v>
      </c>
      <c r="AU322" s="68">
        <f t="shared" si="28"/>
        <v>0</v>
      </c>
      <c r="AV322" s="68">
        <f t="shared" si="29"/>
        <v>0</v>
      </c>
    </row>
    <row r="323" spans="1:48" x14ac:dyDescent="0.25">
      <c r="A323" s="67">
        <f>'COUT TVX'!A320</f>
        <v>849</v>
      </c>
      <c r="B323" s="67" t="str">
        <f>'COUT TVX'!B320</f>
        <v>ETIVAL LES LE MANS CONST. 9 LOGTS</v>
      </c>
      <c r="C323" s="67"/>
      <c r="D323" s="67"/>
      <c r="E323" s="67" t="str">
        <f>IF(ISBLANK('COUT TVX'!I320),"",'COUT TVX'!I320)</f>
        <v/>
      </c>
      <c r="F323" s="72" t="str">
        <f>'COUT TVX'!R320</f>
        <v>Z3</v>
      </c>
      <c r="G323" s="67"/>
      <c r="H323" s="67">
        <f>'COUT TVX'!C320</f>
        <v>2012</v>
      </c>
      <c r="I323" s="67">
        <f>'COUT TVX'!D320</f>
        <v>2013</v>
      </c>
      <c r="J323" s="67" t="str">
        <f>IF('COUT TVX'!H320="IND","IND",IF('COUT TVX'!H320="COLL","COLL",IF('COUT TVX'!H320="INT","COL","MIXTE")))</f>
        <v>IND</v>
      </c>
      <c r="K323" s="67" t="str">
        <f>IFERROR((VLOOKUP(A323,'COUT GLOBAL'!A:L,9,FALSE)),"")</f>
        <v>Locatif</v>
      </c>
      <c r="L323" s="67"/>
      <c r="M323" s="67"/>
      <c r="N323" s="67" t="str">
        <f t="shared" si="24"/>
        <v>-</v>
      </c>
      <c r="O323" s="67"/>
      <c r="P323" s="67"/>
      <c r="Q323" s="67"/>
      <c r="R323" s="67"/>
      <c r="S323" s="67"/>
      <c r="T323" s="67"/>
      <c r="U323" s="67"/>
      <c r="V323" s="67"/>
      <c r="W323" s="67"/>
      <c r="X323" s="73" t="str">
        <f>IF('COUT TVX'!E320=0,"",'COUT TVX'!E320)</f>
        <v/>
      </c>
      <c r="Y323" s="74"/>
      <c r="Z323" s="74"/>
      <c r="AA323" s="74"/>
      <c r="AB323" s="74"/>
      <c r="AC323" s="74"/>
      <c r="AD323" s="68"/>
      <c r="AE323" s="68" t="str">
        <f t="shared" si="25"/>
        <v/>
      </c>
      <c r="AF323" s="68"/>
      <c r="AG323" s="75" t="str">
        <f>IF('COUT TVX'!F320=0,"",'COUT TVX'!F320)</f>
        <v/>
      </c>
      <c r="AH323" s="75" t="str">
        <f>IF('COUT TVX'!G320=0,"",'COUT TVX'!G320)</f>
        <v/>
      </c>
      <c r="AI323" s="76" t="str">
        <f t="shared" si="26"/>
        <v/>
      </c>
      <c r="AJ323" s="67" t="str">
        <f>'COUT TVX'!K320</f>
        <v>FONDATION GROS OEUVRE</v>
      </c>
      <c r="AK323" s="67" t="str">
        <f>'COUT TVX'!L320</f>
        <v>GROS ŒUVRE</v>
      </c>
      <c r="AL323" s="68">
        <f>'COUT TVX'!M320</f>
        <v>295653.98</v>
      </c>
      <c r="AM323" s="68"/>
      <c r="AN323" s="68"/>
      <c r="AO323" s="68"/>
      <c r="AP323" s="68"/>
      <c r="AQ323" s="68"/>
      <c r="AR323" s="68"/>
      <c r="AS323" s="77">
        <f>IF(ISBLANK('COUT TVX'!Q320),"",'COUT TVX'!Q320)</f>
        <v>5.5E-2</v>
      </c>
      <c r="AT323" s="68" t="str">
        <f t="shared" si="27"/>
        <v/>
      </c>
      <c r="AU323" s="68" t="str">
        <f t="shared" si="28"/>
        <v/>
      </c>
      <c r="AV323" s="68" t="str">
        <f t="shared" si="29"/>
        <v/>
      </c>
    </row>
    <row r="324" spans="1:48" x14ac:dyDescent="0.25">
      <c r="A324" s="67">
        <f>'COUT TVX'!A321</f>
        <v>849</v>
      </c>
      <c r="B324" s="67" t="str">
        <f>'COUT TVX'!B321</f>
        <v>ETIVAL LES LE MANS CONST. 9 LOGTS</v>
      </c>
      <c r="C324" s="67"/>
      <c r="D324" s="67"/>
      <c r="E324" s="67" t="str">
        <f>IF(ISBLANK('COUT TVX'!I321),"",'COUT TVX'!I321)</f>
        <v/>
      </c>
      <c r="F324" s="72" t="str">
        <f>'COUT TVX'!R321</f>
        <v>Z3</v>
      </c>
      <c r="G324" s="67"/>
      <c r="H324" s="67">
        <f>'COUT TVX'!C321</f>
        <v>2012</v>
      </c>
      <c r="I324" s="67">
        <f>'COUT TVX'!D321</f>
        <v>2013</v>
      </c>
      <c r="J324" s="67" t="str">
        <f>IF('COUT TVX'!H321="IND","IND",IF('COUT TVX'!H321="COLL","COLL",IF('COUT TVX'!H321="INT","COL","MIXTE")))</f>
        <v>IND</v>
      </c>
      <c r="K324" s="67" t="str">
        <f>IFERROR((VLOOKUP(A324,'COUT GLOBAL'!A:L,9,FALSE)),"")</f>
        <v>Locatif</v>
      </c>
      <c r="L324" s="67"/>
      <c r="M324" s="67"/>
      <c r="N324" s="67" t="str">
        <f t="shared" si="24"/>
        <v>-</v>
      </c>
      <c r="O324" s="67"/>
      <c r="P324" s="67"/>
      <c r="Q324" s="67"/>
      <c r="R324" s="67"/>
      <c r="S324" s="67"/>
      <c r="T324" s="67"/>
      <c r="U324" s="67"/>
      <c r="V324" s="67"/>
      <c r="W324" s="67"/>
      <c r="X324" s="73" t="str">
        <f>IF('COUT TVX'!E321=0,"",'COUT TVX'!E321)</f>
        <v/>
      </c>
      <c r="Y324" s="74"/>
      <c r="Z324" s="74"/>
      <c r="AA324" s="74"/>
      <c r="AB324" s="74"/>
      <c r="AC324" s="74"/>
      <c r="AD324" s="68"/>
      <c r="AE324" s="68" t="str">
        <f t="shared" si="25"/>
        <v/>
      </c>
      <c r="AF324" s="68"/>
      <c r="AG324" s="75" t="str">
        <f>IF('COUT TVX'!F321=0,"",'COUT TVX'!F321)</f>
        <v/>
      </c>
      <c r="AH324" s="75" t="str">
        <f>IF('COUT TVX'!G321=0,"",'COUT TVX'!G321)</f>
        <v/>
      </c>
      <c r="AI324" s="76" t="str">
        <f t="shared" si="26"/>
        <v/>
      </c>
      <c r="AJ324" s="67" t="str">
        <f>'COUT TVX'!K321</f>
        <v>CHARPENTE ET OSSATURE BOIS</v>
      </c>
      <c r="AK324" s="67" t="str">
        <f>'COUT TVX'!L321</f>
        <v>CHARPENTE / COUVERTURE</v>
      </c>
      <c r="AL324" s="68">
        <f>'COUT TVX'!M321</f>
        <v>425245.67</v>
      </c>
      <c r="AM324" s="68"/>
      <c r="AN324" s="68"/>
      <c r="AO324" s="68"/>
      <c r="AP324" s="68"/>
      <c r="AQ324" s="68"/>
      <c r="AR324" s="68"/>
      <c r="AS324" s="77" t="str">
        <f>IF(ISBLANK('COUT TVX'!Q321),"",'COUT TVX'!Q321)</f>
        <v/>
      </c>
      <c r="AT324" s="68" t="str">
        <f t="shared" si="27"/>
        <v/>
      </c>
      <c r="AU324" s="68" t="str">
        <f t="shared" si="28"/>
        <v/>
      </c>
      <c r="AV324" s="68" t="str">
        <f t="shared" si="29"/>
        <v/>
      </c>
    </row>
    <row r="325" spans="1:48" x14ac:dyDescent="0.25">
      <c r="A325" s="67">
        <f>'COUT TVX'!A322</f>
        <v>849</v>
      </c>
      <c r="B325" s="67" t="str">
        <f>'COUT TVX'!B322</f>
        <v>ETIVAL LES LE MANS CONST. 9 LOGTS</v>
      </c>
      <c r="C325" s="67"/>
      <c r="D325" s="67"/>
      <c r="E325" s="67" t="str">
        <f>IF(ISBLANK('COUT TVX'!I322),"",'COUT TVX'!I322)</f>
        <v/>
      </c>
      <c r="F325" s="72" t="str">
        <f>'COUT TVX'!R322</f>
        <v>Z3</v>
      </c>
      <c r="G325" s="67"/>
      <c r="H325" s="67">
        <f>'COUT TVX'!C322</f>
        <v>2012</v>
      </c>
      <c r="I325" s="67">
        <f>'COUT TVX'!D322</f>
        <v>2013</v>
      </c>
      <c r="J325" s="67" t="str">
        <f>IF('COUT TVX'!H322="IND","IND",IF('COUT TVX'!H322="COLL","COLL",IF('COUT TVX'!H322="INT","COL","MIXTE")))</f>
        <v>IND</v>
      </c>
      <c r="K325" s="67" t="str">
        <f>IFERROR((VLOOKUP(A325,'COUT GLOBAL'!A:L,9,FALSE)),"")</f>
        <v>Locatif</v>
      </c>
      <c r="L325" s="67"/>
      <c r="M325" s="67"/>
      <c r="N325" s="67" t="str">
        <f t="shared" si="24"/>
        <v>-</v>
      </c>
      <c r="O325" s="67"/>
      <c r="P325" s="67"/>
      <c r="Q325" s="67"/>
      <c r="R325" s="67"/>
      <c r="S325" s="67"/>
      <c r="T325" s="67"/>
      <c r="U325" s="67"/>
      <c r="V325" s="67"/>
      <c r="W325" s="67"/>
      <c r="X325" s="73" t="str">
        <f>IF('COUT TVX'!E322=0,"",'COUT TVX'!E322)</f>
        <v/>
      </c>
      <c r="Y325" s="74"/>
      <c r="Z325" s="74"/>
      <c r="AA325" s="74"/>
      <c r="AB325" s="74"/>
      <c r="AC325" s="74"/>
      <c r="AD325" s="68"/>
      <c r="AE325" s="68" t="str">
        <f t="shared" si="25"/>
        <v/>
      </c>
      <c r="AF325" s="68"/>
      <c r="AG325" s="75" t="str">
        <f>IF('COUT TVX'!F322=0,"",'COUT TVX'!F322)</f>
        <v/>
      </c>
      <c r="AH325" s="75" t="str">
        <f>IF('COUT TVX'!G322=0,"",'COUT TVX'!G322)</f>
        <v/>
      </c>
      <c r="AI325" s="76" t="str">
        <f t="shared" si="26"/>
        <v/>
      </c>
      <c r="AJ325" s="67" t="str">
        <f>'COUT TVX'!K322</f>
        <v>BARDAGE BOIS</v>
      </c>
      <c r="AK325" s="67" t="str">
        <f>'COUT TVX'!L322</f>
        <v>CHARPENTE / COUVERTURE</v>
      </c>
      <c r="AL325" s="68">
        <f>'COUT TVX'!M322</f>
        <v>214801.66</v>
      </c>
      <c r="AM325" s="68"/>
      <c r="AN325" s="68"/>
      <c r="AO325" s="68"/>
      <c r="AP325" s="68"/>
      <c r="AQ325" s="68"/>
      <c r="AR325" s="68"/>
      <c r="AS325" s="77" t="str">
        <f>IF(ISBLANK('COUT TVX'!Q322),"",'COUT TVX'!Q322)</f>
        <v/>
      </c>
      <c r="AT325" s="68" t="str">
        <f t="shared" si="27"/>
        <v/>
      </c>
      <c r="AU325" s="68" t="str">
        <f t="shared" si="28"/>
        <v/>
      </c>
      <c r="AV325" s="68" t="str">
        <f t="shared" si="29"/>
        <v/>
      </c>
    </row>
    <row r="326" spans="1:48" x14ac:dyDescent="0.25">
      <c r="A326" s="67">
        <f>'COUT TVX'!A323</f>
        <v>849</v>
      </c>
      <c r="B326" s="67" t="str">
        <f>'COUT TVX'!B323</f>
        <v>ETIVAL LES LE MANS CONST. 9 LOGTS</v>
      </c>
      <c r="C326" s="67"/>
      <c r="D326" s="67"/>
      <c r="E326" s="67" t="str">
        <f>IF(ISBLANK('COUT TVX'!I323),"",'COUT TVX'!I323)</f>
        <v/>
      </c>
      <c r="F326" s="72" t="str">
        <f>'COUT TVX'!R323</f>
        <v>Z3</v>
      </c>
      <c r="G326" s="67"/>
      <c r="H326" s="67">
        <f>'COUT TVX'!C323</f>
        <v>2012</v>
      </c>
      <c r="I326" s="67">
        <f>'COUT TVX'!D323</f>
        <v>2013</v>
      </c>
      <c r="J326" s="67" t="str">
        <f>IF('COUT TVX'!H323="IND","IND",IF('COUT TVX'!H323="COLL","COLL",IF('COUT TVX'!H323="INT","COL","MIXTE")))</f>
        <v>IND</v>
      </c>
      <c r="K326" s="67" t="str">
        <f>IFERROR((VLOOKUP(A326,'COUT GLOBAL'!A:L,9,FALSE)),"")</f>
        <v>Locatif</v>
      </c>
      <c r="L326" s="67"/>
      <c r="M326" s="67"/>
      <c r="N326" s="67" t="str">
        <f t="shared" ref="N326:N389" si="30">IF(ISBLANK(G326),"-",IF(L325&lt;2012,"RT2005","RT2012"))</f>
        <v>-</v>
      </c>
      <c r="O326" s="67"/>
      <c r="P326" s="67"/>
      <c r="Q326" s="67"/>
      <c r="R326" s="67"/>
      <c r="S326" s="67"/>
      <c r="T326" s="67"/>
      <c r="U326" s="67"/>
      <c r="V326" s="67"/>
      <c r="W326" s="67"/>
      <c r="X326" s="73" t="str">
        <f>IF('COUT TVX'!E323=0,"",'COUT TVX'!E323)</f>
        <v/>
      </c>
      <c r="Y326" s="74"/>
      <c r="Z326" s="74"/>
      <c r="AA326" s="74"/>
      <c r="AB326" s="74"/>
      <c r="AC326" s="74"/>
      <c r="AD326" s="68"/>
      <c r="AE326" s="68" t="str">
        <f t="shared" ref="AE326:AE389" si="31">IFERROR((AD326/AH326),"")</f>
        <v/>
      </c>
      <c r="AF326" s="68"/>
      <c r="AG326" s="75" t="str">
        <f>IF('COUT TVX'!F323=0,"",'COUT TVX'!F323)</f>
        <v/>
      </c>
      <c r="AH326" s="75" t="str">
        <f>IF('COUT TVX'!G323=0,"",'COUT TVX'!G323)</f>
        <v/>
      </c>
      <c r="AI326" s="76" t="str">
        <f t="shared" ref="AI326:AI389" si="32">IFERROR((AG326/AH326),"")</f>
        <v/>
      </c>
      <c r="AJ326" s="67" t="str">
        <f>'COUT TVX'!K323</f>
        <v>COUVERTURE BARDAGE ZINC</v>
      </c>
      <c r="AK326" s="67" t="str">
        <f>'COUT TVX'!L323</f>
        <v>CHARPENTE / COUVERTURE</v>
      </c>
      <c r="AL326" s="68">
        <f>'COUT TVX'!M323</f>
        <v>67896</v>
      </c>
      <c r="AM326" s="68"/>
      <c r="AN326" s="68"/>
      <c r="AO326" s="68"/>
      <c r="AP326" s="68"/>
      <c r="AQ326" s="68"/>
      <c r="AR326" s="68"/>
      <c r="AS326" s="77" t="str">
        <f>IF(ISBLANK('COUT TVX'!Q323),"",'COUT TVX'!Q323)</f>
        <v/>
      </c>
      <c r="AT326" s="68" t="str">
        <f t="shared" ref="AT326:AT389" si="33">IFERROR((AM326/X326),"")</f>
        <v/>
      </c>
      <c r="AU326" s="68" t="str">
        <f t="shared" ref="AU326:AU389" si="34">IFERROR((AM326/AG326),"")</f>
        <v/>
      </c>
      <c r="AV326" s="68" t="str">
        <f t="shared" ref="AV326:AV389" si="35">IFERROR((AM326/AH326),"")</f>
        <v/>
      </c>
    </row>
    <row r="327" spans="1:48" x14ac:dyDescent="0.25">
      <c r="A327" s="67">
        <f>'COUT TVX'!A324</f>
        <v>849</v>
      </c>
      <c r="B327" s="67" t="str">
        <f>'COUT TVX'!B324</f>
        <v>ETIVAL LES LE MANS CONST. 9 LOGTS</v>
      </c>
      <c r="C327" s="67"/>
      <c r="D327" s="67"/>
      <c r="E327" s="67" t="str">
        <f>IF(ISBLANK('COUT TVX'!I324),"",'COUT TVX'!I324)</f>
        <v/>
      </c>
      <c r="F327" s="72" t="str">
        <f>'COUT TVX'!R324</f>
        <v>Z3</v>
      </c>
      <c r="G327" s="67"/>
      <c r="H327" s="67">
        <f>'COUT TVX'!C324</f>
        <v>2012</v>
      </c>
      <c r="I327" s="67">
        <f>'COUT TVX'!D324</f>
        <v>2013</v>
      </c>
      <c r="J327" s="67" t="str">
        <f>IF('COUT TVX'!H324="IND","IND",IF('COUT TVX'!H324="COLL","COLL",IF('COUT TVX'!H324="INT","COL","MIXTE")))</f>
        <v>IND</v>
      </c>
      <c r="K327" s="67" t="str">
        <f>IFERROR((VLOOKUP(A327,'COUT GLOBAL'!A:L,9,FALSE)),"")</f>
        <v>Locatif</v>
      </c>
      <c r="L327" s="67"/>
      <c r="M327" s="67"/>
      <c r="N327" s="67" t="str">
        <f t="shared" si="30"/>
        <v>-</v>
      </c>
      <c r="O327" s="67"/>
      <c r="P327" s="67"/>
      <c r="Q327" s="67"/>
      <c r="R327" s="67"/>
      <c r="S327" s="67"/>
      <c r="T327" s="67"/>
      <c r="U327" s="67"/>
      <c r="V327" s="67"/>
      <c r="W327" s="67"/>
      <c r="X327" s="73" t="str">
        <f>IF('COUT TVX'!E324=0,"",'COUT TVX'!E324)</f>
        <v/>
      </c>
      <c r="Y327" s="74"/>
      <c r="Z327" s="74"/>
      <c r="AA327" s="74"/>
      <c r="AB327" s="74"/>
      <c r="AC327" s="74"/>
      <c r="AD327" s="68"/>
      <c r="AE327" s="68" t="str">
        <f t="shared" si="31"/>
        <v/>
      </c>
      <c r="AF327" s="68"/>
      <c r="AG327" s="75" t="str">
        <f>IF('COUT TVX'!F324=0,"",'COUT TVX'!F324)</f>
        <v/>
      </c>
      <c r="AH327" s="75" t="str">
        <f>IF('COUT TVX'!G324=0,"",'COUT TVX'!G324)</f>
        <v/>
      </c>
      <c r="AI327" s="76" t="str">
        <f t="shared" si="32"/>
        <v/>
      </c>
      <c r="AJ327" s="67" t="str">
        <f>'COUT TVX'!K324</f>
        <v>ETANCHEITE AUTOPROTEGEE</v>
      </c>
      <c r="AK327" s="67" t="str">
        <f>'COUT TVX'!L324</f>
        <v>CHARPENTE / COUVERTURE</v>
      </c>
      <c r="AL327" s="68">
        <f>'COUT TVX'!M324</f>
        <v>66708.42</v>
      </c>
      <c r="AM327" s="68"/>
      <c r="AN327" s="68"/>
      <c r="AO327" s="68"/>
      <c r="AP327" s="68"/>
      <c r="AQ327" s="68"/>
      <c r="AR327" s="68"/>
      <c r="AS327" s="77" t="str">
        <f>IF(ISBLANK('COUT TVX'!Q324),"",'COUT TVX'!Q324)</f>
        <v/>
      </c>
      <c r="AT327" s="68" t="str">
        <f t="shared" si="33"/>
        <v/>
      </c>
      <c r="AU327" s="68" t="str">
        <f t="shared" si="34"/>
        <v/>
      </c>
      <c r="AV327" s="68" t="str">
        <f t="shared" si="35"/>
        <v/>
      </c>
    </row>
    <row r="328" spans="1:48" x14ac:dyDescent="0.25">
      <c r="A328" s="67">
        <f>'COUT TVX'!A325</f>
        <v>849</v>
      </c>
      <c r="B328" s="67" t="str">
        <f>'COUT TVX'!B325</f>
        <v>ETIVAL LES LE MANS CONST. 9 LOGTS</v>
      </c>
      <c r="C328" s="67"/>
      <c r="D328" s="67"/>
      <c r="E328" s="67" t="str">
        <f>IF(ISBLANK('COUT TVX'!I325),"",'COUT TVX'!I325)</f>
        <v/>
      </c>
      <c r="F328" s="72" t="str">
        <f>'COUT TVX'!R325</f>
        <v>Z3</v>
      </c>
      <c r="G328" s="67"/>
      <c r="H328" s="67">
        <f>'COUT TVX'!C325</f>
        <v>2012</v>
      </c>
      <c r="I328" s="67">
        <f>'COUT TVX'!D325</f>
        <v>2013</v>
      </c>
      <c r="J328" s="67" t="str">
        <f>IF('COUT TVX'!H325="IND","IND",IF('COUT TVX'!H325="COLL","COLL",IF('COUT TVX'!H325="INT","COL","MIXTE")))</f>
        <v>IND</v>
      </c>
      <c r="K328" s="67" t="str">
        <f>IFERROR((VLOOKUP(A328,'COUT GLOBAL'!A:L,9,FALSE)),"")</f>
        <v>Locatif</v>
      </c>
      <c r="L328" s="67"/>
      <c r="M328" s="67"/>
      <c r="N328" s="67" t="str">
        <f t="shared" si="30"/>
        <v>-</v>
      </c>
      <c r="O328" s="67"/>
      <c r="P328" s="67"/>
      <c r="Q328" s="67"/>
      <c r="R328" s="67"/>
      <c r="S328" s="67"/>
      <c r="T328" s="67"/>
      <c r="U328" s="67"/>
      <c r="V328" s="67"/>
      <c r="W328" s="67"/>
      <c r="X328" s="73" t="str">
        <f>IF('COUT TVX'!E325=0,"",'COUT TVX'!E325)</f>
        <v/>
      </c>
      <c r="Y328" s="74"/>
      <c r="Z328" s="74"/>
      <c r="AA328" s="74"/>
      <c r="AB328" s="74"/>
      <c r="AC328" s="74"/>
      <c r="AD328" s="68"/>
      <c r="AE328" s="68" t="str">
        <f t="shared" si="31"/>
        <v/>
      </c>
      <c r="AF328" s="68"/>
      <c r="AG328" s="75" t="str">
        <f>IF('COUT TVX'!F325=0,"",'COUT TVX'!F325)</f>
        <v/>
      </c>
      <c r="AH328" s="75" t="str">
        <f>IF('COUT TVX'!G325=0,"",'COUT TVX'!G325)</f>
        <v/>
      </c>
      <c r="AI328" s="76" t="str">
        <f t="shared" si="32"/>
        <v/>
      </c>
      <c r="AJ328" s="67" t="str">
        <f>'COUT TVX'!K325</f>
        <v>MENUISERIES EXT PVC</v>
      </c>
      <c r="AK328" s="67" t="str">
        <f>'COUT TVX'!L325</f>
        <v>SECOND ŒUVRE</v>
      </c>
      <c r="AL328" s="68">
        <f>'COUT TVX'!M325</f>
        <v>57329.63</v>
      </c>
      <c r="AM328" s="68"/>
      <c r="AN328" s="68"/>
      <c r="AO328" s="68"/>
      <c r="AP328" s="68"/>
      <c r="AQ328" s="68"/>
      <c r="AR328" s="68"/>
      <c r="AS328" s="77" t="str">
        <f>IF(ISBLANK('COUT TVX'!Q325),"",'COUT TVX'!Q325)</f>
        <v/>
      </c>
      <c r="AT328" s="68" t="str">
        <f t="shared" si="33"/>
        <v/>
      </c>
      <c r="AU328" s="68" t="str">
        <f t="shared" si="34"/>
        <v/>
      </c>
      <c r="AV328" s="68" t="str">
        <f t="shared" si="35"/>
        <v/>
      </c>
    </row>
    <row r="329" spans="1:48" x14ac:dyDescent="0.25">
      <c r="A329" s="67">
        <f>'COUT TVX'!A326</f>
        <v>849</v>
      </c>
      <c r="B329" s="67" t="str">
        <f>'COUT TVX'!B326</f>
        <v>ETIVAL LES LE MANS CONST. 9 LOGTS</v>
      </c>
      <c r="C329" s="67"/>
      <c r="D329" s="67"/>
      <c r="E329" s="67" t="str">
        <f>IF(ISBLANK('COUT TVX'!I326),"",'COUT TVX'!I326)</f>
        <v/>
      </c>
      <c r="F329" s="72" t="str">
        <f>'COUT TVX'!R326</f>
        <v>Z3</v>
      </c>
      <c r="G329" s="67"/>
      <c r="H329" s="67">
        <f>'COUT TVX'!C326</f>
        <v>2012</v>
      </c>
      <c r="I329" s="67">
        <f>'COUT TVX'!D326</f>
        <v>2013</v>
      </c>
      <c r="J329" s="67" t="str">
        <f>IF('COUT TVX'!H326="IND","IND",IF('COUT TVX'!H326="COLL","COLL",IF('COUT TVX'!H326="INT","COL","MIXTE")))</f>
        <v>IND</v>
      </c>
      <c r="K329" s="67" t="str">
        <f>IFERROR((VLOOKUP(A329,'COUT GLOBAL'!A:L,9,FALSE)),"")</f>
        <v>Locatif</v>
      </c>
      <c r="L329" s="67"/>
      <c r="M329" s="67"/>
      <c r="N329" s="67" t="str">
        <f t="shared" si="30"/>
        <v>-</v>
      </c>
      <c r="O329" s="67"/>
      <c r="P329" s="67"/>
      <c r="Q329" s="67"/>
      <c r="R329" s="67"/>
      <c r="S329" s="67"/>
      <c r="T329" s="67"/>
      <c r="U329" s="67"/>
      <c r="V329" s="67"/>
      <c r="W329" s="67"/>
      <c r="X329" s="73" t="str">
        <f>IF('COUT TVX'!E326=0,"",'COUT TVX'!E326)</f>
        <v/>
      </c>
      <c r="Y329" s="74"/>
      <c r="Z329" s="74"/>
      <c r="AA329" s="74"/>
      <c r="AB329" s="74"/>
      <c r="AC329" s="74"/>
      <c r="AD329" s="68"/>
      <c r="AE329" s="68" t="str">
        <f t="shared" si="31"/>
        <v/>
      </c>
      <c r="AF329" s="68"/>
      <c r="AG329" s="75" t="str">
        <f>IF('COUT TVX'!F326=0,"",'COUT TVX'!F326)</f>
        <v/>
      </c>
      <c r="AH329" s="75" t="str">
        <f>IF('COUT TVX'!G326=0,"",'COUT TVX'!G326)</f>
        <v/>
      </c>
      <c r="AI329" s="76" t="str">
        <f t="shared" si="32"/>
        <v/>
      </c>
      <c r="AJ329" s="67" t="str">
        <f>'COUT TVX'!K326</f>
        <v>MENUISERIES INT BOIS</v>
      </c>
      <c r="AK329" s="67" t="str">
        <f>'COUT TVX'!L326</f>
        <v>SECOND ŒUVRE</v>
      </c>
      <c r="AL329" s="68">
        <f>'COUT TVX'!M326</f>
        <v>59558.33</v>
      </c>
      <c r="AM329" s="68"/>
      <c r="AN329" s="68"/>
      <c r="AO329" s="68"/>
      <c r="AP329" s="68"/>
      <c r="AQ329" s="68"/>
      <c r="AR329" s="68"/>
      <c r="AS329" s="77" t="str">
        <f>IF(ISBLANK('COUT TVX'!Q326),"",'COUT TVX'!Q326)</f>
        <v/>
      </c>
      <c r="AT329" s="68" t="str">
        <f t="shared" si="33"/>
        <v/>
      </c>
      <c r="AU329" s="68" t="str">
        <f t="shared" si="34"/>
        <v/>
      </c>
      <c r="AV329" s="68" t="str">
        <f t="shared" si="35"/>
        <v/>
      </c>
    </row>
    <row r="330" spans="1:48" x14ac:dyDescent="0.25">
      <c r="A330" s="67">
        <f>'COUT TVX'!A327</f>
        <v>849</v>
      </c>
      <c r="B330" s="67" t="str">
        <f>'COUT TVX'!B327</f>
        <v>ETIVAL LES LE MANS CONST. 9 LOGTS</v>
      </c>
      <c r="C330" s="67"/>
      <c r="D330" s="67"/>
      <c r="E330" s="67" t="str">
        <f>IF(ISBLANK('COUT TVX'!I327),"",'COUT TVX'!I327)</f>
        <v/>
      </c>
      <c r="F330" s="72" t="str">
        <f>'COUT TVX'!R327</f>
        <v>Z3</v>
      </c>
      <c r="G330" s="67"/>
      <c r="H330" s="67">
        <f>'COUT TVX'!C327</f>
        <v>2012</v>
      </c>
      <c r="I330" s="67">
        <f>'COUT TVX'!D327</f>
        <v>2013</v>
      </c>
      <c r="J330" s="67" t="str">
        <f>IF('COUT TVX'!H327="IND","IND",IF('COUT TVX'!H327="COLL","COLL",IF('COUT TVX'!H327="INT","COL","MIXTE")))</f>
        <v>IND</v>
      </c>
      <c r="K330" s="67" t="str">
        <f>IFERROR((VLOOKUP(A330,'COUT GLOBAL'!A:L,9,FALSE)),"")</f>
        <v>Locatif</v>
      </c>
      <c r="L330" s="67"/>
      <c r="M330" s="67"/>
      <c r="N330" s="67" t="str">
        <f t="shared" si="30"/>
        <v>-</v>
      </c>
      <c r="O330" s="67"/>
      <c r="P330" s="67"/>
      <c r="Q330" s="67"/>
      <c r="R330" s="67"/>
      <c r="S330" s="67"/>
      <c r="T330" s="67"/>
      <c r="U330" s="67"/>
      <c r="V330" s="67"/>
      <c r="W330" s="67"/>
      <c r="X330" s="73" t="str">
        <f>IF('COUT TVX'!E327=0,"",'COUT TVX'!E327)</f>
        <v/>
      </c>
      <c r="Y330" s="74"/>
      <c r="Z330" s="74"/>
      <c r="AA330" s="74"/>
      <c r="AB330" s="74"/>
      <c r="AC330" s="74"/>
      <c r="AD330" s="68"/>
      <c r="AE330" s="68" t="str">
        <f t="shared" si="31"/>
        <v/>
      </c>
      <c r="AF330" s="68"/>
      <c r="AG330" s="75" t="str">
        <f>IF('COUT TVX'!F327=0,"",'COUT TVX'!F327)</f>
        <v/>
      </c>
      <c r="AH330" s="75" t="str">
        <f>IF('COUT TVX'!G327=0,"",'COUT TVX'!G327)</f>
        <v/>
      </c>
      <c r="AI330" s="76" t="str">
        <f t="shared" si="32"/>
        <v/>
      </c>
      <c r="AJ330" s="67" t="str">
        <f>'COUT TVX'!K327</f>
        <v>CLOISONS SECHES PLAFONDS</v>
      </c>
      <c r="AK330" s="67" t="str">
        <f>'COUT TVX'!L327</f>
        <v>SECOND ŒUVRE</v>
      </c>
      <c r="AL330" s="68">
        <f>'COUT TVX'!M327</f>
        <v>94689.33</v>
      </c>
      <c r="AM330" s="68"/>
      <c r="AN330" s="68"/>
      <c r="AO330" s="68"/>
      <c r="AP330" s="68"/>
      <c r="AQ330" s="68"/>
      <c r="AR330" s="68"/>
      <c r="AS330" s="77" t="str">
        <f>IF(ISBLANK('COUT TVX'!Q327),"",'COUT TVX'!Q327)</f>
        <v/>
      </c>
      <c r="AT330" s="68" t="str">
        <f t="shared" si="33"/>
        <v/>
      </c>
      <c r="AU330" s="68" t="str">
        <f t="shared" si="34"/>
        <v/>
      </c>
      <c r="AV330" s="68" t="str">
        <f t="shared" si="35"/>
        <v/>
      </c>
    </row>
    <row r="331" spans="1:48" x14ac:dyDescent="0.25">
      <c r="A331" s="67">
        <f>'COUT TVX'!A328</f>
        <v>849</v>
      </c>
      <c r="B331" s="67" t="str">
        <f>'COUT TVX'!B328</f>
        <v>ETIVAL LES LE MANS CONST. 9 LOGTS</v>
      </c>
      <c r="C331" s="67"/>
      <c r="D331" s="67"/>
      <c r="E331" s="67" t="str">
        <f>IF(ISBLANK('COUT TVX'!I328),"",'COUT TVX'!I328)</f>
        <v/>
      </c>
      <c r="F331" s="72" t="str">
        <f>'COUT TVX'!R328</f>
        <v>Z3</v>
      </c>
      <c r="G331" s="67"/>
      <c r="H331" s="67">
        <f>'COUT TVX'!C328</f>
        <v>2012</v>
      </c>
      <c r="I331" s="67">
        <f>'COUT TVX'!D328</f>
        <v>2013</v>
      </c>
      <c r="J331" s="67" t="str">
        <f>IF('COUT TVX'!H328="IND","IND",IF('COUT TVX'!H328="COLL","COLL",IF('COUT TVX'!H328="INT","COL","MIXTE")))</f>
        <v>IND</v>
      </c>
      <c r="K331" s="67" t="str">
        <f>IFERROR((VLOOKUP(A331,'COUT GLOBAL'!A:L,9,FALSE)),"")</f>
        <v>Locatif</v>
      </c>
      <c r="L331" s="67"/>
      <c r="M331" s="67"/>
      <c r="N331" s="67" t="str">
        <f t="shared" si="30"/>
        <v>-</v>
      </c>
      <c r="O331" s="67"/>
      <c r="P331" s="67"/>
      <c r="Q331" s="67"/>
      <c r="R331" s="67"/>
      <c r="S331" s="67"/>
      <c r="T331" s="67"/>
      <c r="U331" s="67"/>
      <c r="V331" s="67"/>
      <c r="W331" s="67"/>
      <c r="X331" s="73" t="str">
        <f>IF('COUT TVX'!E328=0,"",'COUT TVX'!E328)</f>
        <v/>
      </c>
      <c r="Y331" s="74"/>
      <c r="Z331" s="74"/>
      <c r="AA331" s="74"/>
      <c r="AB331" s="74"/>
      <c r="AC331" s="74"/>
      <c r="AD331" s="68"/>
      <c r="AE331" s="68" t="str">
        <f t="shared" si="31"/>
        <v/>
      </c>
      <c r="AF331" s="68"/>
      <c r="AG331" s="75" t="str">
        <f>IF('COUT TVX'!F328=0,"",'COUT TVX'!F328)</f>
        <v/>
      </c>
      <c r="AH331" s="75" t="str">
        <f>IF('COUT TVX'!G328=0,"",'COUT TVX'!G328)</f>
        <v/>
      </c>
      <c r="AI331" s="76" t="str">
        <f t="shared" si="32"/>
        <v/>
      </c>
      <c r="AJ331" s="67" t="str">
        <f>'COUT TVX'!K328</f>
        <v>FRAIS MANDATAIRE MACRO LOT</v>
      </c>
      <c r="AK331" s="67" t="str">
        <f>'COUT TVX'!L328</f>
        <v>SECOND ŒUVRE</v>
      </c>
      <c r="AL331" s="68">
        <f>'COUT TVX'!M328</f>
        <v>22401</v>
      </c>
      <c r="AM331" s="68"/>
      <c r="AN331" s="68"/>
      <c r="AO331" s="68"/>
      <c r="AP331" s="68"/>
      <c r="AQ331" s="68"/>
      <c r="AR331" s="68"/>
      <c r="AS331" s="77" t="str">
        <f>IF(ISBLANK('COUT TVX'!Q328),"",'COUT TVX'!Q328)</f>
        <v/>
      </c>
      <c r="AT331" s="68" t="str">
        <f t="shared" si="33"/>
        <v/>
      </c>
      <c r="AU331" s="68" t="str">
        <f t="shared" si="34"/>
        <v/>
      </c>
      <c r="AV331" s="68" t="str">
        <f t="shared" si="35"/>
        <v/>
      </c>
    </row>
    <row r="332" spans="1:48" x14ac:dyDescent="0.25">
      <c r="A332" s="67">
        <f>'COUT TVX'!A329</f>
        <v>849</v>
      </c>
      <c r="B332" s="67" t="str">
        <f>'COUT TVX'!B329</f>
        <v>ETIVAL LES LE MANS CONST. 9 LOGTS</v>
      </c>
      <c r="C332" s="67"/>
      <c r="D332" s="67"/>
      <c r="E332" s="67" t="str">
        <f>IF(ISBLANK('COUT TVX'!I329),"",'COUT TVX'!I329)</f>
        <v/>
      </c>
      <c r="F332" s="72" t="str">
        <f>'COUT TVX'!R329</f>
        <v>Z3</v>
      </c>
      <c r="G332" s="67"/>
      <c r="H332" s="67">
        <f>'COUT TVX'!C329</f>
        <v>2012</v>
      </c>
      <c r="I332" s="67">
        <f>'COUT TVX'!D329</f>
        <v>2013</v>
      </c>
      <c r="J332" s="67" t="str">
        <f>IF('COUT TVX'!H329="IND","IND",IF('COUT TVX'!H329="COLL","COLL",IF('COUT TVX'!H329="INT","COL","MIXTE")))</f>
        <v>IND</v>
      </c>
      <c r="K332" s="67" t="str">
        <f>IFERROR((VLOOKUP(A332,'COUT GLOBAL'!A:L,9,FALSE)),"")</f>
        <v>Locatif</v>
      </c>
      <c r="L332" s="67"/>
      <c r="M332" s="67"/>
      <c r="N332" s="67" t="str">
        <f t="shared" si="30"/>
        <v>-</v>
      </c>
      <c r="O332" s="67"/>
      <c r="P332" s="67"/>
      <c r="Q332" s="67"/>
      <c r="R332" s="67"/>
      <c r="S332" s="67"/>
      <c r="T332" s="67"/>
      <c r="U332" s="67"/>
      <c r="V332" s="67"/>
      <c r="W332" s="67"/>
      <c r="X332" s="73" t="str">
        <f>IF('COUT TVX'!E329=0,"",'COUT TVX'!E329)</f>
        <v/>
      </c>
      <c r="Y332" s="74"/>
      <c r="Z332" s="74"/>
      <c r="AA332" s="74"/>
      <c r="AB332" s="74"/>
      <c r="AC332" s="74"/>
      <c r="AD332" s="68"/>
      <c r="AE332" s="68" t="str">
        <f t="shared" si="31"/>
        <v/>
      </c>
      <c r="AF332" s="68"/>
      <c r="AG332" s="75" t="str">
        <f>IF('COUT TVX'!F329=0,"",'COUT TVX'!F329)</f>
        <v/>
      </c>
      <c r="AH332" s="75" t="str">
        <f>IF('COUT TVX'!G329=0,"",'COUT TVX'!G329)</f>
        <v/>
      </c>
      <c r="AI332" s="76" t="str">
        <f t="shared" si="32"/>
        <v/>
      </c>
      <c r="AJ332" s="67" t="str">
        <f>'COUT TVX'!K329</f>
        <v>LOT N°11 - PEINTURE FINIT°</v>
      </c>
      <c r="AK332" s="67" t="str">
        <f>'COUT TVX'!L329</f>
        <v>SECOND ŒUVRE</v>
      </c>
      <c r="AL332" s="68">
        <f>'COUT TVX'!M329</f>
        <v>44989.8</v>
      </c>
      <c r="AM332" s="68"/>
      <c r="AN332" s="68"/>
      <c r="AO332" s="68"/>
      <c r="AP332" s="68"/>
      <c r="AQ332" s="68"/>
      <c r="AR332" s="68"/>
      <c r="AS332" s="77" t="str">
        <f>IF(ISBLANK('COUT TVX'!Q329),"",'COUT TVX'!Q329)</f>
        <v/>
      </c>
      <c r="AT332" s="68" t="str">
        <f t="shared" si="33"/>
        <v/>
      </c>
      <c r="AU332" s="68" t="str">
        <f t="shared" si="34"/>
        <v/>
      </c>
      <c r="AV332" s="68" t="str">
        <f t="shared" si="35"/>
        <v/>
      </c>
    </row>
    <row r="333" spans="1:48" x14ac:dyDescent="0.25">
      <c r="A333" s="67">
        <f>'COUT TVX'!A330</f>
        <v>849</v>
      </c>
      <c r="B333" s="67" t="str">
        <f>'COUT TVX'!B330</f>
        <v>ETIVAL LES LE MANS CONST. 9 LOGTS</v>
      </c>
      <c r="C333" s="67"/>
      <c r="D333" s="67"/>
      <c r="E333" s="67" t="str">
        <f>IF(ISBLANK('COUT TVX'!I330),"",'COUT TVX'!I330)</f>
        <v/>
      </c>
      <c r="F333" s="72" t="str">
        <f>'COUT TVX'!R330</f>
        <v>Z3</v>
      </c>
      <c r="G333" s="67"/>
      <c r="H333" s="67">
        <f>'COUT TVX'!C330</f>
        <v>2012</v>
      </c>
      <c r="I333" s="67">
        <f>'COUT TVX'!D330</f>
        <v>2013</v>
      </c>
      <c r="J333" s="67" t="str">
        <f>IF('COUT TVX'!H330="IND","IND",IF('COUT TVX'!H330="COLL","COLL",IF('COUT TVX'!H330="INT","COL","MIXTE")))</f>
        <v>IND</v>
      </c>
      <c r="K333" s="67" t="str">
        <f>IFERROR((VLOOKUP(A333,'COUT GLOBAL'!A:L,9,FALSE)),"")</f>
        <v>Locatif</v>
      </c>
      <c r="L333" s="67"/>
      <c r="M333" s="67"/>
      <c r="N333" s="67" t="str">
        <f t="shared" si="30"/>
        <v>-</v>
      </c>
      <c r="O333" s="67"/>
      <c r="P333" s="67"/>
      <c r="Q333" s="67"/>
      <c r="R333" s="67"/>
      <c r="S333" s="67"/>
      <c r="T333" s="67"/>
      <c r="U333" s="67"/>
      <c r="V333" s="67"/>
      <c r="W333" s="67"/>
      <c r="X333" s="73" t="str">
        <f>IF('COUT TVX'!E330=0,"",'COUT TVX'!E330)</f>
        <v/>
      </c>
      <c r="Y333" s="74"/>
      <c r="Z333" s="74"/>
      <c r="AA333" s="74"/>
      <c r="AB333" s="74"/>
      <c r="AC333" s="74"/>
      <c r="AD333" s="68"/>
      <c r="AE333" s="68" t="str">
        <f t="shared" si="31"/>
        <v/>
      </c>
      <c r="AF333" s="68"/>
      <c r="AG333" s="75" t="str">
        <f>IF('COUT TVX'!F330=0,"",'COUT TVX'!F330)</f>
        <v/>
      </c>
      <c r="AH333" s="75" t="str">
        <f>IF('COUT TVX'!G330=0,"",'COUT TVX'!G330)</f>
        <v/>
      </c>
      <c r="AI333" s="76" t="str">
        <f t="shared" si="32"/>
        <v/>
      </c>
      <c r="AJ333" s="67" t="str">
        <f>'COUT TVX'!K330</f>
        <v>LOT N°12 - PLOMBERIE SANITAIRE</v>
      </c>
      <c r="AK333" s="67" t="str">
        <f>'COUT TVX'!L330</f>
        <v>ELECTRICITE / CHAUFFAGE/PLOMBERIE/VMC</v>
      </c>
      <c r="AL333" s="68">
        <f>'COUT TVX'!M330</f>
        <v>35458.06</v>
      </c>
      <c r="AM333" s="68"/>
      <c r="AN333" s="68"/>
      <c r="AO333" s="68"/>
      <c r="AP333" s="68"/>
      <c r="AQ333" s="68"/>
      <c r="AR333" s="68"/>
      <c r="AS333" s="77" t="str">
        <f>IF(ISBLANK('COUT TVX'!Q330),"",'COUT TVX'!Q330)</f>
        <v/>
      </c>
      <c r="AT333" s="68" t="str">
        <f t="shared" si="33"/>
        <v/>
      </c>
      <c r="AU333" s="68" t="str">
        <f t="shared" si="34"/>
        <v/>
      </c>
      <c r="AV333" s="68" t="str">
        <f t="shared" si="35"/>
        <v/>
      </c>
    </row>
    <row r="334" spans="1:48" x14ac:dyDescent="0.25">
      <c r="A334" s="67">
        <f>'COUT TVX'!A331</f>
        <v>849</v>
      </c>
      <c r="B334" s="67" t="str">
        <f>'COUT TVX'!B331</f>
        <v>ETIVAL LES LE MANS CONST. 9 LOGTS</v>
      </c>
      <c r="C334" s="67"/>
      <c r="D334" s="67"/>
      <c r="E334" s="67" t="str">
        <f>IF(ISBLANK('COUT TVX'!I331),"",'COUT TVX'!I331)</f>
        <v/>
      </c>
      <c r="F334" s="72" t="str">
        <f>'COUT TVX'!R331</f>
        <v>Z3</v>
      </c>
      <c r="G334" s="67"/>
      <c r="H334" s="67">
        <f>'COUT TVX'!C331</f>
        <v>2012</v>
      </c>
      <c r="I334" s="67">
        <f>'COUT TVX'!D331</f>
        <v>2013</v>
      </c>
      <c r="J334" s="67" t="str">
        <f>IF('COUT TVX'!H331="IND","IND",IF('COUT TVX'!H331="COLL","COLL",IF('COUT TVX'!H331="INT","COL","MIXTE")))</f>
        <v>IND</v>
      </c>
      <c r="K334" s="67" t="str">
        <f>IFERROR((VLOOKUP(A334,'COUT GLOBAL'!A:L,9,FALSE)),"")</f>
        <v>Locatif</v>
      </c>
      <c r="L334" s="67"/>
      <c r="M334" s="67"/>
      <c r="N334" s="67" t="str">
        <f t="shared" si="30"/>
        <v>-</v>
      </c>
      <c r="O334" s="67"/>
      <c r="P334" s="67"/>
      <c r="Q334" s="67"/>
      <c r="R334" s="67"/>
      <c r="S334" s="67"/>
      <c r="T334" s="67"/>
      <c r="U334" s="67"/>
      <c r="V334" s="67"/>
      <c r="W334" s="67"/>
      <c r="X334" s="73" t="str">
        <f>IF('COUT TVX'!E331=0,"",'COUT TVX'!E331)</f>
        <v/>
      </c>
      <c r="Y334" s="74"/>
      <c r="Z334" s="74"/>
      <c r="AA334" s="74"/>
      <c r="AB334" s="74"/>
      <c r="AC334" s="74"/>
      <c r="AD334" s="68"/>
      <c r="AE334" s="68" t="str">
        <f t="shared" si="31"/>
        <v/>
      </c>
      <c r="AF334" s="68"/>
      <c r="AG334" s="75" t="str">
        <f>IF('COUT TVX'!F331=0,"",'COUT TVX'!F331)</f>
        <v/>
      </c>
      <c r="AH334" s="75" t="str">
        <f>IF('COUT TVX'!G331=0,"",'COUT TVX'!G331)</f>
        <v/>
      </c>
      <c r="AI334" s="76" t="str">
        <f t="shared" si="32"/>
        <v/>
      </c>
      <c r="AJ334" s="67" t="str">
        <f>'COUT TVX'!K331</f>
        <v>LOT N°14 - ELECTRICITE</v>
      </c>
      <c r="AK334" s="67" t="str">
        <f>'COUT TVX'!L331</f>
        <v>ELECTRICITE / CHAUFFAGE/PLOMBERIE/VMC</v>
      </c>
      <c r="AL334" s="68">
        <f>'COUT TVX'!M331</f>
        <v>74314.63</v>
      </c>
      <c r="AM334" s="68"/>
      <c r="AN334" s="68"/>
      <c r="AO334" s="68"/>
      <c r="AP334" s="68"/>
      <c r="AQ334" s="68"/>
      <c r="AR334" s="68"/>
      <c r="AS334" s="77" t="str">
        <f>IF(ISBLANK('COUT TVX'!Q331),"",'COUT TVX'!Q331)</f>
        <v/>
      </c>
      <c r="AT334" s="68" t="str">
        <f t="shared" si="33"/>
        <v/>
      </c>
      <c r="AU334" s="68" t="str">
        <f t="shared" si="34"/>
        <v/>
      </c>
      <c r="AV334" s="68" t="str">
        <f t="shared" si="35"/>
        <v/>
      </c>
    </row>
    <row r="335" spans="1:48" x14ac:dyDescent="0.25">
      <c r="A335" s="67">
        <f>'COUT TVX'!A332</f>
        <v>849</v>
      </c>
      <c r="B335" s="67" t="str">
        <f>'COUT TVX'!B332</f>
        <v>ETIVAL LES LE MANS CONST. 9 LOGTS</v>
      </c>
      <c r="C335" s="67"/>
      <c r="D335" s="67"/>
      <c r="E335" s="67" t="str">
        <f>IF(ISBLANK('COUT TVX'!I332),"",'COUT TVX'!I332)</f>
        <v/>
      </c>
      <c r="F335" s="72" t="str">
        <f>'COUT TVX'!R332</f>
        <v>Z3</v>
      </c>
      <c r="G335" s="67"/>
      <c r="H335" s="67">
        <f>'COUT TVX'!C332</f>
        <v>2012</v>
      </c>
      <c r="I335" s="67">
        <f>'COUT TVX'!D332</f>
        <v>2013</v>
      </c>
      <c r="J335" s="67" t="str">
        <f>IF('COUT TVX'!H332="IND","IND",IF('COUT TVX'!H332="COLL","COLL",IF('COUT TVX'!H332="INT","COL","MIXTE")))</f>
        <v>IND</v>
      </c>
      <c r="K335" s="67" t="str">
        <f>IFERROR((VLOOKUP(A335,'COUT GLOBAL'!A:L,9,FALSE)),"")</f>
        <v>Locatif</v>
      </c>
      <c r="L335" s="67"/>
      <c r="M335" s="67"/>
      <c r="N335" s="67" t="str">
        <f t="shared" si="30"/>
        <v>-</v>
      </c>
      <c r="O335" s="67"/>
      <c r="P335" s="67"/>
      <c r="Q335" s="67"/>
      <c r="R335" s="67"/>
      <c r="S335" s="67"/>
      <c r="T335" s="67"/>
      <c r="U335" s="67"/>
      <c r="V335" s="67"/>
      <c r="W335" s="67"/>
      <c r="X335" s="73" t="str">
        <f>IF('COUT TVX'!E332=0,"",'COUT TVX'!E332)</f>
        <v/>
      </c>
      <c r="Y335" s="74"/>
      <c r="Z335" s="74"/>
      <c r="AA335" s="74"/>
      <c r="AB335" s="74"/>
      <c r="AC335" s="74"/>
      <c r="AD335" s="68"/>
      <c r="AE335" s="68" t="str">
        <f t="shared" si="31"/>
        <v/>
      </c>
      <c r="AF335" s="68"/>
      <c r="AG335" s="75" t="str">
        <f>IF('COUT TVX'!F332=0,"",'COUT TVX'!F332)</f>
        <v/>
      </c>
      <c r="AH335" s="75" t="str">
        <f>IF('COUT TVX'!G332=0,"",'COUT TVX'!G332)</f>
        <v/>
      </c>
      <c r="AI335" s="76" t="str">
        <f t="shared" si="32"/>
        <v/>
      </c>
      <c r="AJ335" s="67" t="str">
        <f>'COUT TVX'!K332</f>
        <v>LOT N°13 - CHAUFFAGE VENTILAT°</v>
      </c>
      <c r="AK335" s="67" t="str">
        <f>'COUT TVX'!L332</f>
        <v>ELECTRICITE / CHAUFFAGE/PLOMBERIE/VMC</v>
      </c>
      <c r="AL335" s="68">
        <f>'COUT TVX'!M332</f>
        <v>93279</v>
      </c>
      <c r="AM335" s="68"/>
      <c r="AN335" s="68"/>
      <c r="AO335" s="68"/>
      <c r="AP335" s="68"/>
      <c r="AQ335" s="68"/>
      <c r="AR335" s="68"/>
      <c r="AS335" s="77" t="str">
        <f>IF(ISBLANK('COUT TVX'!Q332),"",'COUT TVX'!Q332)</f>
        <v/>
      </c>
      <c r="AT335" s="68" t="str">
        <f t="shared" si="33"/>
        <v/>
      </c>
      <c r="AU335" s="68" t="str">
        <f t="shared" si="34"/>
        <v/>
      </c>
      <c r="AV335" s="68" t="str">
        <f t="shared" si="35"/>
        <v/>
      </c>
    </row>
    <row r="336" spans="1:48" x14ac:dyDescent="0.25">
      <c r="A336" s="67">
        <f>'COUT TVX'!A333</f>
        <v>849</v>
      </c>
      <c r="B336" s="67" t="str">
        <f>'COUT TVX'!B333</f>
        <v>ETIVAL LES LE MANS CONST. 9 LOGTS</v>
      </c>
      <c r="C336" s="67"/>
      <c r="D336" s="67"/>
      <c r="E336" s="67" t="str">
        <f>IF(ISBLANK('COUT TVX'!I333),"",'COUT TVX'!I333)</f>
        <v/>
      </c>
      <c r="F336" s="72" t="str">
        <f>'COUT TVX'!R333</f>
        <v>Z3</v>
      </c>
      <c r="G336" s="67"/>
      <c r="H336" s="67">
        <f>'COUT TVX'!C333</f>
        <v>2012</v>
      </c>
      <c r="I336" s="67">
        <f>'COUT TVX'!D333</f>
        <v>2013</v>
      </c>
      <c r="J336" s="67" t="str">
        <f>IF('COUT TVX'!H333="IND","IND",IF('COUT TVX'!H333="COLL","COLL",IF('COUT TVX'!H333="INT","COL","MIXTE")))</f>
        <v>IND</v>
      </c>
      <c r="K336" s="67" t="str">
        <f>IFERROR((VLOOKUP(A336,'COUT GLOBAL'!A:L,9,FALSE)),"")</f>
        <v>Locatif</v>
      </c>
      <c r="L336" s="67"/>
      <c r="M336" s="67"/>
      <c r="N336" s="67" t="str">
        <f t="shared" si="30"/>
        <v>-</v>
      </c>
      <c r="O336" s="67"/>
      <c r="P336" s="67"/>
      <c r="Q336" s="67"/>
      <c r="R336" s="67"/>
      <c r="S336" s="67"/>
      <c r="T336" s="67"/>
      <c r="U336" s="67"/>
      <c r="V336" s="67"/>
      <c r="W336" s="67"/>
      <c r="X336" s="73" t="str">
        <f>IF('COUT TVX'!E333=0,"",'COUT TVX'!E333)</f>
        <v/>
      </c>
      <c r="Y336" s="74"/>
      <c r="Z336" s="74"/>
      <c r="AA336" s="74"/>
      <c r="AB336" s="74"/>
      <c r="AC336" s="74"/>
      <c r="AD336" s="68"/>
      <c r="AE336" s="68" t="str">
        <f t="shared" si="31"/>
        <v/>
      </c>
      <c r="AF336" s="68"/>
      <c r="AG336" s="75" t="str">
        <f>IF('COUT TVX'!F333=0,"",'COUT TVX'!F333)</f>
        <v/>
      </c>
      <c r="AH336" s="75" t="str">
        <f>IF('COUT TVX'!G333=0,"",'COUT TVX'!G333)</f>
        <v/>
      </c>
      <c r="AI336" s="76" t="str">
        <f t="shared" si="32"/>
        <v/>
      </c>
      <c r="AJ336" s="67" t="str">
        <f>'COUT TVX'!K333</f>
        <v>LOT N°15 - PHOTOVOLTAIQUE</v>
      </c>
      <c r="AK336" s="67" t="str">
        <f>'COUT TVX'!L333</f>
        <v>ELECTRICITE / CHAUFFAGE/PLOMBERIE/VMC</v>
      </c>
      <c r="AL336" s="68">
        <f>'COUT TVX'!M333</f>
        <v>87406.68</v>
      </c>
      <c r="AM336" s="68"/>
      <c r="AN336" s="68"/>
      <c r="AO336" s="68"/>
      <c r="AP336" s="68"/>
      <c r="AQ336" s="68"/>
      <c r="AR336" s="68"/>
      <c r="AS336" s="77" t="str">
        <f>IF(ISBLANK('COUT TVX'!Q333),"",'COUT TVX'!Q333)</f>
        <v/>
      </c>
      <c r="AT336" s="68" t="str">
        <f t="shared" si="33"/>
        <v/>
      </c>
      <c r="AU336" s="68" t="str">
        <f t="shared" si="34"/>
        <v/>
      </c>
      <c r="AV336" s="68" t="str">
        <f t="shared" si="35"/>
        <v/>
      </c>
    </row>
    <row r="337" spans="1:48" x14ac:dyDescent="0.25">
      <c r="A337" s="67">
        <f>'COUT TVX'!A334</f>
        <v>849</v>
      </c>
      <c r="B337" s="67" t="str">
        <f>'COUT TVX'!B334</f>
        <v>ETIVAL LES LE MANS CONST. 9 LOGTS</v>
      </c>
      <c r="C337" s="67"/>
      <c r="D337" s="67"/>
      <c r="E337" s="67" t="str">
        <f>IF(ISBLANK('COUT TVX'!I334),"",'COUT TVX'!I334)</f>
        <v/>
      </c>
      <c r="F337" s="72" t="str">
        <f>'COUT TVX'!R334</f>
        <v>Z3</v>
      </c>
      <c r="G337" s="67"/>
      <c r="H337" s="67">
        <f>'COUT TVX'!C334</f>
        <v>2012</v>
      </c>
      <c r="I337" s="67">
        <f>'COUT TVX'!D334</f>
        <v>2013</v>
      </c>
      <c r="J337" s="67" t="str">
        <f>IF('COUT TVX'!H334="IND","IND",IF('COUT TVX'!H334="COLL","COLL",IF('COUT TVX'!H334="INT","COL","MIXTE")))</f>
        <v>IND</v>
      </c>
      <c r="K337" s="67" t="str">
        <f>IFERROR((VLOOKUP(A337,'COUT GLOBAL'!A:L,9,FALSE)),"")</f>
        <v>Locatif</v>
      </c>
      <c r="L337" s="67"/>
      <c r="M337" s="67"/>
      <c r="N337" s="67" t="str">
        <f t="shared" si="30"/>
        <v>-</v>
      </c>
      <c r="O337" s="67"/>
      <c r="P337" s="67"/>
      <c r="Q337" s="67"/>
      <c r="R337" s="67"/>
      <c r="S337" s="67"/>
      <c r="T337" s="67"/>
      <c r="U337" s="67"/>
      <c r="V337" s="67"/>
      <c r="W337" s="67"/>
      <c r="X337" s="73" t="str">
        <f>IF('COUT TVX'!E334=0,"",'COUT TVX'!E334)</f>
        <v/>
      </c>
      <c r="Y337" s="74"/>
      <c r="Z337" s="74"/>
      <c r="AA337" s="74"/>
      <c r="AB337" s="74"/>
      <c r="AC337" s="74"/>
      <c r="AD337" s="68"/>
      <c r="AE337" s="68" t="str">
        <f t="shared" si="31"/>
        <v/>
      </c>
      <c r="AF337" s="68"/>
      <c r="AG337" s="75" t="str">
        <f>IF('COUT TVX'!F334=0,"",'COUT TVX'!F334)</f>
        <v/>
      </c>
      <c r="AH337" s="75" t="str">
        <f>IF('COUT TVX'!G334=0,"",'COUT TVX'!G334)</f>
        <v/>
      </c>
      <c r="AI337" s="76" t="str">
        <f t="shared" si="32"/>
        <v/>
      </c>
      <c r="AJ337" s="67" t="str">
        <f>'COUT TVX'!K334</f>
        <v>LOT N°10 - REVETEMENTS SOLS</v>
      </c>
      <c r="AK337" s="67" t="str">
        <f>'COUT TVX'!L334</f>
        <v>SECOND ŒUVRE</v>
      </c>
      <c r="AL337" s="68">
        <f>'COUT TVX'!M334</f>
        <v>67175.520000000004</v>
      </c>
      <c r="AM337" s="68"/>
      <c r="AN337" s="68"/>
      <c r="AO337" s="68"/>
      <c r="AP337" s="68"/>
      <c r="AQ337" s="68"/>
      <c r="AR337" s="68"/>
      <c r="AS337" s="77" t="str">
        <f>IF(ISBLANK('COUT TVX'!Q334),"",'COUT TVX'!Q334)</f>
        <v/>
      </c>
      <c r="AT337" s="68" t="str">
        <f t="shared" si="33"/>
        <v/>
      </c>
      <c r="AU337" s="68" t="str">
        <f t="shared" si="34"/>
        <v/>
      </c>
      <c r="AV337" s="68" t="str">
        <f t="shared" si="35"/>
        <v/>
      </c>
    </row>
    <row r="338" spans="1:48" x14ac:dyDescent="0.25">
      <c r="A338" s="67">
        <f>'COUT TVX'!A335</f>
        <v>859</v>
      </c>
      <c r="B338" s="67" t="str">
        <f>'COUT TVX'!B335</f>
        <v>BALLON CONST 13 LOGTS</v>
      </c>
      <c r="C338" s="67"/>
      <c r="D338" s="67" t="s">
        <v>1258</v>
      </c>
      <c r="E338" s="67" t="str">
        <f>IF(ISBLANK('COUT TVX'!I335),"",'COUT TVX'!I335)</f>
        <v/>
      </c>
      <c r="F338" s="72" t="str">
        <f>'COUT TVX'!R335</f>
        <v>Z3</v>
      </c>
      <c r="G338" s="67"/>
      <c r="H338" s="67">
        <f>'COUT TVX'!C335</f>
        <v>2012</v>
      </c>
      <c r="I338" s="67">
        <f>'COUT TVX'!D335</f>
        <v>2013</v>
      </c>
      <c r="J338" s="67" t="str">
        <f>IF('COUT TVX'!H335="IND","IND",IF('COUT TVX'!H335="COLL","COLL",IF('COUT TVX'!H335="INT","COL","MIXTE")))</f>
        <v>IND</v>
      </c>
      <c r="K338" s="67" t="str">
        <f>IFERROR((VLOOKUP(A338,'COUT GLOBAL'!A:L,9,FALSE)),"")</f>
        <v>Locatif</v>
      </c>
      <c r="L338" s="67"/>
      <c r="M338" s="67"/>
      <c r="N338" s="67" t="str">
        <f t="shared" si="30"/>
        <v>-</v>
      </c>
      <c r="O338" s="67"/>
      <c r="P338" s="67"/>
      <c r="Q338" s="67"/>
      <c r="R338" s="67"/>
      <c r="S338" s="67"/>
      <c r="T338" s="67"/>
      <c r="U338" s="67"/>
      <c r="V338" s="67"/>
      <c r="W338" s="67"/>
      <c r="X338" s="73">
        <f>IF('COUT TVX'!E335=0,"",'COUT TVX'!E335)</f>
        <v>13</v>
      </c>
      <c r="Y338" s="74"/>
      <c r="Z338" s="74"/>
      <c r="AA338" s="74"/>
      <c r="AB338" s="74"/>
      <c r="AC338" s="74"/>
      <c r="AD338" s="68"/>
      <c r="AE338" s="68">
        <f t="shared" si="31"/>
        <v>0</v>
      </c>
      <c r="AF338" s="68"/>
      <c r="AG338" s="75">
        <f>IF('COUT TVX'!F335=0,"",'COUT TVX'!F335)</f>
        <v>875</v>
      </c>
      <c r="AH338" s="75">
        <f>IF('COUT TVX'!G335=0,"",'COUT TVX'!G335)</f>
        <v>938</v>
      </c>
      <c r="AI338" s="76">
        <f t="shared" si="32"/>
        <v>0.93283582089552242</v>
      </c>
      <c r="AJ338" s="67" t="str">
        <f>'COUT TVX'!K335</f>
        <v>LOT 1 - TERRASSEMENT VOIRIES</v>
      </c>
      <c r="AK338" s="67" t="str">
        <f>'COUT TVX'!L335</f>
        <v>GROS ŒUVRE</v>
      </c>
      <c r="AL338" s="68">
        <f>'COUT TVX'!M335</f>
        <v>21863.65</v>
      </c>
      <c r="AM338" s="68"/>
      <c r="AN338" s="68"/>
      <c r="AO338" s="68"/>
      <c r="AP338" s="68"/>
      <c r="AQ338" s="68"/>
      <c r="AR338" s="68"/>
      <c r="AS338" s="77">
        <f>IF(ISBLANK('COUT TVX'!Q335),"",'COUT TVX'!Q335)</f>
        <v>5.5E-2</v>
      </c>
      <c r="AT338" s="68">
        <f t="shared" si="33"/>
        <v>0</v>
      </c>
      <c r="AU338" s="68">
        <f t="shared" si="34"/>
        <v>0</v>
      </c>
      <c r="AV338" s="68">
        <f t="shared" si="35"/>
        <v>0</v>
      </c>
    </row>
    <row r="339" spans="1:48" x14ac:dyDescent="0.25">
      <c r="A339" s="67">
        <f>'COUT TVX'!A336</f>
        <v>859</v>
      </c>
      <c r="B339" s="67" t="str">
        <f>'COUT TVX'!B336</f>
        <v>BALLON CONST 13 LOGTS</v>
      </c>
      <c r="C339" s="67"/>
      <c r="D339" s="67"/>
      <c r="E339" s="67" t="str">
        <f>IF(ISBLANK('COUT TVX'!I336),"",'COUT TVX'!I336)</f>
        <v/>
      </c>
      <c r="F339" s="72" t="str">
        <f>'COUT TVX'!R336</f>
        <v>Z3</v>
      </c>
      <c r="G339" s="67"/>
      <c r="H339" s="67">
        <f>'COUT TVX'!C336</f>
        <v>2012</v>
      </c>
      <c r="I339" s="67">
        <f>'COUT TVX'!D336</f>
        <v>2013</v>
      </c>
      <c r="J339" s="67" t="str">
        <f>IF('COUT TVX'!H336="IND","IND",IF('COUT TVX'!H336="COLL","COLL",IF('COUT TVX'!H336="INT","COL","MIXTE")))</f>
        <v>IND</v>
      </c>
      <c r="K339" s="67" t="str">
        <f>IFERROR((VLOOKUP(A339,'COUT GLOBAL'!A:L,9,FALSE)),"")</f>
        <v>Locatif</v>
      </c>
      <c r="L339" s="67"/>
      <c r="M339" s="67"/>
      <c r="N339" s="67" t="str">
        <f t="shared" si="30"/>
        <v>-</v>
      </c>
      <c r="O339" s="67"/>
      <c r="P339" s="67"/>
      <c r="Q339" s="67"/>
      <c r="R339" s="67"/>
      <c r="S339" s="67"/>
      <c r="T339" s="67"/>
      <c r="U339" s="67"/>
      <c r="V339" s="67"/>
      <c r="W339" s="67"/>
      <c r="X339" s="73" t="str">
        <f>IF('COUT TVX'!E336=0,"",'COUT TVX'!E336)</f>
        <v/>
      </c>
      <c r="Y339" s="74"/>
      <c r="Z339" s="74"/>
      <c r="AA339" s="74"/>
      <c r="AB339" s="74"/>
      <c r="AC339" s="74"/>
      <c r="AD339" s="68"/>
      <c r="AE339" s="68" t="str">
        <f t="shared" si="31"/>
        <v/>
      </c>
      <c r="AF339" s="68"/>
      <c r="AG339" s="75" t="str">
        <f>IF('COUT TVX'!F336=0,"",'COUT TVX'!F336)</f>
        <v/>
      </c>
      <c r="AH339" s="75" t="str">
        <f>IF('COUT TVX'!G336=0,"",'COUT TVX'!G336)</f>
        <v/>
      </c>
      <c r="AI339" s="76" t="str">
        <f t="shared" si="32"/>
        <v/>
      </c>
      <c r="AJ339" s="67" t="str">
        <f>'COUT TVX'!K336</f>
        <v>LOT 3 - GROS OEUVRE RESEAUX</v>
      </c>
      <c r="AK339" s="67" t="str">
        <f>'COUT TVX'!L336</f>
        <v>GROS ŒUVRE</v>
      </c>
      <c r="AL339" s="68">
        <f>'COUT TVX'!M336</f>
        <v>338269.6</v>
      </c>
      <c r="AM339" s="68"/>
      <c r="AN339" s="68"/>
      <c r="AO339" s="68"/>
      <c r="AP339" s="68"/>
      <c r="AQ339" s="68"/>
      <c r="AR339" s="68"/>
      <c r="AS339" s="77" t="str">
        <f>IF(ISBLANK('COUT TVX'!Q336),"",'COUT TVX'!Q336)</f>
        <v/>
      </c>
      <c r="AT339" s="68" t="str">
        <f t="shared" si="33"/>
        <v/>
      </c>
      <c r="AU339" s="68" t="str">
        <f t="shared" si="34"/>
        <v/>
      </c>
      <c r="AV339" s="68" t="str">
        <f t="shared" si="35"/>
        <v/>
      </c>
    </row>
    <row r="340" spans="1:48" x14ac:dyDescent="0.25">
      <c r="A340" s="67">
        <f>'COUT TVX'!A337</f>
        <v>859</v>
      </c>
      <c r="B340" s="67" t="str">
        <f>'COUT TVX'!B337</f>
        <v>BALLON CONST 13 LOGTS</v>
      </c>
      <c r="C340" s="67"/>
      <c r="D340" s="67"/>
      <c r="E340" s="67" t="str">
        <f>IF(ISBLANK('COUT TVX'!I337),"",'COUT TVX'!I337)</f>
        <v/>
      </c>
      <c r="F340" s="72" t="str">
        <f>'COUT TVX'!R337</f>
        <v>Z3</v>
      </c>
      <c r="G340" s="67"/>
      <c r="H340" s="67">
        <f>'COUT TVX'!C337</f>
        <v>2012</v>
      </c>
      <c r="I340" s="67">
        <f>'COUT TVX'!D337</f>
        <v>2013</v>
      </c>
      <c r="J340" s="67" t="str">
        <f>IF('COUT TVX'!H337="IND","IND",IF('COUT TVX'!H337="COLL","COLL",IF('COUT TVX'!H337="INT","COL","MIXTE")))</f>
        <v>IND</v>
      </c>
      <c r="K340" s="67" t="str">
        <f>IFERROR((VLOOKUP(A340,'COUT GLOBAL'!A:L,9,FALSE)),"")</f>
        <v>Locatif</v>
      </c>
      <c r="L340" s="67"/>
      <c r="M340" s="67"/>
      <c r="N340" s="67" t="str">
        <f t="shared" si="30"/>
        <v>-</v>
      </c>
      <c r="O340" s="67"/>
      <c r="P340" s="67"/>
      <c r="Q340" s="67"/>
      <c r="R340" s="67"/>
      <c r="S340" s="67"/>
      <c r="T340" s="67"/>
      <c r="U340" s="67"/>
      <c r="V340" s="67"/>
      <c r="W340" s="67"/>
      <c r="X340" s="73" t="str">
        <f>IF('COUT TVX'!E337=0,"",'COUT TVX'!E337)</f>
        <v/>
      </c>
      <c r="Y340" s="74"/>
      <c r="Z340" s="74"/>
      <c r="AA340" s="74"/>
      <c r="AB340" s="74"/>
      <c r="AC340" s="74"/>
      <c r="AD340" s="68"/>
      <c r="AE340" s="68" t="str">
        <f t="shared" si="31"/>
        <v/>
      </c>
      <c r="AF340" s="68"/>
      <c r="AG340" s="75" t="str">
        <f>IF('COUT TVX'!F337=0,"",'COUT TVX'!F337)</f>
        <v/>
      </c>
      <c r="AH340" s="75" t="str">
        <f>IF('COUT TVX'!G337=0,"",'COUT TVX'!G337)</f>
        <v/>
      </c>
      <c r="AI340" s="76" t="str">
        <f t="shared" si="32"/>
        <v/>
      </c>
      <c r="AJ340" s="67" t="str">
        <f>'COUT TVX'!K337</f>
        <v>LOT 4 - ENDUITS GRATTES</v>
      </c>
      <c r="AK340" s="67" t="str">
        <f>'COUT TVX'!L337</f>
        <v>GROS ŒUVRE</v>
      </c>
      <c r="AL340" s="68">
        <f>'COUT TVX'!M337</f>
        <v>16465.150000000001</v>
      </c>
      <c r="AM340" s="68"/>
      <c r="AN340" s="68"/>
      <c r="AO340" s="68"/>
      <c r="AP340" s="68"/>
      <c r="AQ340" s="68"/>
      <c r="AR340" s="68"/>
      <c r="AS340" s="77" t="str">
        <f>IF(ISBLANK('COUT TVX'!Q337),"",'COUT TVX'!Q337)</f>
        <v/>
      </c>
      <c r="AT340" s="68" t="str">
        <f t="shared" si="33"/>
        <v/>
      </c>
      <c r="AU340" s="68" t="str">
        <f t="shared" si="34"/>
        <v/>
      </c>
      <c r="AV340" s="68" t="str">
        <f t="shared" si="35"/>
        <v/>
      </c>
    </row>
    <row r="341" spans="1:48" x14ac:dyDescent="0.25">
      <c r="A341" s="67">
        <f>'COUT TVX'!A338</f>
        <v>859</v>
      </c>
      <c r="B341" s="67" t="str">
        <f>'COUT TVX'!B338</f>
        <v>BALLON CONST 13 LOGTS</v>
      </c>
      <c r="C341" s="67"/>
      <c r="D341" s="67"/>
      <c r="E341" s="67" t="str">
        <f>IF(ISBLANK('COUT TVX'!I338),"",'COUT TVX'!I338)</f>
        <v/>
      </c>
      <c r="F341" s="72" t="str">
        <f>'COUT TVX'!R338</f>
        <v>Z3</v>
      </c>
      <c r="G341" s="67"/>
      <c r="H341" s="67">
        <f>'COUT TVX'!C338</f>
        <v>2012</v>
      </c>
      <c r="I341" s="67">
        <f>'COUT TVX'!D338</f>
        <v>2013</v>
      </c>
      <c r="J341" s="67" t="str">
        <f>IF('COUT TVX'!H338="IND","IND",IF('COUT TVX'!H338="COLL","COLL",IF('COUT TVX'!H338="INT","COL","MIXTE")))</f>
        <v>IND</v>
      </c>
      <c r="K341" s="67" t="str">
        <f>IFERROR((VLOOKUP(A341,'COUT GLOBAL'!A:L,9,FALSE)),"")</f>
        <v>Locatif</v>
      </c>
      <c r="L341" s="67"/>
      <c r="M341" s="67"/>
      <c r="N341" s="67" t="str">
        <f t="shared" si="30"/>
        <v>-</v>
      </c>
      <c r="O341" s="67"/>
      <c r="P341" s="67"/>
      <c r="Q341" s="67"/>
      <c r="R341" s="67"/>
      <c r="S341" s="67"/>
      <c r="T341" s="67"/>
      <c r="U341" s="67"/>
      <c r="V341" s="67"/>
      <c r="W341" s="67"/>
      <c r="X341" s="73" t="str">
        <f>IF('COUT TVX'!E338=0,"",'COUT TVX'!E338)</f>
        <v/>
      </c>
      <c r="Y341" s="74"/>
      <c r="Z341" s="74"/>
      <c r="AA341" s="74"/>
      <c r="AB341" s="74"/>
      <c r="AC341" s="74"/>
      <c r="AD341" s="68"/>
      <c r="AE341" s="68" t="str">
        <f t="shared" si="31"/>
        <v/>
      </c>
      <c r="AF341" s="68"/>
      <c r="AG341" s="75" t="str">
        <f>IF('COUT TVX'!F338=0,"",'COUT TVX'!F338)</f>
        <v/>
      </c>
      <c r="AH341" s="75" t="str">
        <f>IF('COUT TVX'!G338=0,"",'COUT TVX'!G338)</f>
        <v/>
      </c>
      <c r="AI341" s="76" t="str">
        <f t="shared" si="32"/>
        <v/>
      </c>
      <c r="AJ341" s="67" t="str">
        <f>'COUT TVX'!K338</f>
        <v>LOT 5 - CHARPENTE BOIS BARDAGE</v>
      </c>
      <c r="AK341" s="67" t="str">
        <f>'COUT TVX'!L338</f>
        <v>CHARPENTE / COUVERTURE</v>
      </c>
      <c r="AL341" s="68">
        <f>'COUT TVX'!M338</f>
        <v>137589.09</v>
      </c>
      <c r="AM341" s="68"/>
      <c r="AN341" s="68"/>
      <c r="AO341" s="68"/>
      <c r="AP341" s="68"/>
      <c r="AQ341" s="68"/>
      <c r="AR341" s="68"/>
      <c r="AS341" s="77" t="str">
        <f>IF(ISBLANK('COUT TVX'!Q338),"",'COUT TVX'!Q338)</f>
        <v/>
      </c>
      <c r="AT341" s="68" t="str">
        <f t="shared" si="33"/>
        <v/>
      </c>
      <c r="AU341" s="68" t="str">
        <f t="shared" si="34"/>
        <v/>
      </c>
      <c r="AV341" s="68" t="str">
        <f t="shared" si="35"/>
        <v/>
      </c>
    </row>
    <row r="342" spans="1:48" x14ac:dyDescent="0.25">
      <c r="A342" s="67">
        <f>'COUT TVX'!A339</f>
        <v>859</v>
      </c>
      <c r="B342" s="67" t="str">
        <f>'COUT TVX'!B339</f>
        <v>BALLON CONST 13 LOGTS</v>
      </c>
      <c r="C342" s="67"/>
      <c r="D342" s="67"/>
      <c r="E342" s="67" t="str">
        <f>IF(ISBLANK('COUT TVX'!I339),"",'COUT TVX'!I339)</f>
        <v/>
      </c>
      <c r="F342" s="72" t="str">
        <f>'COUT TVX'!R339</f>
        <v>Z3</v>
      </c>
      <c r="G342" s="67"/>
      <c r="H342" s="67">
        <f>'COUT TVX'!C339</f>
        <v>2012</v>
      </c>
      <c r="I342" s="67">
        <f>'COUT TVX'!D339</f>
        <v>2013</v>
      </c>
      <c r="J342" s="67" t="str">
        <f>IF('COUT TVX'!H339="IND","IND",IF('COUT TVX'!H339="COLL","COLL",IF('COUT TVX'!H339="INT","COL","MIXTE")))</f>
        <v>IND</v>
      </c>
      <c r="K342" s="67" t="str">
        <f>IFERROR((VLOOKUP(A342,'COUT GLOBAL'!A:L,9,FALSE)),"")</f>
        <v>Locatif</v>
      </c>
      <c r="L342" s="67"/>
      <c r="M342" s="67"/>
      <c r="N342" s="67" t="str">
        <f t="shared" si="30"/>
        <v>-</v>
      </c>
      <c r="O342" s="67"/>
      <c r="P342" s="67"/>
      <c r="Q342" s="67"/>
      <c r="R342" s="67"/>
      <c r="S342" s="67"/>
      <c r="T342" s="67"/>
      <c r="U342" s="67"/>
      <c r="V342" s="67"/>
      <c r="W342" s="67"/>
      <c r="X342" s="73" t="str">
        <f>IF('COUT TVX'!E339=0,"",'COUT TVX'!E339)</f>
        <v/>
      </c>
      <c r="Y342" s="74"/>
      <c r="Z342" s="74"/>
      <c r="AA342" s="74"/>
      <c r="AB342" s="74"/>
      <c r="AC342" s="74"/>
      <c r="AD342" s="68"/>
      <c r="AE342" s="68" t="str">
        <f t="shared" si="31"/>
        <v/>
      </c>
      <c r="AF342" s="68"/>
      <c r="AG342" s="75" t="str">
        <f>IF('COUT TVX'!F339=0,"",'COUT TVX'!F339)</f>
        <v/>
      </c>
      <c r="AH342" s="75" t="str">
        <f>IF('COUT TVX'!G339=0,"",'COUT TVX'!G339)</f>
        <v/>
      </c>
      <c r="AI342" s="76" t="str">
        <f t="shared" si="32"/>
        <v/>
      </c>
      <c r="AJ342" s="67" t="str">
        <f>'COUT TVX'!K339</f>
        <v>LOT 6 - COUVERTURE TUILE MECA</v>
      </c>
      <c r="AK342" s="67" t="str">
        <f>'COUT TVX'!L339</f>
        <v>CHARPENTE / COUVERTURE</v>
      </c>
      <c r="AL342" s="68">
        <f>'COUT TVX'!M339</f>
        <v>100323.61</v>
      </c>
      <c r="AM342" s="68"/>
      <c r="AN342" s="68"/>
      <c r="AO342" s="68"/>
      <c r="AP342" s="68"/>
      <c r="AQ342" s="68"/>
      <c r="AR342" s="68"/>
      <c r="AS342" s="77" t="str">
        <f>IF(ISBLANK('COUT TVX'!Q339),"",'COUT TVX'!Q339)</f>
        <v/>
      </c>
      <c r="AT342" s="68" t="str">
        <f t="shared" si="33"/>
        <v/>
      </c>
      <c r="AU342" s="68" t="str">
        <f t="shared" si="34"/>
        <v/>
      </c>
      <c r="AV342" s="68" t="str">
        <f t="shared" si="35"/>
        <v/>
      </c>
    </row>
    <row r="343" spans="1:48" x14ac:dyDescent="0.25">
      <c r="A343" s="67">
        <f>'COUT TVX'!A340</f>
        <v>859</v>
      </c>
      <c r="B343" s="67" t="str">
        <f>'COUT TVX'!B340</f>
        <v>BALLON CONST 13 LOGTS</v>
      </c>
      <c r="C343" s="67"/>
      <c r="D343" s="67"/>
      <c r="E343" s="67" t="str">
        <f>IF(ISBLANK('COUT TVX'!I340),"",'COUT TVX'!I340)</f>
        <v/>
      </c>
      <c r="F343" s="72" t="str">
        <f>'COUT TVX'!R340</f>
        <v>Z3</v>
      </c>
      <c r="G343" s="67"/>
      <c r="H343" s="67">
        <f>'COUT TVX'!C340</f>
        <v>2012</v>
      </c>
      <c r="I343" s="67">
        <f>'COUT TVX'!D340</f>
        <v>2013</v>
      </c>
      <c r="J343" s="67" t="str">
        <f>IF('COUT TVX'!H340="IND","IND",IF('COUT TVX'!H340="COLL","COLL",IF('COUT TVX'!H340="INT","COL","MIXTE")))</f>
        <v>IND</v>
      </c>
      <c r="K343" s="67" t="str">
        <f>IFERROR((VLOOKUP(A343,'COUT GLOBAL'!A:L,9,FALSE)),"")</f>
        <v>Locatif</v>
      </c>
      <c r="L343" s="67"/>
      <c r="M343" s="67"/>
      <c r="N343" s="67" t="str">
        <f t="shared" si="30"/>
        <v>-</v>
      </c>
      <c r="O343" s="67"/>
      <c r="P343" s="67"/>
      <c r="Q343" s="67"/>
      <c r="R343" s="67"/>
      <c r="S343" s="67"/>
      <c r="T343" s="67"/>
      <c r="U343" s="67"/>
      <c r="V343" s="67"/>
      <c r="W343" s="67"/>
      <c r="X343" s="73" t="str">
        <f>IF('COUT TVX'!E340=0,"",'COUT TVX'!E340)</f>
        <v/>
      </c>
      <c r="Y343" s="74"/>
      <c r="Z343" s="74"/>
      <c r="AA343" s="74"/>
      <c r="AB343" s="74"/>
      <c r="AC343" s="74"/>
      <c r="AD343" s="68"/>
      <c r="AE343" s="68" t="str">
        <f t="shared" si="31"/>
        <v/>
      </c>
      <c r="AF343" s="68"/>
      <c r="AG343" s="75" t="str">
        <f>IF('COUT TVX'!F340=0,"",'COUT TVX'!F340)</f>
        <v/>
      </c>
      <c r="AH343" s="75" t="str">
        <f>IF('COUT TVX'!G340=0,"",'COUT TVX'!G340)</f>
        <v/>
      </c>
      <c r="AI343" s="76" t="str">
        <f t="shared" si="32"/>
        <v/>
      </c>
      <c r="AJ343" s="67" t="str">
        <f>'COUT TVX'!K340</f>
        <v>LOT 7 - MENUIS EXT PVC</v>
      </c>
      <c r="AK343" s="67" t="str">
        <f>'COUT TVX'!L340</f>
        <v>SECOND ŒUVRE</v>
      </c>
      <c r="AL343" s="68">
        <f>'COUT TVX'!M340</f>
        <v>51985.46</v>
      </c>
      <c r="AM343" s="68"/>
      <c r="AN343" s="68"/>
      <c r="AO343" s="68"/>
      <c r="AP343" s="68"/>
      <c r="AQ343" s="68"/>
      <c r="AR343" s="68"/>
      <c r="AS343" s="77" t="str">
        <f>IF(ISBLANK('COUT TVX'!Q340),"",'COUT TVX'!Q340)</f>
        <v/>
      </c>
      <c r="AT343" s="68" t="str">
        <f t="shared" si="33"/>
        <v/>
      </c>
      <c r="AU343" s="68" t="str">
        <f t="shared" si="34"/>
        <v/>
      </c>
      <c r="AV343" s="68" t="str">
        <f t="shared" si="35"/>
        <v/>
      </c>
    </row>
    <row r="344" spans="1:48" x14ac:dyDescent="0.25">
      <c r="A344" s="67">
        <f>'COUT TVX'!A341</f>
        <v>859</v>
      </c>
      <c r="B344" s="67" t="str">
        <f>'COUT TVX'!B341</f>
        <v>BALLON CONST 13 LOGTS</v>
      </c>
      <c r="C344" s="67"/>
      <c r="D344" s="67"/>
      <c r="E344" s="67" t="str">
        <f>IF(ISBLANK('COUT TVX'!I341),"",'COUT TVX'!I341)</f>
        <v/>
      </c>
      <c r="F344" s="72" t="str">
        <f>'COUT TVX'!R341</f>
        <v>Z3</v>
      </c>
      <c r="G344" s="67"/>
      <c r="H344" s="67">
        <f>'COUT TVX'!C341</f>
        <v>2012</v>
      </c>
      <c r="I344" s="67">
        <f>'COUT TVX'!D341</f>
        <v>2013</v>
      </c>
      <c r="J344" s="67" t="str">
        <f>IF('COUT TVX'!H341="IND","IND",IF('COUT TVX'!H341="COLL","COLL",IF('COUT TVX'!H341="INT","COL","MIXTE")))</f>
        <v>IND</v>
      </c>
      <c r="K344" s="67" t="str">
        <f>IFERROR((VLOOKUP(A344,'COUT GLOBAL'!A:L,9,FALSE)),"")</f>
        <v>Locatif</v>
      </c>
      <c r="L344" s="67"/>
      <c r="M344" s="67"/>
      <c r="N344" s="67" t="str">
        <f t="shared" si="30"/>
        <v>-</v>
      </c>
      <c r="O344" s="67"/>
      <c r="P344" s="67"/>
      <c r="Q344" s="67"/>
      <c r="R344" s="67"/>
      <c r="S344" s="67"/>
      <c r="T344" s="67"/>
      <c r="U344" s="67"/>
      <c r="V344" s="67"/>
      <c r="W344" s="67"/>
      <c r="X344" s="73" t="str">
        <f>IF('COUT TVX'!E341=0,"",'COUT TVX'!E341)</f>
        <v/>
      </c>
      <c r="Y344" s="74"/>
      <c r="Z344" s="74"/>
      <c r="AA344" s="74"/>
      <c r="AB344" s="74"/>
      <c r="AC344" s="74"/>
      <c r="AD344" s="68"/>
      <c r="AE344" s="68" t="str">
        <f t="shared" si="31"/>
        <v/>
      </c>
      <c r="AF344" s="68"/>
      <c r="AG344" s="75" t="str">
        <f>IF('COUT TVX'!F341=0,"",'COUT TVX'!F341)</f>
        <v/>
      </c>
      <c r="AH344" s="75" t="str">
        <f>IF('COUT TVX'!G341=0,"",'COUT TVX'!G341)</f>
        <v/>
      </c>
      <c r="AI344" s="76" t="str">
        <f t="shared" si="32"/>
        <v/>
      </c>
      <c r="AJ344" s="67" t="str">
        <f>'COUT TVX'!K341</f>
        <v>LOT 8 - MENUIS INT BOIS EXT ME</v>
      </c>
      <c r="AK344" s="67" t="str">
        <f>'COUT TVX'!L341</f>
        <v>SECOND ŒUVRE</v>
      </c>
      <c r="AL344" s="68">
        <f>'COUT TVX'!M341</f>
        <v>44355.76</v>
      </c>
      <c r="AM344" s="68"/>
      <c r="AN344" s="68"/>
      <c r="AO344" s="68"/>
      <c r="AP344" s="68"/>
      <c r="AQ344" s="68"/>
      <c r="AR344" s="68"/>
      <c r="AS344" s="77" t="str">
        <f>IF(ISBLANK('COUT TVX'!Q341),"",'COUT TVX'!Q341)</f>
        <v/>
      </c>
      <c r="AT344" s="68" t="str">
        <f t="shared" si="33"/>
        <v/>
      </c>
      <c r="AU344" s="68" t="str">
        <f t="shared" si="34"/>
        <v/>
      </c>
      <c r="AV344" s="68" t="str">
        <f t="shared" si="35"/>
        <v/>
      </c>
    </row>
    <row r="345" spans="1:48" x14ac:dyDescent="0.25">
      <c r="A345" s="67">
        <f>'COUT TVX'!A342</f>
        <v>859</v>
      </c>
      <c r="B345" s="67" t="str">
        <f>'COUT TVX'!B342</f>
        <v>BALLON CONST 13 LOGTS</v>
      </c>
      <c r="C345" s="67"/>
      <c r="D345" s="67"/>
      <c r="E345" s="67" t="str">
        <f>IF(ISBLANK('COUT TVX'!I342),"",'COUT TVX'!I342)</f>
        <v/>
      </c>
      <c r="F345" s="72" t="str">
        <f>'COUT TVX'!R342</f>
        <v>Z3</v>
      </c>
      <c r="G345" s="67"/>
      <c r="H345" s="67">
        <f>'COUT TVX'!C342</f>
        <v>2012</v>
      </c>
      <c r="I345" s="67">
        <f>'COUT TVX'!D342</f>
        <v>2013</v>
      </c>
      <c r="J345" s="67" t="str">
        <f>IF('COUT TVX'!H342="IND","IND",IF('COUT TVX'!H342="COLL","COLL",IF('COUT TVX'!H342="INT","COL","MIXTE")))</f>
        <v>IND</v>
      </c>
      <c r="K345" s="67" t="str">
        <f>IFERROR((VLOOKUP(A345,'COUT GLOBAL'!A:L,9,FALSE)),"")</f>
        <v>Locatif</v>
      </c>
      <c r="L345" s="67"/>
      <c r="M345" s="67"/>
      <c r="N345" s="67" t="str">
        <f t="shared" si="30"/>
        <v>-</v>
      </c>
      <c r="O345" s="67"/>
      <c r="P345" s="67"/>
      <c r="Q345" s="67"/>
      <c r="R345" s="67"/>
      <c r="S345" s="67"/>
      <c r="T345" s="67"/>
      <c r="U345" s="67"/>
      <c r="V345" s="67"/>
      <c r="W345" s="67"/>
      <c r="X345" s="73" t="str">
        <f>IF('COUT TVX'!E342=0,"",'COUT TVX'!E342)</f>
        <v/>
      </c>
      <c r="Y345" s="74"/>
      <c r="Z345" s="74"/>
      <c r="AA345" s="74"/>
      <c r="AB345" s="74"/>
      <c r="AC345" s="74"/>
      <c r="AD345" s="68"/>
      <c r="AE345" s="68" t="str">
        <f t="shared" si="31"/>
        <v/>
      </c>
      <c r="AF345" s="68"/>
      <c r="AG345" s="75" t="str">
        <f>IF('COUT TVX'!F342=0,"",'COUT TVX'!F342)</f>
        <v/>
      </c>
      <c r="AH345" s="75" t="str">
        <f>IF('COUT TVX'!G342=0,"",'COUT TVX'!G342)</f>
        <v/>
      </c>
      <c r="AI345" s="76" t="str">
        <f t="shared" si="32"/>
        <v/>
      </c>
      <c r="AJ345" s="67" t="str">
        <f>'COUT TVX'!K342</f>
        <v>LOT 9 - PLATRERIE</v>
      </c>
      <c r="AK345" s="67" t="str">
        <f>'COUT TVX'!L342</f>
        <v>SECOND ŒUVRE</v>
      </c>
      <c r="AL345" s="68">
        <f>'COUT TVX'!M342</f>
        <v>124176.71</v>
      </c>
      <c r="AM345" s="68"/>
      <c r="AN345" s="68"/>
      <c r="AO345" s="68"/>
      <c r="AP345" s="68"/>
      <c r="AQ345" s="68"/>
      <c r="AR345" s="68"/>
      <c r="AS345" s="77" t="str">
        <f>IF(ISBLANK('COUT TVX'!Q342),"",'COUT TVX'!Q342)</f>
        <v/>
      </c>
      <c r="AT345" s="68" t="str">
        <f t="shared" si="33"/>
        <v/>
      </c>
      <c r="AU345" s="68" t="str">
        <f t="shared" si="34"/>
        <v/>
      </c>
      <c r="AV345" s="68" t="str">
        <f t="shared" si="35"/>
        <v/>
      </c>
    </row>
    <row r="346" spans="1:48" x14ac:dyDescent="0.25">
      <c r="A346" s="67">
        <f>'COUT TVX'!A343</f>
        <v>859</v>
      </c>
      <c r="B346" s="67" t="str">
        <f>'COUT TVX'!B343</f>
        <v>BALLON CONST 13 LOGTS</v>
      </c>
      <c r="C346" s="67"/>
      <c r="D346" s="67"/>
      <c r="E346" s="67" t="str">
        <f>IF(ISBLANK('COUT TVX'!I343),"",'COUT TVX'!I343)</f>
        <v/>
      </c>
      <c r="F346" s="72" t="str">
        <f>'COUT TVX'!R343</f>
        <v>Z3</v>
      </c>
      <c r="G346" s="67"/>
      <c r="H346" s="67">
        <f>'COUT TVX'!C343</f>
        <v>2012</v>
      </c>
      <c r="I346" s="67">
        <f>'COUT TVX'!D343</f>
        <v>2013</v>
      </c>
      <c r="J346" s="67" t="str">
        <f>IF('COUT TVX'!H343="IND","IND",IF('COUT TVX'!H343="COLL","COLL",IF('COUT TVX'!H343="INT","COL","MIXTE")))</f>
        <v>IND</v>
      </c>
      <c r="K346" s="67" t="str">
        <f>IFERROR((VLOOKUP(A346,'COUT GLOBAL'!A:L,9,FALSE)),"")</f>
        <v>Locatif</v>
      </c>
      <c r="L346" s="67"/>
      <c r="M346" s="67"/>
      <c r="N346" s="67" t="str">
        <f t="shared" si="30"/>
        <v>-</v>
      </c>
      <c r="O346" s="67"/>
      <c r="P346" s="67"/>
      <c r="Q346" s="67"/>
      <c r="R346" s="67"/>
      <c r="S346" s="67"/>
      <c r="T346" s="67"/>
      <c r="U346" s="67"/>
      <c r="V346" s="67"/>
      <c r="W346" s="67"/>
      <c r="X346" s="73" t="str">
        <f>IF('COUT TVX'!E343=0,"",'COUT TVX'!E343)</f>
        <v/>
      </c>
      <c r="Y346" s="74"/>
      <c r="Z346" s="74"/>
      <c r="AA346" s="74"/>
      <c r="AB346" s="74"/>
      <c r="AC346" s="74"/>
      <c r="AD346" s="68"/>
      <c r="AE346" s="68" t="str">
        <f t="shared" si="31"/>
        <v/>
      </c>
      <c r="AF346" s="68"/>
      <c r="AG346" s="75" t="str">
        <f>IF('COUT TVX'!F343=0,"",'COUT TVX'!F343)</f>
        <v/>
      </c>
      <c r="AH346" s="75" t="str">
        <f>IF('COUT TVX'!G343=0,"",'COUT TVX'!G343)</f>
        <v/>
      </c>
      <c r="AI346" s="76" t="str">
        <f t="shared" si="32"/>
        <v/>
      </c>
      <c r="AJ346" s="67" t="str">
        <f>'COUT TVX'!K343</f>
        <v>LOT 10 - CARRELAGE FAIENCE</v>
      </c>
      <c r="AK346" s="67" t="str">
        <f>'COUT TVX'!L343</f>
        <v>SECOND ŒUVRE</v>
      </c>
      <c r="AL346" s="68">
        <f>'COUT TVX'!M343</f>
        <v>53398.29</v>
      </c>
      <c r="AM346" s="68"/>
      <c r="AN346" s="68"/>
      <c r="AO346" s="68"/>
      <c r="AP346" s="68"/>
      <c r="AQ346" s="68"/>
      <c r="AR346" s="68"/>
      <c r="AS346" s="77" t="str">
        <f>IF(ISBLANK('COUT TVX'!Q343),"",'COUT TVX'!Q343)</f>
        <v/>
      </c>
      <c r="AT346" s="68" t="str">
        <f t="shared" si="33"/>
        <v/>
      </c>
      <c r="AU346" s="68" t="str">
        <f t="shared" si="34"/>
        <v/>
      </c>
      <c r="AV346" s="68" t="str">
        <f t="shared" si="35"/>
        <v/>
      </c>
    </row>
    <row r="347" spans="1:48" x14ac:dyDescent="0.25">
      <c r="A347" s="67">
        <f>'COUT TVX'!A344</f>
        <v>859</v>
      </c>
      <c r="B347" s="67" t="str">
        <f>'COUT TVX'!B344</f>
        <v>BALLON CONST 13 LOGTS</v>
      </c>
      <c r="C347" s="67"/>
      <c r="D347" s="67"/>
      <c r="E347" s="67" t="str">
        <f>IF(ISBLANK('COUT TVX'!I344),"",'COUT TVX'!I344)</f>
        <v/>
      </c>
      <c r="F347" s="72" t="str">
        <f>'COUT TVX'!R344</f>
        <v>Z3</v>
      </c>
      <c r="G347" s="67"/>
      <c r="H347" s="67">
        <f>'COUT TVX'!C344</f>
        <v>2012</v>
      </c>
      <c r="I347" s="67">
        <f>'COUT TVX'!D344</f>
        <v>2013</v>
      </c>
      <c r="J347" s="67" t="str">
        <f>IF('COUT TVX'!H344="IND","IND",IF('COUT TVX'!H344="COLL","COLL",IF('COUT TVX'!H344="INT","COL","MIXTE")))</f>
        <v>IND</v>
      </c>
      <c r="K347" s="67" t="str">
        <f>IFERROR((VLOOKUP(A347,'COUT GLOBAL'!A:L,9,FALSE)),"")</f>
        <v>Locatif</v>
      </c>
      <c r="L347" s="67"/>
      <c r="M347" s="67"/>
      <c r="N347" s="67" t="str">
        <f t="shared" si="30"/>
        <v>-</v>
      </c>
      <c r="O347" s="67"/>
      <c r="P347" s="67"/>
      <c r="Q347" s="67"/>
      <c r="R347" s="67"/>
      <c r="S347" s="67"/>
      <c r="T347" s="67"/>
      <c r="U347" s="67"/>
      <c r="V347" s="67"/>
      <c r="W347" s="67"/>
      <c r="X347" s="73" t="str">
        <f>IF('COUT TVX'!E344=0,"",'COUT TVX'!E344)</f>
        <v/>
      </c>
      <c r="Y347" s="74"/>
      <c r="Z347" s="74"/>
      <c r="AA347" s="74"/>
      <c r="AB347" s="74"/>
      <c r="AC347" s="74"/>
      <c r="AD347" s="68"/>
      <c r="AE347" s="68" t="str">
        <f t="shared" si="31"/>
        <v/>
      </c>
      <c r="AF347" s="68"/>
      <c r="AG347" s="75" t="str">
        <f>IF('COUT TVX'!F344=0,"",'COUT TVX'!F344)</f>
        <v/>
      </c>
      <c r="AH347" s="75" t="str">
        <f>IF('COUT TVX'!G344=0,"",'COUT TVX'!G344)</f>
        <v/>
      </c>
      <c r="AI347" s="76" t="str">
        <f t="shared" si="32"/>
        <v/>
      </c>
      <c r="AJ347" s="67" t="str">
        <f>'COUT TVX'!K344</f>
        <v>LOT 11 - PEINTURE</v>
      </c>
      <c r="AK347" s="67" t="str">
        <f>'COUT TVX'!L344</f>
        <v>SECOND ŒUVRE</v>
      </c>
      <c r="AL347" s="68">
        <f>'COUT TVX'!M344</f>
        <v>40534.839999999997</v>
      </c>
      <c r="AM347" s="68"/>
      <c r="AN347" s="68"/>
      <c r="AO347" s="68"/>
      <c r="AP347" s="68"/>
      <c r="AQ347" s="68"/>
      <c r="AR347" s="68"/>
      <c r="AS347" s="77" t="str">
        <f>IF(ISBLANK('COUT TVX'!Q344),"",'COUT TVX'!Q344)</f>
        <v/>
      </c>
      <c r="AT347" s="68" t="str">
        <f t="shared" si="33"/>
        <v/>
      </c>
      <c r="AU347" s="68" t="str">
        <f t="shared" si="34"/>
        <v/>
      </c>
      <c r="AV347" s="68" t="str">
        <f t="shared" si="35"/>
        <v/>
      </c>
    </row>
    <row r="348" spans="1:48" x14ac:dyDescent="0.25">
      <c r="A348" s="67">
        <f>'COUT TVX'!A345</f>
        <v>859</v>
      </c>
      <c r="B348" s="67" t="str">
        <f>'COUT TVX'!B345</f>
        <v>BALLON CONST 13 LOGTS</v>
      </c>
      <c r="C348" s="67"/>
      <c r="D348" s="67"/>
      <c r="E348" s="67" t="str">
        <f>IF(ISBLANK('COUT TVX'!I345),"",'COUT TVX'!I345)</f>
        <v/>
      </c>
      <c r="F348" s="72" t="str">
        <f>'COUT TVX'!R345</f>
        <v>Z3</v>
      </c>
      <c r="G348" s="67"/>
      <c r="H348" s="67">
        <f>'COUT TVX'!C345</f>
        <v>2012</v>
      </c>
      <c r="I348" s="67">
        <f>'COUT TVX'!D345</f>
        <v>2013</v>
      </c>
      <c r="J348" s="67" t="str">
        <f>IF('COUT TVX'!H345="IND","IND",IF('COUT TVX'!H345="COLL","COLL",IF('COUT TVX'!H345="INT","COL","MIXTE")))</f>
        <v>IND</v>
      </c>
      <c r="K348" s="67" t="str">
        <f>IFERROR((VLOOKUP(A348,'COUT GLOBAL'!A:L,9,FALSE)),"")</f>
        <v>Locatif</v>
      </c>
      <c r="L348" s="67"/>
      <c r="M348" s="67"/>
      <c r="N348" s="67" t="str">
        <f t="shared" si="30"/>
        <v>-</v>
      </c>
      <c r="O348" s="67"/>
      <c r="P348" s="67"/>
      <c r="Q348" s="67"/>
      <c r="R348" s="67"/>
      <c r="S348" s="67"/>
      <c r="T348" s="67"/>
      <c r="U348" s="67"/>
      <c r="V348" s="67"/>
      <c r="W348" s="67"/>
      <c r="X348" s="73" t="str">
        <f>IF('COUT TVX'!E345=0,"",'COUT TVX'!E345)</f>
        <v/>
      </c>
      <c r="Y348" s="74"/>
      <c r="Z348" s="74"/>
      <c r="AA348" s="74"/>
      <c r="AB348" s="74"/>
      <c r="AC348" s="74"/>
      <c r="AD348" s="68"/>
      <c r="AE348" s="68" t="str">
        <f t="shared" si="31"/>
        <v/>
      </c>
      <c r="AF348" s="68"/>
      <c r="AG348" s="75" t="str">
        <f>IF('COUT TVX'!F345=0,"",'COUT TVX'!F345)</f>
        <v/>
      </c>
      <c r="AH348" s="75" t="str">
        <f>IF('COUT TVX'!G345=0,"",'COUT TVX'!G345)</f>
        <v/>
      </c>
      <c r="AI348" s="76" t="str">
        <f t="shared" si="32"/>
        <v/>
      </c>
      <c r="AJ348" s="67" t="str">
        <f>'COUT TVX'!K345</f>
        <v>LOT 12 - CLOTURE ESPACES VERTS</v>
      </c>
      <c r="AK348" s="67" t="str">
        <f>'COUT TVX'!L345</f>
        <v>ESPACES VERTS</v>
      </c>
      <c r="AL348" s="68">
        <f>'COUT TVX'!M345</f>
        <v>29176.89</v>
      </c>
      <c r="AM348" s="68"/>
      <c r="AN348" s="68"/>
      <c r="AO348" s="68"/>
      <c r="AP348" s="68"/>
      <c r="AQ348" s="68"/>
      <c r="AR348" s="68"/>
      <c r="AS348" s="77" t="str">
        <f>IF(ISBLANK('COUT TVX'!Q345),"",'COUT TVX'!Q345)</f>
        <v/>
      </c>
      <c r="AT348" s="68" t="str">
        <f t="shared" si="33"/>
        <v/>
      </c>
      <c r="AU348" s="68" t="str">
        <f t="shared" si="34"/>
        <v/>
      </c>
      <c r="AV348" s="68" t="str">
        <f t="shared" si="35"/>
        <v/>
      </c>
    </row>
    <row r="349" spans="1:48" x14ac:dyDescent="0.25">
      <c r="A349" s="67">
        <f>'COUT TVX'!A346</f>
        <v>859</v>
      </c>
      <c r="B349" s="67" t="str">
        <f>'COUT TVX'!B346</f>
        <v>BALLON CONST 13 LOGTS</v>
      </c>
      <c r="C349" s="67"/>
      <c r="D349" s="67"/>
      <c r="E349" s="67" t="str">
        <f>IF(ISBLANK('COUT TVX'!I346),"",'COUT TVX'!I346)</f>
        <v/>
      </c>
      <c r="F349" s="72" t="str">
        <f>'COUT TVX'!R346</f>
        <v>Z3</v>
      </c>
      <c r="G349" s="67"/>
      <c r="H349" s="67">
        <f>'COUT TVX'!C346</f>
        <v>2012</v>
      </c>
      <c r="I349" s="67">
        <f>'COUT TVX'!D346</f>
        <v>2013</v>
      </c>
      <c r="J349" s="67" t="str">
        <f>IF('COUT TVX'!H346="IND","IND",IF('COUT TVX'!H346="COLL","COLL",IF('COUT TVX'!H346="INT","COL","MIXTE")))</f>
        <v>IND</v>
      </c>
      <c r="K349" s="67" t="str">
        <f>IFERROR((VLOOKUP(A349,'COUT GLOBAL'!A:L,9,FALSE)),"")</f>
        <v>Locatif</v>
      </c>
      <c r="L349" s="67"/>
      <c r="M349" s="67"/>
      <c r="N349" s="67" t="str">
        <f t="shared" si="30"/>
        <v>-</v>
      </c>
      <c r="O349" s="67"/>
      <c r="P349" s="67"/>
      <c r="Q349" s="67"/>
      <c r="R349" s="67"/>
      <c r="S349" s="67"/>
      <c r="T349" s="67"/>
      <c r="U349" s="67"/>
      <c r="V349" s="67"/>
      <c r="W349" s="67"/>
      <c r="X349" s="73" t="str">
        <f>IF('COUT TVX'!E346=0,"",'COUT TVX'!E346)</f>
        <v/>
      </c>
      <c r="Y349" s="74"/>
      <c r="Z349" s="74"/>
      <c r="AA349" s="74"/>
      <c r="AB349" s="74"/>
      <c r="AC349" s="74"/>
      <c r="AD349" s="68"/>
      <c r="AE349" s="68" t="str">
        <f t="shared" si="31"/>
        <v/>
      </c>
      <c r="AF349" s="68"/>
      <c r="AG349" s="75" t="str">
        <f>IF('COUT TVX'!F346=0,"",'COUT TVX'!F346)</f>
        <v/>
      </c>
      <c r="AH349" s="75" t="str">
        <f>IF('COUT TVX'!G346=0,"",'COUT TVX'!G346)</f>
        <v/>
      </c>
      <c r="AI349" s="76" t="str">
        <f t="shared" si="32"/>
        <v/>
      </c>
      <c r="AJ349" s="67" t="str">
        <f>'COUT TVX'!K346</f>
        <v>LOT 13 - PLOMBERIE CHAUFFAGE</v>
      </c>
      <c r="AK349" s="67" t="str">
        <f>'COUT TVX'!L346</f>
        <v>ELECTRICITE / CHAUFFAGE/PLOMBERIE/VMC</v>
      </c>
      <c r="AL349" s="68">
        <f>'COUT TVX'!M346</f>
        <v>115791.99</v>
      </c>
      <c r="AM349" s="68"/>
      <c r="AN349" s="68"/>
      <c r="AO349" s="68"/>
      <c r="AP349" s="68"/>
      <c r="AQ349" s="68"/>
      <c r="AR349" s="68"/>
      <c r="AS349" s="77" t="str">
        <f>IF(ISBLANK('COUT TVX'!Q346),"",'COUT TVX'!Q346)</f>
        <v/>
      </c>
      <c r="AT349" s="68" t="str">
        <f t="shared" si="33"/>
        <v/>
      </c>
      <c r="AU349" s="68" t="str">
        <f t="shared" si="34"/>
        <v/>
      </c>
      <c r="AV349" s="68" t="str">
        <f t="shared" si="35"/>
        <v/>
      </c>
    </row>
    <row r="350" spans="1:48" x14ac:dyDescent="0.25">
      <c r="A350" s="67">
        <f>'COUT TVX'!A347</f>
        <v>859</v>
      </c>
      <c r="B350" s="67" t="str">
        <f>'COUT TVX'!B347</f>
        <v>BALLON CONST 13 LOGTS</v>
      </c>
      <c r="C350" s="67"/>
      <c r="D350" s="67"/>
      <c r="E350" s="67" t="str">
        <f>IF(ISBLANK('COUT TVX'!I347),"",'COUT TVX'!I347)</f>
        <v/>
      </c>
      <c r="F350" s="72" t="str">
        <f>'COUT TVX'!R347</f>
        <v>Z3</v>
      </c>
      <c r="G350" s="67"/>
      <c r="H350" s="67">
        <f>'COUT TVX'!C347</f>
        <v>2012</v>
      </c>
      <c r="I350" s="67">
        <f>'COUT TVX'!D347</f>
        <v>2013</v>
      </c>
      <c r="J350" s="67" t="str">
        <f>IF('COUT TVX'!H347="IND","IND",IF('COUT TVX'!H347="COLL","COLL",IF('COUT TVX'!H347="INT","COL","MIXTE")))</f>
        <v>IND</v>
      </c>
      <c r="K350" s="67" t="str">
        <f>IFERROR((VLOOKUP(A350,'COUT GLOBAL'!A:L,9,FALSE)),"")</f>
        <v>Locatif</v>
      </c>
      <c r="L350" s="67"/>
      <c r="M350" s="67"/>
      <c r="N350" s="67" t="str">
        <f t="shared" si="30"/>
        <v>-</v>
      </c>
      <c r="O350" s="67"/>
      <c r="P350" s="67"/>
      <c r="Q350" s="67"/>
      <c r="R350" s="67"/>
      <c r="S350" s="67"/>
      <c r="T350" s="67"/>
      <c r="U350" s="67"/>
      <c r="V350" s="67"/>
      <c r="W350" s="67"/>
      <c r="X350" s="73" t="str">
        <f>IF('COUT TVX'!E347=0,"",'COUT TVX'!E347)</f>
        <v/>
      </c>
      <c r="Y350" s="74"/>
      <c r="Z350" s="74"/>
      <c r="AA350" s="74"/>
      <c r="AB350" s="74"/>
      <c r="AC350" s="74"/>
      <c r="AD350" s="68"/>
      <c r="AE350" s="68" t="str">
        <f t="shared" si="31"/>
        <v/>
      </c>
      <c r="AF350" s="68"/>
      <c r="AG350" s="75" t="str">
        <f>IF('COUT TVX'!F347=0,"",'COUT TVX'!F347)</f>
        <v/>
      </c>
      <c r="AH350" s="75" t="str">
        <f>IF('COUT TVX'!G347=0,"",'COUT TVX'!G347)</f>
        <v/>
      </c>
      <c r="AI350" s="76" t="str">
        <f t="shared" si="32"/>
        <v/>
      </c>
      <c r="AJ350" s="67" t="str">
        <f>'COUT TVX'!K347</f>
        <v>LOT 14 - ELECTRICITE</v>
      </c>
      <c r="AK350" s="67" t="str">
        <f>'COUT TVX'!L347</f>
        <v>ELECTRICITE / CHAUFFAGE/PLOMBERIE/VMC</v>
      </c>
      <c r="AL350" s="68">
        <f>'COUT TVX'!M347</f>
        <v>64870.31</v>
      </c>
      <c r="AM350" s="68"/>
      <c r="AN350" s="68"/>
      <c r="AO350" s="68"/>
      <c r="AP350" s="68"/>
      <c r="AQ350" s="68"/>
      <c r="AR350" s="68"/>
      <c r="AS350" s="77" t="str">
        <f>IF(ISBLANK('COUT TVX'!Q347),"",'COUT TVX'!Q347)</f>
        <v/>
      </c>
      <c r="AT350" s="68" t="str">
        <f t="shared" si="33"/>
        <v/>
      </c>
      <c r="AU350" s="68" t="str">
        <f t="shared" si="34"/>
        <v/>
      </c>
      <c r="AV350" s="68" t="str">
        <f t="shared" si="35"/>
        <v/>
      </c>
    </row>
    <row r="351" spans="1:48" x14ac:dyDescent="0.25">
      <c r="A351" s="67">
        <f>'COUT TVX'!A348</f>
        <v>866</v>
      </c>
      <c r="B351" s="67" t="str">
        <f>'COUT TVX'!B348</f>
        <v>FILLE SUR SARTHE CONST 9 LOGTS</v>
      </c>
      <c r="C351" s="67"/>
      <c r="D351" s="67" t="s">
        <v>1259</v>
      </c>
      <c r="E351" s="67" t="str">
        <f>IF(ISBLANK('COUT TVX'!I348),"",'COUT TVX'!I348)</f>
        <v/>
      </c>
      <c r="F351" s="72" t="str">
        <f>'COUT TVX'!R348</f>
        <v>Z3</v>
      </c>
      <c r="G351" s="67"/>
      <c r="H351" s="67">
        <f>'COUT TVX'!C348</f>
        <v>2012</v>
      </c>
      <c r="I351" s="67">
        <f>'COUT TVX'!D348</f>
        <v>2013</v>
      </c>
      <c r="J351" s="67" t="str">
        <f>IF('COUT TVX'!H348="IND","IND",IF('COUT TVX'!H348="COLL","COLL",IF('COUT TVX'!H348="INT","COL","MIXTE")))</f>
        <v>IND</v>
      </c>
      <c r="K351" s="67" t="str">
        <f>IFERROR((VLOOKUP(A351,'COUT GLOBAL'!A:L,9,FALSE)),"")</f>
        <v>Locatif</v>
      </c>
      <c r="L351" s="67"/>
      <c r="M351" s="67"/>
      <c r="N351" s="67" t="str">
        <f t="shared" si="30"/>
        <v>-</v>
      </c>
      <c r="O351" s="67"/>
      <c r="P351" s="67"/>
      <c r="Q351" s="67"/>
      <c r="R351" s="67"/>
      <c r="S351" s="67"/>
      <c r="T351" s="67"/>
      <c r="U351" s="67"/>
      <c r="V351" s="67"/>
      <c r="W351" s="67"/>
      <c r="X351" s="73">
        <f>IF('COUT TVX'!E348=0,"",'COUT TVX'!E348)</f>
        <v>9</v>
      </c>
      <c r="Y351" s="74"/>
      <c r="Z351" s="74"/>
      <c r="AA351" s="74"/>
      <c r="AB351" s="74"/>
      <c r="AC351" s="74"/>
      <c r="AD351" s="68"/>
      <c r="AE351" s="68">
        <f t="shared" si="31"/>
        <v>0</v>
      </c>
      <c r="AF351" s="68"/>
      <c r="AG351" s="75">
        <f>IF('COUT TVX'!F348=0,"",'COUT TVX'!F348)</f>
        <v>675</v>
      </c>
      <c r="AH351" s="75">
        <f>IF('COUT TVX'!G348=0,"",'COUT TVX'!G348)</f>
        <v>700</v>
      </c>
      <c r="AI351" s="76">
        <f t="shared" si="32"/>
        <v>0.9642857142857143</v>
      </c>
      <c r="AJ351" s="67" t="str">
        <f>'COUT TVX'!K348</f>
        <v>LOT 1 - GO RAVALEMENT</v>
      </c>
      <c r="AK351" s="67" t="str">
        <f>'COUT TVX'!L348</f>
        <v>GROS ŒUVRE</v>
      </c>
      <c r="AL351" s="68">
        <f>'COUT TVX'!M348</f>
        <v>324324.01</v>
      </c>
      <c r="AM351" s="68"/>
      <c r="AN351" s="68"/>
      <c r="AO351" s="68"/>
      <c r="AP351" s="68"/>
      <c r="AQ351" s="68"/>
      <c r="AR351" s="68"/>
      <c r="AS351" s="77">
        <f>IF(ISBLANK('COUT TVX'!Q348),"",'COUT TVX'!Q348)</f>
        <v>7.0000000000000007E-2</v>
      </c>
      <c r="AT351" s="68">
        <f t="shared" si="33"/>
        <v>0</v>
      </c>
      <c r="AU351" s="68">
        <f t="shared" si="34"/>
        <v>0</v>
      </c>
      <c r="AV351" s="68">
        <f t="shared" si="35"/>
        <v>0</v>
      </c>
    </row>
    <row r="352" spans="1:48" x14ac:dyDescent="0.25">
      <c r="A352" s="67">
        <f>'COUT TVX'!A349</f>
        <v>866</v>
      </c>
      <c r="B352" s="67" t="str">
        <f>'COUT TVX'!B349</f>
        <v>FILLE SUR SARTHE CONST 9 LOGTS</v>
      </c>
      <c r="C352" s="67"/>
      <c r="D352" s="67"/>
      <c r="E352" s="67" t="str">
        <f>IF(ISBLANK('COUT TVX'!I349),"",'COUT TVX'!I349)</f>
        <v/>
      </c>
      <c r="F352" s="72" t="str">
        <f>'COUT TVX'!R349</f>
        <v>Z3</v>
      </c>
      <c r="G352" s="67"/>
      <c r="H352" s="67">
        <f>'COUT TVX'!C349</f>
        <v>2012</v>
      </c>
      <c r="I352" s="67">
        <f>'COUT TVX'!D349</f>
        <v>2013</v>
      </c>
      <c r="J352" s="67" t="str">
        <f>IF('COUT TVX'!H349="IND","IND",IF('COUT TVX'!H349="COLL","COLL",IF('COUT TVX'!H349="INT","COL","MIXTE")))</f>
        <v>IND</v>
      </c>
      <c r="K352" s="67" t="str">
        <f>IFERROR((VLOOKUP(A352,'COUT GLOBAL'!A:L,9,FALSE)),"")</f>
        <v>Locatif</v>
      </c>
      <c r="L352" s="67"/>
      <c r="M352" s="67"/>
      <c r="N352" s="67" t="str">
        <f t="shared" si="30"/>
        <v>-</v>
      </c>
      <c r="O352" s="67"/>
      <c r="P352" s="67"/>
      <c r="Q352" s="67"/>
      <c r="R352" s="67"/>
      <c r="S352" s="67"/>
      <c r="T352" s="67"/>
      <c r="U352" s="67"/>
      <c r="V352" s="67"/>
      <c r="W352" s="67"/>
      <c r="X352" s="73" t="str">
        <f>IF('COUT TVX'!E349=0,"",'COUT TVX'!E349)</f>
        <v/>
      </c>
      <c r="Y352" s="74"/>
      <c r="Z352" s="74"/>
      <c r="AA352" s="74"/>
      <c r="AB352" s="74"/>
      <c r="AC352" s="74"/>
      <c r="AD352" s="68"/>
      <c r="AE352" s="68" t="str">
        <f t="shared" si="31"/>
        <v/>
      </c>
      <c r="AF352" s="68"/>
      <c r="AG352" s="75" t="str">
        <f>IF('COUT TVX'!F349=0,"",'COUT TVX'!F349)</f>
        <v/>
      </c>
      <c r="AH352" s="75" t="str">
        <f>IF('COUT TVX'!G349=0,"",'COUT TVX'!G349)</f>
        <v/>
      </c>
      <c r="AI352" s="76" t="str">
        <f t="shared" si="32"/>
        <v/>
      </c>
      <c r="AJ352" s="67" t="str">
        <f>'COUT TVX'!K349</f>
        <v>LOT 2 - CHARPENTE BARDAGE BOIS</v>
      </c>
      <c r="AK352" s="67" t="str">
        <f>'COUT TVX'!L349</f>
        <v>CHARPENTE / COUVERTURE</v>
      </c>
      <c r="AL352" s="68">
        <f>'COUT TVX'!M349</f>
        <v>45965.83</v>
      </c>
      <c r="AM352" s="68"/>
      <c r="AN352" s="68"/>
      <c r="AO352" s="68"/>
      <c r="AP352" s="68"/>
      <c r="AQ352" s="68"/>
      <c r="AR352" s="68"/>
      <c r="AS352" s="77" t="str">
        <f>IF(ISBLANK('COUT TVX'!Q349),"",'COUT TVX'!Q349)</f>
        <v/>
      </c>
      <c r="AT352" s="68" t="str">
        <f t="shared" si="33"/>
        <v/>
      </c>
      <c r="AU352" s="68" t="str">
        <f t="shared" si="34"/>
        <v/>
      </c>
      <c r="AV352" s="68" t="str">
        <f t="shared" si="35"/>
        <v/>
      </c>
    </row>
    <row r="353" spans="1:48" x14ac:dyDescent="0.25">
      <c r="A353" s="67">
        <f>'COUT TVX'!A350</f>
        <v>866</v>
      </c>
      <c r="B353" s="67" t="str">
        <f>'COUT TVX'!B350</f>
        <v>FILLE SUR SARTHE CONST 9 LOGTS</v>
      </c>
      <c r="C353" s="67"/>
      <c r="D353" s="67"/>
      <c r="E353" s="67" t="str">
        <f>IF(ISBLANK('COUT TVX'!I350),"",'COUT TVX'!I350)</f>
        <v/>
      </c>
      <c r="F353" s="72" t="str">
        <f>'COUT TVX'!R350</f>
        <v>Z3</v>
      </c>
      <c r="G353" s="67"/>
      <c r="H353" s="67">
        <f>'COUT TVX'!C350</f>
        <v>2012</v>
      </c>
      <c r="I353" s="67">
        <f>'COUT TVX'!D350</f>
        <v>2013</v>
      </c>
      <c r="J353" s="67" t="str">
        <f>IF('COUT TVX'!H350="IND","IND",IF('COUT TVX'!H350="COLL","COLL",IF('COUT TVX'!H350="INT","COL","MIXTE")))</f>
        <v>IND</v>
      </c>
      <c r="K353" s="67" t="str">
        <f>IFERROR((VLOOKUP(A353,'COUT GLOBAL'!A:L,9,FALSE)),"")</f>
        <v>Locatif</v>
      </c>
      <c r="L353" s="67"/>
      <c r="M353" s="67"/>
      <c r="N353" s="67" t="str">
        <f t="shared" si="30"/>
        <v>-</v>
      </c>
      <c r="O353" s="67"/>
      <c r="P353" s="67"/>
      <c r="Q353" s="67"/>
      <c r="R353" s="67"/>
      <c r="S353" s="67"/>
      <c r="T353" s="67"/>
      <c r="U353" s="67"/>
      <c r="V353" s="67"/>
      <c r="W353" s="67"/>
      <c r="X353" s="73" t="str">
        <f>IF('COUT TVX'!E350=0,"",'COUT TVX'!E350)</f>
        <v/>
      </c>
      <c r="Y353" s="74"/>
      <c r="Z353" s="74"/>
      <c r="AA353" s="74"/>
      <c r="AB353" s="74"/>
      <c r="AC353" s="74"/>
      <c r="AD353" s="68"/>
      <c r="AE353" s="68" t="str">
        <f t="shared" si="31"/>
        <v/>
      </c>
      <c r="AF353" s="68"/>
      <c r="AG353" s="75" t="str">
        <f>IF('COUT TVX'!F350=0,"",'COUT TVX'!F350)</f>
        <v/>
      </c>
      <c r="AH353" s="75" t="str">
        <f>IF('COUT TVX'!G350=0,"",'COUT TVX'!G350)</f>
        <v/>
      </c>
      <c r="AI353" s="76" t="str">
        <f t="shared" si="32"/>
        <v/>
      </c>
      <c r="AJ353" s="67" t="str">
        <f>'COUT TVX'!K350</f>
        <v>LOT 3 - COUVERTURE TUILE ZINGU</v>
      </c>
      <c r="AK353" s="67" t="str">
        <f>'COUT TVX'!L350</f>
        <v>CHARPENTE / COUVERTURE</v>
      </c>
      <c r="AL353" s="68">
        <f>'COUT TVX'!M350</f>
        <v>31430.14</v>
      </c>
      <c r="AM353" s="68"/>
      <c r="AN353" s="68"/>
      <c r="AO353" s="68"/>
      <c r="AP353" s="68"/>
      <c r="AQ353" s="68"/>
      <c r="AR353" s="68"/>
      <c r="AS353" s="77" t="str">
        <f>IF(ISBLANK('COUT TVX'!Q350),"",'COUT TVX'!Q350)</f>
        <v/>
      </c>
      <c r="AT353" s="68" t="str">
        <f t="shared" si="33"/>
        <v/>
      </c>
      <c r="AU353" s="68" t="str">
        <f t="shared" si="34"/>
        <v/>
      </c>
      <c r="AV353" s="68" t="str">
        <f t="shared" si="35"/>
        <v/>
      </c>
    </row>
    <row r="354" spans="1:48" x14ac:dyDescent="0.25">
      <c r="A354" s="67">
        <f>'COUT TVX'!A351</f>
        <v>866</v>
      </c>
      <c r="B354" s="67" t="str">
        <f>'COUT TVX'!B351</f>
        <v>FILLE SUR SARTHE CONST 9 LOGTS</v>
      </c>
      <c r="C354" s="67"/>
      <c r="D354" s="67"/>
      <c r="E354" s="67" t="str">
        <f>IF(ISBLANK('COUT TVX'!I351),"",'COUT TVX'!I351)</f>
        <v/>
      </c>
      <c r="F354" s="72" t="str">
        <f>'COUT TVX'!R351</f>
        <v>Z3</v>
      </c>
      <c r="G354" s="67"/>
      <c r="H354" s="67">
        <f>'COUT TVX'!C351</f>
        <v>2012</v>
      </c>
      <c r="I354" s="67">
        <f>'COUT TVX'!D351</f>
        <v>2013</v>
      </c>
      <c r="J354" s="67" t="str">
        <f>IF('COUT TVX'!H351="IND","IND",IF('COUT TVX'!H351="COLL","COLL",IF('COUT TVX'!H351="INT","COL","MIXTE")))</f>
        <v>IND</v>
      </c>
      <c r="K354" s="67" t="str">
        <f>IFERROR((VLOOKUP(A354,'COUT GLOBAL'!A:L,9,FALSE)),"")</f>
        <v>Locatif</v>
      </c>
      <c r="L354" s="67"/>
      <c r="M354" s="67"/>
      <c r="N354" s="67" t="str">
        <f t="shared" si="30"/>
        <v>-</v>
      </c>
      <c r="O354" s="67"/>
      <c r="P354" s="67"/>
      <c r="Q354" s="67"/>
      <c r="R354" s="67"/>
      <c r="S354" s="67"/>
      <c r="T354" s="67"/>
      <c r="U354" s="67"/>
      <c r="V354" s="67"/>
      <c r="W354" s="67"/>
      <c r="X354" s="73" t="str">
        <f>IF('COUT TVX'!E351=0,"",'COUT TVX'!E351)</f>
        <v/>
      </c>
      <c r="Y354" s="74"/>
      <c r="Z354" s="74"/>
      <c r="AA354" s="74"/>
      <c r="AB354" s="74"/>
      <c r="AC354" s="74"/>
      <c r="AD354" s="68"/>
      <c r="AE354" s="68" t="str">
        <f t="shared" si="31"/>
        <v/>
      </c>
      <c r="AF354" s="68"/>
      <c r="AG354" s="75" t="str">
        <f>IF('COUT TVX'!F351=0,"",'COUT TVX'!F351)</f>
        <v/>
      </c>
      <c r="AH354" s="75" t="str">
        <f>IF('COUT TVX'!G351=0,"",'COUT TVX'!G351)</f>
        <v/>
      </c>
      <c r="AI354" s="76" t="str">
        <f t="shared" si="32"/>
        <v/>
      </c>
      <c r="AJ354" s="67" t="str">
        <f>'COUT TVX'!K351</f>
        <v>LOT 4 - ETANCHEITE</v>
      </c>
      <c r="AK354" s="67" t="str">
        <f>'COUT TVX'!L351</f>
        <v>CHARPENTE / COUVERTURE</v>
      </c>
      <c r="AL354" s="68">
        <f>'COUT TVX'!M351</f>
        <v>71036.320000000007</v>
      </c>
      <c r="AM354" s="68"/>
      <c r="AN354" s="68"/>
      <c r="AO354" s="68"/>
      <c r="AP354" s="68"/>
      <c r="AQ354" s="68"/>
      <c r="AR354" s="68"/>
      <c r="AS354" s="77" t="str">
        <f>IF(ISBLANK('COUT TVX'!Q351),"",'COUT TVX'!Q351)</f>
        <v/>
      </c>
      <c r="AT354" s="68" t="str">
        <f t="shared" si="33"/>
        <v/>
      </c>
      <c r="AU354" s="68" t="str">
        <f t="shared" si="34"/>
        <v/>
      </c>
      <c r="AV354" s="68" t="str">
        <f t="shared" si="35"/>
        <v/>
      </c>
    </row>
    <row r="355" spans="1:48" x14ac:dyDescent="0.25">
      <c r="A355" s="67">
        <f>'COUT TVX'!A352</f>
        <v>866</v>
      </c>
      <c r="B355" s="67" t="str">
        <f>'COUT TVX'!B352</f>
        <v>FILLE SUR SARTHE CONST 9 LOGTS</v>
      </c>
      <c r="C355" s="67"/>
      <c r="D355" s="67"/>
      <c r="E355" s="67" t="str">
        <f>IF(ISBLANK('COUT TVX'!I352),"",'COUT TVX'!I352)</f>
        <v/>
      </c>
      <c r="F355" s="72" t="str">
        <f>'COUT TVX'!R352</f>
        <v>Z3</v>
      </c>
      <c r="G355" s="67"/>
      <c r="H355" s="67">
        <f>'COUT TVX'!C352</f>
        <v>2012</v>
      </c>
      <c r="I355" s="67">
        <f>'COUT TVX'!D352</f>
        <v>2013</v>
      </c>
      <c r="J355" s="67" t="str">
        <f>IF('COUT TVX'!H352="IND","IND",IF('COUT TVX'!H352="COLL","COLL",IF('COUT TVX'!H352="INT","COL","MIXTE")))</f>
        <v>IND</v>
      </c>
      <c r="K355" s="67" t="str">
        <f>IFERROR((VLOOKUP(A355,'COUT GLOBAL'!A:L,9,FALSE)),"")</f>
        <v>Locatif</v>
      </c>
      <c r="L355" s="67"/>
      <c r="M355" s="67"/>
      <c r="N355" s="67" t="str">
        <f t="shared" si="30"/>
        <v>-</v>
      </c>
      <c r="O355" s="67"/>
      <c r="P355" s="67"/>
      <c r="Q355" s="67"/>
      <c r="R355" s="67"/>
      <c r="S355" s="67"/>
      <c r="T355" s="67"/>
      <c r="U355" s="67"/>
      <c r="V355" s="67"/>
      <c r="W355" s="67"/>
      <c r="X355" s="73" t="str">
        <f>IF('COUT TVX'!E352=0,"",'COUT TVX'!E352)</f>
        <v/>
      </c>
      <c r="Y355" s="74"/>
      <c r="Z355" s="74"/>
      <c r="AA355" s="74"/>
      <c r="AB355" s="74"/>
      <c r="AC355" s="74"/>
      <c r="AD355" s="68"/>
      <c r="AE355" s="68" t="str">
        <f t="shared" si="31"/>
        <v/>
      </c>
      <c r="AF355" s="68"/>
      <c r="AG355" s="75" t="str">
        <f>IF('COUT TVX'!F352=0,"",'COUT TVX'!F352)</f>
        <v/>
      </c>
      <c r="AH355" s="75" t="str">
        <f>IF('COUT TVX'!G352=0,"",'COUT TVX'!G352)</f>
        <v/>
      </c>
      <c r="AI355" s="76" t="str">
        <f t="shared" si="32"/>
        <v/>
      </c>
      <c r="AJ355" s="67" t="str">
        <f>'COUT TVX'!K352</f>
        <v>LOT 5 - MENUIS EXT PVC</v>
      </c>
      <c r="AK355" s="67" t="str">
        <f>'COUT TVX'!L352</f>
        <v>SECOND ŒUVRE</v>
      </c>
      <c r="AL355" s="68">
        <f>'COUT TVX'!M352</f>
        <v>62106.559999999998</v>
      </c>
      <c r="AM355" s="68"/>
      <c r="AN355" s="68"/>
      <c r="AO355" s="68"/>
      <c r="AP355" s="68"/>
      <c r="AQ355" s="68"/>
      <c r="AR355" s="68"/>
      <c r="AS355" s="77" t="str">
        <f>IF(ISBLANK('COUT TVX'!Q352),"",'COUT TVX'!Q352)</f>
        <v/>
      </c>
      <c r="AT355" s="68" t="str">
        <f t="shared" si="33"/>
        <v/>
      </c>
      <c r="AU355" s="68" t="str">
        <f t="shared" si="34"/>
        <v/>
      </c>
      <c r="AV355" s="68" t="str">
        <f t="shared" si="35"/>
        <v/>
      </c>
    </row>
    <row r="356" spans="1:48" x14ac:dyDescent="0.25">
      <c r="A356" s="67">
        <f>'COUT TVX'!A353</f>
        <v>866</v>
      </c>
      <c r="B356" s="67" t="str">
        <f>'COUT TVX'!B353</f>
        <v>FILLE SUR SARTHE CONST 9 LOGTS</v>
      </c>
      <c r="C356" s="67"/>
      <c r="D356" s="67"/>
      <c r="E356" s="67" t="str">
        <f>IF(ISBLANK('COUT TVX'!I353),"",'COUT TVX'!I353)</f>
        <v/>
      </c>
      <c r="F356" s="72" t="str">
        <f>'COUT TVX'!R353</f>
        <v>Z3</v>
      </c>
      <c r="G356" s="67"/>
      <c r="H356" s="67">
        <f>'COUT TVX'!C353</f>
        <v>2012</v>
      </c>
      <c r="I356" s="67">
        <f>'COUT TVX'!D353</f>
        <v>2013</v>
      </c>
      <c r="J356" s="67" t="str">
        <f>IF('COUT TVX'!H353="IND","IND",IF('COUT TVX'!H353="COLL","COLL",IF('COUT TVX'!H353="INT","COL","MIXTE")))</f>
        <v>IND</v>
      </c>
      <c r="K356" s="67" t="str">
        <f>IFERROR((VLOOKUP(A356,'COUT GLOBAL'!A:L,9,FALSE)),"")</f>
        <v>Locatif</v>
      </c>
      <c r="L356" s="67"/>
      <c r="M356" s="67"/>
      <c r="N356" s="67" t="str">
        <f t="shared" si="30"/>
        <v>-</v>
      </c>
      <c r="O356" s="67"/>
      <c r="P356" s="67"/>
      <c r="Q356" s="67"/>
      <c r="R356" s="67"/>
      <c r="S356" s="67"/>
      <c r="T356" s="67"/>
      <c r="U356" s="67"/>
      <c r="V356" s="67"/>
      <c r="W356" s="67"/>
      <c r="X356" s="73" t="str">
        <f>IF('COUT TVX'!E353=0,"",'COUT TVX'!E353)</f>
        <v/>
      </c>
      <c r="Y356" s="74"/>
      <c r="Z356" s="74"/>
      <c r="AA356" s="74"/>
      <c r="AB356" s="74"/>
      <c r="AC356" s="74"/>
      <c r="AD356" s="68"/>
      <c r="AE356" s="68" t="str">
        <f t="shared" si="31"/>
        <v/>
      </c>
      <c r="AF356" s="68"/>
      <c r="AG356" s="75" t="str">
        <f>IF('COUT TVX'!F353=0,"",'COUT TVX'!F353)</f>
        <v/>
      </c>
      <c r="AH356" s="75" t="str">
        <f>IF('COUT TVX'!G353=0,"",'COUT TVX'!G353)</f>
        <v/>
      </c>
      <c r="AI356" s="76" t="str">
        <f t="shared" si="32"/>
        <v/>
      </c>
      <c r="AJ356" s="67" t="str">
        <f>'COUT TVX'!K353</f>
        <v>LOT 6 - MENUIS INT BOIS</v>
      </c>
      <c r="AK356" s="67" t="str">
        <f>'COUT TVX'!L353</f>
        <v>SECOND ŒUVRE</v>
      </c>
      <c r="AL356" s="68">
        <f>'COUT TVX'!M353</f>
        <v>36854.39</v>
      </c>
      <c r="AM356" s="68"/>
      <c r="AN356" s="68"/>
      <c r="AO356" s="68"/>
      <c r="AP356" s="68"/>
      <c r="AQ356" s="68"/>
      <c r="AR356" s="68"/>
      <c r="AS356" s="77" t="str">
        <f>IF(ISBLANK('COUT TVX'!Q353),"",'COUT TVX'!Q353)</f>
        <v/>
      </c>
      <c r="AT356" s="68" t="str">
        <f t="shared" si="33"/>
        <v/>
      </c>
      <c r="AU356" s="68" t="str">
        <f t="shared" si="34"/>
        <v/>
      </c>
      <c r="AV356" s="68" t="str">
        <f t="shared" si="35"/>
        <v/>
      </c>
    </row>
    <row r="357" spans="1:48" x14ac:dyDescent="0.25">
      <c r="A357" s="67">
        <f>'COUT TVX'!A354</f>
        <v>866</v>
      </c>
      <c r="B357" s="67" t="str">
        <f>'COUT TVX'!B354</f>
        <v>FILLE SUR SARTHE CONST 9 LOGTS</v>
      </c>
      <c r="C357" s="67"/>
      <c r="D357" s="67"/>
      <c r="E357" s="67" t="str">
        <f>IF(ISBLANK('COUT TVX'!I354),"",'COUT TVX'!I354)</f>
        <v/>
      </c>
      <c r="F357" s="72" t="str">
        <f>'COUT TVX'!R354</f>
        <v>Z3</v>
      </c>
      <c r="G357" s="67"/>
      <c r="H357" s="67">
        <f>'COUT TVX'!C354</f>
        <v>2012</v>
      </c>
      <c r="I357" s="67">
        <f>'COUT TVX'!D354</f>
        <v>2013</v>
      </c>
      <c r="J357" s="67" t="str">
        <f>IF('COUT TVX'!H354="IND","IND",IF('COUT TVX'!H354="COLL","COLL",IF('COUT TVX'!H354="INT","COL","MIXTE")))</f>
        <v>IND</v>
      </c>
      <c r="K357" s="67" t="str">
        <f>IFERROR((VLOOKUP(A357,'COUT GLOBAL'!A:L,9,FALSE)),"")</f>
        <v>Locatif</v>
      </c>
      <c r="L357" s="67"/>
      <c r="M357" s="67"/>
      <c r="N357" s="67" t="str">
        <f t="shared" si="30"/>
        <v>-</v>
      </c>
      <c r="O357" s="67"/>
      <c r="P357" s="67"/>
      <c r="Q357" s="67"/>
      <c r="R357" s="67"/>
      <c r="S357" s="67"/>
      <c r="T357" s="67"/>
      <c r="U357" s="67"/>
      <c r="V357" s="67"/>
      <c r="W357" s="67"/>
      <c r="X357" s="73" t="str">
        <f>IF('COUT TVX'!E354=0,"",'COUT TVX'!E354)</f>
        <v/>
      </c>
      <c r="Y357" s="74"/>
      <c r="Z357" s="74"/>
      <c r="AA357" s="74"/>
      <c r="AB357" s="74"/>
      <c r="AC357" s="74"/>
      <c r="AD357" s="68"/>
      <c r="AE357" s="68" t="str">
        <f t="shared" si="31"/>
        <v/>
      </c>
      <c r="AF357" s="68"/>
      <c r="AG357" s="75" t="str">
        <f>IF('COUT TVX'!F354=0,"",'COUT TVX'!F354)</f>
        <v/>
      </c>
      <c r="AH357" s="75" t="str">
        <f>IF('COUT TVX'!G354=0,"",'COUT TVX'!G354)</f>
        <v/>
      </c>
      <c r="AI357" s="76" t="str">
        <f t="shared" si="32"/>
        <v/>
      </c>
      <c r="AJ357" s="67" t="str">
        <f>'COUT TVX'!K354</f>
        <v>LOT 7 - PLATRERIE CLOISON SECH</v>
      </c>
      <c r="AK357" s="67" t="str">
        <f>'COUT TVX'!L354</f>
        <v>SECOND ŒUVRE</v>
      </c>
      <c r="AL357" s="68">
        <f>'COUT TVX'!M354</f>
        <v>88117.32</v>
      </c>
      <c r="AM357" s="68"/>
      <c r="AN357" s="68"/>
      <c r="AO357" s="68"/>
      <c r="AP357" s="68"/>
      <c r="AQ357" s="68"/>
      <c r="AR357" s="68"/>
      <c r="AS357" s="77" t="str">
        <f>IF(ISBLANK('COUT TVX'!Q354),"",'COUT TVX'!Q354)</f>
        <v/>
      </c>
      <c r="AT357" s="68" t="str">
        <f t="shared" si="33"/>
        <v/>
      </c>
      <c r="AU357" s="68" t="str">
        <f t="shared" si="34"/>
        <v/>
      </c>
      <c r="AV357" s="68" t="str">
        <f t="shared" si="35"/>
        <v/>
      </c>
    </row>
    <row r="358" spans="1:48" x14ac:dyDescent="0.25">
      <c r="A358" s="67">
        <f>'COUT TVX'!A355</f>
        <v>866</v>
      </c>
      <c r="B358" s="67" t="str">
        <f>'COUT TVX'!B355</f>
        <v>FILLE SUR SARTHE CONST 9 LOGTS</v>
      </c>
      <c r="C358" s="67"/>
      <c r="D358" s="67"/>
      <c r="E358" s="67" t="str">
        <f>IF(ISBLANK('COUT TVX'!I355),"",'COUT TVX'!I355)</f>
        <v/>
      </c>
      <c r="F358" s="72" t="str">
        <f>'COUT TVX'!R355</f>
        <v>Z3</v>
      </c>
      <c r="G358" s="67"/>
      <c r="H358" s="67">
        <f>'COUT TVX'!C355</f>
        <v>2012</v>
      </c>
      <c r="I358" s="67">
        <f>'COUT TVX'!D355</f>
        <v>2013</v>
      </c>
      <c r="J358" s="67" t="str">
        <f>IF('COUT TVX'!H355="IND","IND",IF('COUT TVX'!H355="COLL","COLL",IF('COUT TVX'!H355="INT","COL","MIXTE")))</f>
        <v>IND</v>
      </c>
      <c r="K358" s="67" t="str">
        <f>IFERROR((VLOOKUP(A358,'COUT GLOBAL'!A:L,9,FALSE)),"")</f>
        <v>Locatif</v>
      </c>
      <c r="L358" s="67"/>
      <c r="M358" s="67"/>
      <c r="N358" s="67" t="str">
        <f t="shared" si="30"/>
        <v>-</v>
      </c>
      <c r="O358" s="67"/>
      <c r="P358" s="67"/>
      <c r="Q358" s="67"/>
      <c r="R358" s="67"/>
      <c r="S358" s="67"/>
      <c r="T358" s="67"/>
      <c r="U358" s="67"/>
      <c r="V358" s="67"/>
      <c r="W358" s="67"/>
      <c r="X358" s="73" t="str">
        <f>IF('COUT TVX'!E355=0,"",'COUT TVX'!E355)</f>
        <v/>
      </c>
      <c r="Y358" s="74"/>
      <c r="Z358" s="74"/>
      <c r="AA358" s="74"/>
      <c r="AB358" s="74"/>
      <c r="AC358" s="74"/>
      <c r="AD358" s="68"/>
      <c r="AE358" s="68" t="str">
        <f t="shared" si="31"/>
        <v/>
      </c>
      <c r="AF358" s="68"/>
      <c r="AG358" s="75" t="str">
        <f>IF('COUT TVX'!F355=0,"",'COUT TVX'!F355)</f>
        <v/>
      </c>
      <c r="AH358" s="75" t="str">
        <f>IF('COUT TVX'!G355=0,"",'COUT TVX'!G355)</f>
        <v/>
      </c>
      <c r="AI358" s="76" t="str">
        <f t="shared" si="32"/>
        <v/>
      </c>
      <c r="AJ358" s="67" t="str">
        <f>'COUT TVX'!K355</f>
        <v>LOT 8 - REVET SOLS SCELLE</v>
      </c>
      <c r="AK358" s="67" t="str">
        <f>'COUT TVX'!L355</f>
        <v>SECOND ŒUVRE</v>
      </c>
      <c r="AL358" s="68">
        <f>'COUT TVX'!M355</f>
        <v>37528.49</v>
      </c>
      <c r="AM358" s="68"/>
      <c r="AN358" s="68"/>
      <c r="AO358" s="68"/>
      <c r="AP358" s="68"/>
      <c r="AQ358" s="68"/>
      <c r="AR358" s="68"/>
      <c r="AS358" s="77" t="str">
        <f>IF(ISBLANK('COUT TVX'!Q355),"",'COUT TVX'!Q355)</f>
        <v/>
      </c>
      <c r="AT358" s="68" t="str">
        <f t="shared" si="33"/>
        <v/>
      </c>
      <c r="AU358" s="68" t="str">
        <f t="shared" si="34"/>
        <v/>
      </c>
      <c r="AV358" s="68" t="str">
        <f t="shared" si="35"/>
        <v/>
      </c>
    </row>
    <row r="359" spans="1:48" x14ac:dyDescent="0.25">
      <c r="A359" s="67">
        <f>'COUT TVX'!A356</f>
        <v>866</v>
      </c>
      <c r="B359" s="67" t="str">
        <f>'COUT TVX'!B356</f>
        <v>FILLE SUR SARTHE CONST 9 LOGTS</v>
      </c>
      <c r="C359" s="67"/>
      <c r="D359" s="67"/>
      <c r="E359" s="67" t="str">
        <f>IF(ISBLANK('COUT TVX'!I356),"",'COUT TVX'!I356)</f>
        <v/>
      </c>
      <c r="F359" s="72" t="str">
        <f>'COUT TVX'!R356</f>
        <v>Z3</v>
      </c>
      <c r="G359" s="67"/>
      <c r="H359" s="67">
        <f>'COUT TVX'!C356</f>
        <v>2012</v>
      </c>
      <c r="I359" s="67">
        <f>'COUT TVX'!D356</f>
        <v>2013</v>
      </c>
      <c r="J359" s="67" t="str">
        <f>IF('COUT TVX'!H356="IND","IND",IF('COUT TVX'!H356="COLL","COLL",IF('COUT TVX'!H356="INT","COL","MIXTE")))</f>
        <v>IND</v>
      </c>
      <c r="K359" s="67" t="str">
        <f>IFERROR((VLOOKUP(A359,'COUT GLOBAL'!A:L,9,FALSE)),"")</f>
        <v>Locatif</v>
      </c>
      <c r="L359" s="67"/>
      <c r="M359" s="67"/>
      <c r="N359" s="67" t="str">
        <f t="shared" si="30"/>
        <v>-</v>
      </c>
      <c r="O359" s="67"/>
      <c r="P359" s="67"/>
      <c r="Q359" s="67"/>
      <c r="R359" s="67"/>
      <c r="S359" s="67"/>
      <c r="T359" s="67"/>
      <c r="U359" s="67"/>
      <c r="V359" s="67"/>
      <c r="W359" s="67"/>
      <c r="X359" s="73" t="str">
        <f>IF('COUT TVX'!E356=0,"",'COUT TVX'!E356)</f>
        <v/>
      </c>
      <c r="Y359" s="74"/>
      <c r="Z359" s="74"/>
      <c r="AA359" s="74"/>
      <c r="AB359" s="74"/>
      <c r="AC359" s="74"/>
      <c r="AD359" s="68"/>
      <c r="AE359" s="68" t="str">
        <f t="shared" si="31"/>
        <v/>
      </c>
      <c r="AF359" s="68"/>
      <c r="AG359" s="75" t="str">
        <f>IF('COUT TVX'!F356=0,"",'COUT TVX'!F356)</f>
        <v/>
      </c>
      <c r="AH359" s="75" t="str">
        <f>IF('COUT TVX'!G356=0,"",'COUT TVX'!G356)</f>
        <v/>
      </c>
      <c r="AI359" s="76" t="str">
        <f t="shared" si="32"/>
        <v/>
      </c>
      <c r="AJ359" s="67" t="str">
        <f>'COUT TVX'!K356</f>
        <v>LOT 9 - REVET SOLS SOUPLES</v>
      </c>
      <c r="AK359" s="67" t="str">
        <f>'COUT TVX'!L356</f>
        <v>SECOND ŒUVRE</v>
      </c>
      <c r="AL359" s="68">
        <f>'COUT TVX'!M356</f>
        <v>9443.48</v>
      </c>
      <c r="AM359" s="68"/>
      <c r="AN359" s="68"/>
      <c r="AO359" s="68"/>
      <c r="AP359" s="68"/>
      <c r="AQ359" s="68"/>
      <c r="AR359" s="68"/>
      <c r="AS359" s="77" t="str">
        <f>IF(ISBLANK('COUT TVX'!Q356),"",'COUT TVX'!Q356)</f>
        <v/>
      </c>
      <c r="AT359" s="68" t="str">
        <f t="shared" si="33"/>
        <v/>
      </c>
      <c r="AU359" s="68" t="str">
        <f t="shared" si="34"/>
        <v/>
      </c>
      <c r="AV359" s="68" t="str">
        <f t="shared" si="35"/>
        <v/>
      </c>
    </row>
    <row r="360" spans="1:48" x14ac:dyDescent="0.25">
      <c r="A360" s="67">
        <f>'COUT TVX'!A357</f>
        <v>866</v>
      </c>
      <c r="B360" s="67" t="str">
        <f>'COUT TVX'!B357</f>
        <v>FILLE SUR SARTHE CONST 9 LOGTS</v>
      </c>
      <c r="C360" s="67"/>
      <c r="D360" s="67"/>
      <c r="E360" s="67" t="str">
        <f>IF(ISBLANK('COUT TVX'!I357),"",'COUT TVX'!I357)</f>
        <v/>
      </c>
      <c r="F360" s="72" t="str">
        <f>'COUT TVX'!R357</f>
        <v>Z3</v>
      </c>
      <c r="G360" s="67"/>
      <c r="H360" s="67">
        <f>'COUT TVX'!C357</f>
        <v>2012</v>
      </c>
      <c r="I360" s="67">
        <f>'COUT TVX'!D357</f>
        <v>2013</v>
      </c>
      <c r="J360" s="67" t="str">
        <f>IF('COUT TVX'!H357="IND","IND",IF('COUT TVX'!H357="COLL","COLL",IF('COUT TVX'!H357="INT","COL","MIXTE")))</f>
        <v>IND</v>
      </c>
      <c r="K360" s="67" t="str">
        <f>IFERROR((VLOOKUP(A360,'COUT GLOBAL'!A:L,9,FALSE)),"")</f>
        <v>Locatif</v>
      </c>
      <c r="L360" s="67"/>
      <c r="M360" s="67"/>
      <c r="N360" s="67" t="str">
        <f t="shared" si="30"/>
        <v>-</v>
      </c>
      <c r="O360" s="67"/>
      <c r="P360" s="67"/>
      <c r="Q360" s="67"/>
      <c r="R360" s="67"/>
      <c r="S360" s="67"/>
      <c r="T360" s="67"/>
      <c r="U360" s="67"/>
      <c r="V360" s="67"/>
      <c r="W360" s="67"/>
      <c r="X360" s="73" t="str">
        <f>IF('COUT TVX'!E357=0,"",'COUT TVX'!E357)</f>
        <v/>
      </c>
      <c r="Y360" s="74"/>
      <c r="Z360" s="74"/>
      <c r="AA360" s="74"/>
      <c r="AB360" s="74"/>
      <c r="AC360" s="74"/>
      <c r="AD360" s="68"/>
      <c r="AE360" s="68" t="str">
        <f t="shared" si="31"/>
        <v/>
      </c>
      <c r="AF360" s="68"/>
      <c r="AG360" s="75" t="str">
        <f>IF('COUT TVX'!F357=0,"",'COUT TVX'!F357)</f>
        <v/>
      </c>
      <c r="AH360" s="75" t="str">
        <f>IF('COUT TVX'!G357=0,"",'COUT TVX'!G357)</f>
        <v/>
      </c>
      <c r="AI360" s="76" t="str">
        <f t="shared" si="32"/>
        <v/>
      </c>
      <c r="AJ360" s="67" t="str">
        <f>'COUT TVX'!K357</f>
        <v>LOT 10 - PEINTURE REVET MURAUX</v>
      </c>
      <c r="AK360" s="67" t="str">
        <f>'COUT TVX'!L357</f>
        <v>SECOND ŒUVRE</v>
      </c>
      <c r="AL360" s="68">
        <f>'COUT TVX'!M357</f>
        <v>30965.62</v>
      </c>
      <c r="AM360" s="68"/>
      <c r="AN360" s="68"/>
      <c r="AO360" s="68"/>
      <c r="AP360" s="68"/>
      <c r="AQ360" s="68"/>
      <c r="AR360" s="68"/>
      <c r="AS360" s="77" t="str">
        <f>IF(ISBLANK('COUT TVX'!Q357),"",'COUT TVX'!Q357)</f>
        <v/>
      </c>
      <c r="AT360" s="68" t="str">
        <f t="shared" si="33"/>
        <v/>
      </c>
      <c r="AU360" s="68" t="str">
        <f t="shared" si="34"/>
        <v/>
      </c>
      <c r="AV360" s="68" t="str">
        <f t="shared" si="35"/>
        <v/>
      </c>
    </row>
    <row r="361" spans="1:48" x14ac:dyDescent="0.25">
      <c r="A361" s="67">
        <f>'COUT TVX'!A358</f>
        <v>866</v>
      </c>
      <c r="B361" s="67" t="str">
        <f>'COUT TVX'!B358</f>
        <v>FILLE SUR SARTHE CONST 9 LOGTS</v>
      </c>
      <c r="C361" s="67"/>
      <c r="D361" s="67"/>
      <c r="E361" s="67" t="str">
        <f>IF(ISBLANK('COUT TVX'!I358),"",'COUT TVX'!I358)</f>
        <v/>
      </c>
      <c r="F361" s="72" t="str">
        <f>'COUT TVX'!R358</f>
        <v>Z3</v>
      </c>
      <c r="G361" s="67"/>
      <c r="H361" s="67">
        <f>'COUT TVX'!C358</f>
        <v>2012</v>
      </c>
      <c r="I361" s="67">
        <f>'COUT TVX'!D358</f>
        <v>2013</v>
      </c>
      <c r="J361" s="67" t="str">
        <f>IF('COUT TVX'!H358="IND","IND",IF('COUT TVX'!H358="COLL","COLL",IF('COUT TVX'!H358="INT","COL","MIXTE")))</f>
        <v>IND</v>
      </c>
      <c r="K361" s="67" t="str">
        <f>IFERROR((VLOOKUP(A361,'COUT GLOBAL'!A:L,9,FALSE)),"")</f>
        <v>Locatif</v>
      </c>
      <c r="L361" s="67"/>
      <c r="M361" s="67"/>
      <c r="N361" s="67" t="str">
        <f t="shared" si="30"/>
        <v>-</v>
      </c>
      <c r="O361" s="67"/>
      <c r="P361" s="67"/>
      <c r="Q361" s="67"/>
      <c r="R361" s="67"/>
      <c r="S361" s="67"/>
      <c r="T361" s="67"/>
      <c r="U361" s="67"/>
      <c r="V361" s="67"/>
      <c r="W361" s="67"/>
      <c r="X361" s="73" t="str">
        <f>IF('COUT TVX'!E358=0,"",'COUT TVX'!E358)</f>
        <v/>
      </c>
      <c r="Y361" s="74"/>
      <c r="Z361" s="74"/>
      <c r="AA361" s="74"/>
      <c r="AB361" s="74"/>
      <c r="AC361" s="74"/>
      <c r="AD361" s="68"/>
      <c r="AE361" s="68" t="str">
        <f t="shared" si="31"/>
        <v/>
      </c>
      <c r="AF361" s="68"/>
      <c r="AG361" s="75" t="str">
        <f>IF('COUT TVX'!F358=0,"",'COUT TVX'!F358)</f>
        <v/>
      </c>
      <c r="AH361" s="75" t="str">
        <f>IF('COUT TVX'!G358=0,"",'COUT TVX'!G358)</f>
        <v/>
      </c>
      <c r="AI361" s="76" t="str">
        <f t="shared" si="32"/>
        <v/>
      </c>
      <c r="AJ361" s="67" t="str">
        <f>'COUT TVX'!K358</f>
        <v>LOT 11 - ELECTRICITE</v>
      </c>
      <c r="AK361" s="67" t="str">
        <f>'COUT TVX'!L358</f>
        <v>ELECTRICITE / CHAUFFAGE/PLOMBERIE/VMC</v>
      </c>
      <c r="AL361" s="68">
        <f>'COUT TVX'!M358</f>
        <v>43193.74</v>
      </c>
      <c r="AM361" s="68"/>
      <c r="AN361" s="68"/>
      <c r="AO361" s="68"/>
      <c r="AP361" s="68"/>
      <c r="AQ361" s="68"/>
      <c r="AR361" s="68"/>
      <c r="AS361" s="77" t="str">
        <f>IF(ISBLANK('COUT TVX'!Q358),"",'COUT TVX'!Q358)</f>
        <v/>
      </c>
      <c r="AT361" s="68" t="str">
        <f t="shared" si="33"/>
        <v/>
      </c>
      <c r="AU361" s="68" t="str">
        <f t="shared" si="34"/>
        <v/>
      </c>
      <c r="AV361" s="68" t="str">
        <f t="shared" si="35"/>
        <v/>
      </c>
    </row>
    <row r="362" spans="1:48" x14ac:dyDescent="0.25">
      <c r="A362" s="67">
        <f>'COUT TVX'!A359</f>
        <v>866</v>
      </c>
      <c r="B362" s="67" t="str">
        <f>'COUT TVX'!B359</f>
        <v>FILLE SUR SARTHE CONST 9 LOGTS</v>
      </c>
      <c r="C362" s="67"/>
      <c r="D362" s="67"/>
      <c r="E362" s="67" t="str">
        <f>IF(ISBLANK('COUT TVX'!I359),"",'COUT TVX'!I359)</f>
        <v/>
      </c>
      <c r="F362" s="72" t="str">
        <f>'COUT TVX'!R359</f>
        <v>Z3</v>
      </c>
      <c r="G362" s="67"/>
      <c r="H362" s="67">
        <f>'COUT TVX'!C359</f>
        <v>2012</v>
      </c>
      <c r="I362" s="67">
        <f>'COUT TVX'!D359</f>
        <v>2013</v>
      </c>
      <c r="J362" s="67" t="str">
        <f>IF('COUT TVX'!H359="IND","IND",IF('COUT TVX'!H359="COLL","COLL",IF('COUT TVX'!H359="INT","COL","MIXTE")))</f>
        <v>IND</v>
      </c>
      <c r="K362" s="67" t="str">
        <f>IFERROR((VLOOKUP(A362,'COUT GLOBAL'!A:L,9,FALSE)),"")</f>
        <v>Locatif</v>
      </c>
      <c r="L362" s="67"/>
      <c r="M362" s="67"/>
      <c r="N362" s="67" t="str">
        <f t="shared" si="30"/>
        <v>-</v>
      </c>
      <c r="O362" s="67"/>
      <c r="P362" s="67"/>
      <c r="Q362" s="67"/>
      <c r="R362" s="67"/>
      <c r="S362" s="67"/>
      <c r="T362" s="67"/>
      <c r="U362" s="67"/>
      <c r="V362" s="67"/>
      <c r="W362" s="67"/>
      <c r="X362" s="73" t="str">
        <f>IF('COUT TVX'!E359=0,"",'COUT TVX'!E359)</f>
        <v/>
      </c>
      <c r="Y362" s="74"/>
      <c r="Z362" s="74"/>
      <c r="AA362" s="74"/>
      <c r="AB362" s="74"/>
      <c r="AC362" s="74"/>
      <c r="AD362" s="68"/>
      <c r="AE362" s="68" t="str">
        <f t="shared" si="31"/>
        <v/>
      </c>
      <c r="AF362" s="68"/>
      <c r="AG362" s="75" t="str">
        <f>IF('COUT TVX'!F359=0,"",'COUT TVX'!F359)</f>
        <v/>
      </c>
      <c r="AH362" s="75" t="str">
        <f>IF('COUT TVX'!G359=0,"",'COUT TVX'!G359)</f>
        <v/>
      </c>
      <c r="AI362" s="76" t="str">
        <f t="shared" si="32"/>
        <v/>
      </c>
      <c r="AJ362" s="67" t="str">
        <f>'COUT TVX'!K359</f>
        <v>LOT 12 - CHAUFFAGE VENTILAT°</v>
      </c>
      <c r="AK362" s="67" t="str">
        <f>'COUT TVX'!L359</f>
        <v>ELECTRICITE / CHAUFFAGE/PLOMBERIE/VMC</v>
      </c>
      <c r="AL362" s="68">
        <f>'COUT TVX'!M359</f>
        <v>49047.9</v>
      </c>
      <c r="AM362" s="68"/>
      <c r="AN362" s="68"/>
      <c r="AO362" s="68"/>
      <c r="AP362" s="68"/>
      <c r="AQ362" s="68"/>
      <c r="AR362" s="68"/>
      <c r="AS362" s="77" t="str">
        <f>IF(ISBLANK('COUT TVX'!Q359),"",'COUT TVX'!Q359)</f>
        <v/>
      </c>
      <c r="AT362" s="68" t="str">
        <f t="shared" si="33"/>
        <v/>
      </c>
      <c r="AU362" s="68" t="str">
        <f t="shared" si="34"/>
        <v/>
      </c>
      <c r="AV362" s="68" t="str">
        <f t="shared" si="35"/>
        <v/>
      </c>
    </row>
    <row r="363" spans="1:48" x14ac:dyDescent="0.25">
      <c r="A363" s="67">
        <f>'COUT TVX'!A360</f>
        <v>866</v>
      </c>
      <c r="B363" s="67" t="str">
        <f>'COUT TVX'!B360</f>
        <v>FILLE SUR SARTHE CONST 9 LOGTS</v>
      </c>
      <c r="C363" s="67"/>
      <c r="D363" s="67"/>
      <c r="E363" s="67" t="str">
        <f>IF(ISBLANK('COUT TVX'!I360),"",'COUT TVX'!I360)</f>
        <v/>
      </c>
      <c r="F363" s="72" t="str">
        <f>'COUT TVX'!R360</f>
        <v>Z3</v>
      </c>
      <c r="G363" s="67"/>
      <c r="H363" s="67">
        <f>'COUT TVX'!C360</f>
        <v>2012</v>
      </c>
      <c r="I363" s="67">
        <f>'COUT TVX'!D360</f>
        <v>2013</v>
      </c>
      <c r="J363" s="67" t="str">
        <f>IF('COUT TVX'!H360="IND","IND",IF('COUT TVX'!H360="COLL","COLL",IF('COUT TVX'!H360="INT","COL","MIXTE")))</f>
        <v>IND</v>
      </c>
      <c r="K363" s="67" t="str">
        <f>IFERROR((VLOOKUP(A363,'COUT GLOBAL'!A:L,9,FALSE)),"")</f>
        <v>Locatif</v>
      </c>
      <c r="L363" s="67"/>
      <c r="M363" s="67"/>
      <c r="N363" s="67" t="str">
        <f t="shared" si="30"/>
        <v>-</v>
      </c>
      <c r="O363" s="67"/>
      <c r="P363" s="67"/>
      <c r="Q363" s="67"/>
      <c r="R363" s="67"/>
      <c r="S363" s="67"/>
      <c r="T363" s="67"/>
      <c r="U363" s="67"/>
      <c r="V363" s="67"/>
      <c r="W363" s="67"/>
      <c r="X363" s="73" t="str">
        <f>IF('COUT TVX'!E360=0,"",'COUT TVX'!E360)</f>
        <v/>
      </c>
      <c r="Y363" s="74"/>
      <c r="Z363" s="74"/>
      <c r="AA363" s="74"/>
      <c r="AB363" s="74"/>
      <c r="AC363" s="74"/>
      <c r="AD363" s="68"/>
      <c r="AE363" s="68" t="str">
        <f t="shared" si="31"/>
        <v/>
      </c>
      <c r="AF363" s="68"/>
      <c r="AG363" s="75" t="str">
        <f>IF('COUT TVX'!F360=0,"",'COUT TVX'!F360)</f>
        <v/>
      </c>
      <c r="AH363" s="75" t="str">
        <f>IF('COUT TVX'!G360=0,"",'COUT TVX'!G360)</f>
        <v/>
      </c>
      <c r="AI363" s="76" t="str">
        <f t="shared" si="32"/>
        <v/>
      </c>
      <c r="AJ363" s="67" t="str">
        <f>'COUT TVX'!K360</f>
        <v>LOT 13 - PLOMBERIE SANITAIRE</v>
      </c>
      <c r="AK363" s="67" t="str">
        <f>'COUT TVX'!L360</f>
        <v>ELECTRICITE / CHAUFFAGE/PLOMBERIE/VMC</v>
      </c>
      <c r="AL363" s="68">
        <f>'COUT TVX'!M360</f>
        <v>32841.550000000003</v>
      </c>
      <c r="AM363" s="68"/>
      <c r="AN363" s="68"/>
      <c r="AO363" s="68"/>
      <c r="AP363" s="68"/>
      <c r="AQ363" s="68"/>
      <c r="AR363" s="68"/>
      <c r="AS363" s="77" t="str">
        <f>IF(ISBLANK('COUT TVX'!Q360),"",'COUT TVX'!Q360)</f>
        <v/>
      </c>
      <c r="AT363" s="68" t="str">
        <f t="shared" si="33"/>
        <v/>
      </c>
      <c r="AU363" s="68" t="str">
        <f t="shared" si="34"/>
        <v/>
      </c>
      <c r="AV363" s="68" t="str">
        <f t="shared" si="35"/>
        <v/>
      </c>
    </row>
    <row r="364" spans="1:48" x14ac:dyDescent="0.25">
      <c r="A364" s="67">
        <f>'COUT TVX'!A361</f>
        <v>866</v>
      </c>
      <c r="B364" s="67" t="str">
        <f>'COUT TVX'!B361</f>
        <v>FILLE SUR SARTHE CONST 9 LOGTS</v>
      </c>
      <c r="C364" s="67"/>
      <c r="D364" s="67"/>
      <c r="E364" s="67" t="str">
        <f>IF(ISBLANK('COUT TVX'!I361),"",'COUT TVX'!I361)</f>
        <v/>
      </c>
      <c r="F364" s="72" t="str">
        <f>'COUT TVX'!R361</f>
        <v>Z3</v>
      </c>
      <c r="G364" s="67"/>
      <c r="H364" s="67">
        <f>'COUT TVX'!C361</f>
        <v>2012</v>
      </c>
      <c r="I364" s="67">
        <f>'COUT TVX'!D361</f>
        <v>2013</v>
      </c>
      <c r="J364" s="67" t="str">
        <f>IF('COUT TVX'!H361="IND","IND",IF('COUT TVX'!H361="COLL","COLL",IF('COUT TVX'!H361="INT","COL","MIXTE")))</f>
        <v>IND</v>
      </c>
      <c r="K364" s="67" t="str">
        <f>IFERROR((VLOOKUP(A364,'COUT GLOBAL'!A:L,9,FALSE)),"")</f>
        <v>Locatif</v>
      </c>
      <c r="L364" s="67"/>
      <c r="M364" s="67"/>
      <c r="N364" s="67" t="str">
        <f t="shared" si="30"/>
        <v>-</v>
      </c>
      <c r="O364" s="67"/>
      <c r="P364" s="67"/>
      <c r="Q364" s="67"/>
      <c r="R364" s="67"/>
      <c r="S364" s="67"/>
      <c r="T364" s="67"/>
      <c r="U364" s="67"/>
      <c r="V364" s="67"/>
      <c r="W364" s="67"/>
      <c r="X364" s="73" t="str">
        <f>IF('COUT TVX'!E361=0,"",'COUT TVX'!E361)</f>
        <v/>
      </c>
      <c r="Y364" s="74"/>
      <c r="Z364" s="74"/>
      <c r="AA364" s="74"/>
      <c r="AB364" s="74"/>
      <c r="AC364" s="74"/>
      <c r="AD364" s="68"/>
      <c r="AE364" s="68" t="str">
        <f t="shared" si="31"/>
        <v/>
      </c>
      <c r="AF364" s="68"/>
      <c r="AG364" s="75" t="str">
        <f>IF('COUT TVX'!F361=0,"",'COUT TVX'!F361)</f>
        <v/>
      </c>
      <c r="AH364" s="75" t="str">
        <f>IF('COUT TVX'!G361=0,"",'COUT TVX'!G361)</f>
        <v/>
      </c>
      <c r="AI364" s="76" t="str">
        <f t="shared" si="32"/>
        <v/>
      </c>
      <c r="AJ364" s="67" t="str">
        <f>'COUT TVX'!K361</f>
        <v>LOT 14 - ESPACES VERTS</v>
      </c>
      <c r="AK364" s="67" t="str">
        <f>'COUT TVX'!L361</f>
        <v>ESPACES VERTS</v>
      </c>
      <c r="AL364" s="68">
        <f>'COUT TVX'!M361</f>
        <v>13804.88</v>
      </c>
      <c r="AM364" s="68"/>
      <c r="AN364" s="68"/>
      <c r="AO364" s="68"/>
      <c r="AP364" s="68"/>
      <c r="AQ364" s="68"/>
      <c r="AR364" s="68"/>
      <c r="AS364" s="77" t="str">
        <f>IF(ISBLANK('COUT TVX'!Q361),"",'COUT TVX'!Q361)</f>
        <v/>
      </c>
      <c r="AT364" s="68" t="str">
        <f t="shared" si="33"/>
        <v/>
      </c>
      <c r="AU364" s="68" t="str">
        <f t="shared" si="34"/>
        <v/>
      </c>
      <c r="AV364" s="68" t="str">
        <f t="shared" si="35"/>
        <v/>
      </c>
    </row>
    <row r="365" spans="1:48" x14ac:dyDescent="0.25">
      <c r="A365" s="67">
        <f>'COUT TVX'!A362</f>
        <v>836</v>
      </c>
      <c r="B365" s="67" t="str">
        <f>'COUT TVX'!B362</f>
        <v>LA FLECHE CONST 29 LOGTS</v>
      </c>
      <c r="C365" s="67"/>
      <c r="D365" s="67" t="s">
        <v>81</v>
      </c>
      <c r="E365" s="67" t="str">
        <f>IF(ISBLANK('COUT TVX'!I362),"",'COUT TVX'!I362)</f>
        <v/>
      </c>
      <c r="F365" s="72" t="str">
        <f>'COUT TVX'!R362</f>
        <v>Z3</v>
      </c>
      <c r="G365" s="67"/>
      <c r="H365" s="67">
        <f>'COUT TVX'!C362</f>
        <v>2010</v>
      </c>
      <c r="I365" s="67">
        <f>'COUT TVX'!D362</f>
        <v>2013</v>
      </c>
      <c r="J365" s="67" t="str">
        <f>IF('COUT TVX'!H362="IND","IND",IF('COUT TVX'!H362="COLL","COLL",IF('COUT TVX'!H362="INT","COL","MIXTE")))</f>
        <v>COL</v>
      </c>
      <c r="K365" s="67" t="str">
        <f>IFERROR((VLOOKUP(A365,'COUT GLOBAL'!A:L,9,FALSE)),"")</f>
        <v>Locatif</v>
      </c>
      <c r="L365" s="67"/>
      <c r="M365" s="67"/>
      <c r="N365" s="67" t="str">
        <f t="shared" si="30"/>
        <v>-</v>
      </c>
      <c r="O365" s="67"/>
      <c r="P365" s="67"/>
      <c r="Q365" s="67"/>
      <c r="R365" s="67"/>
      <c r="S365" s="67"/>
      <c r="T365" s="67"/>
      <c r="U365" s="67"/>
      <c r="V365" s="67"/>
      <c r="W365" s="67"/>
      <c r="X365" s="73">
        <f>IF('COUT TVX'!E362=0,"",'COUT TVX'!E362)</f>
        <v>29</v>
      </c>
      <c r="Y365" s="74"/>
      <c r="Z365" s="74"/>
      <c r="AA365" s="74"/>
      <c r="AB365" s="74"/>
      <c r="AC365" s="74"/>
      <c r="AD365" s="68"/>
      <c r="AE365" s="68">
        <f t="shared" si="31"/>
        <v>0</v>
      </c>
      <c r="AF365" s="68"/>
      <c r="AG365" s="75">
        <f>IF('COUT TVX'!F362=0,"",'COUT TVX'!F362)</f>
        <v>1949.36</v>
      </c>
      <c r="AH365" s="75">
        <f>IF('COUT TVX'!G362=0,"",'COUT TVX'!G362)</f>
        <v>2076.85</v>
      </c>
      <c r="AI365" s="76">
        <f t="shared" si="32"/>
        <v>0.9386137660399162</v>
      </c>
      <c r="AJ365" s="67" t="str">
        <f>'COUT TVX'!K362</f>
        <v>LOT 1 - GO - ETANCHEITE - RAVT</v>
      </c>
      <c r="AK365" s="67" t="str">
        <f>'COUT TVX'!L362</f>
        <v>GROS ŒUVRE</v>
      </c>
      <c r="AL365" s="68">
        <f>'COUT TVX'!M362</f>
        <v>854874.26</v>
      </c>
      <c r="AM365" s="68"/>
      <c r="AN365" s="68"/>
      <c r="AO365" s="68"/>
      <c r="AP365" s="68"/>
      <c r="AQ365" s="68"/>
      <c r="AR365" s="68"/>
      <c r="AS365" s="77">
        <f>IF(ISBLANK('COUT TVX'!Q362),"",'COUT TVX'!Q362)</f>
        <v>5.5E-2</v>
      </c>
      <c r="AT365" s="68">
        <f t="shared" si="33"/>
        <v>0</v>
      </c>
      <c r="AU365" s="68">
        <f t="shared" si="34"/>
        <v>0</v>
      </c>
      <c r="AV365" s="68">
        <f t="shared" si="35"/>
        <v>0</v>
      </c>
    </row>
    <row r="366" spans="1:48" x14ac:dyDescent="0.25">
      <c r="A366" s="67">
        <f>'COUT TVX'!A363</f>
        <v>836</v>
      </c>
      <c r="B366" s="67" t="str">
        <f>'COUT TVX'!B363</f>
        <v>LA FLECHE CONST 29 LOGTS</v>
      </c>
      <c r="C366" s="67"/>
      <c r="D366" s="67"/>
      <c r="E366" s="67" t="str">
        <f>IF(ISBLANK('COUT TVX'!I363),"",'COUT TVX'!I363)</f>
        <v/>
      </c>
      <c r="F366" s="72" t="str">
        <f>'COUT TVX'!R363</f>
        <v>Z3</v>
      </c>
      <c r="G366" s="67"/>
      <c r="H366" s="67">
        <f>'COUT TVX'!C363</f>
        <v>2010</v>
      </c>
      <c r="I366" s="67">
        <f>'COUT TVX'!D363</f>
        <v>2013</v>
      </c>
      <c r="J366" s="67" t="str">
        <f>IF('COUT TVX'!H363="IND","IND",IF('COUT TVX'!H363="COLL","COLL",IF('COUT TVX'!H363="INT","COL","MIXTE")))</f>
        <v>COL</v>
      </c>
      <c r="K366" s="67" t="str">
        <f>IFERROR((VLOOKUP(A366,'COUT GLOBAL'!A:L,9,FALSE)),"")</f>
        <v>Locatif</v>
      </c>
      <c r="L366" s="67"/>
      <c r="M366" s="67"/>
      <c r="N366" s="67" t="str">
        <f t="shared" si="30"/>
        <v>-</v>
      </c>
      <c r="O366" s="67"/>
      <c r="P366" s="67"/>
      <c r="Q366" s="67"/>
      <c r="R366" s="67"/>
      <c r="S366" s="67"/>
      <c r="T366" s="67"/>
      <c r="U366" s="67"/>
      <c r="V366" s="67"/>
      <c r="W366" s="67"/>
      <c r="X366" s="73" t="str">
        <f>IF('COUT TVX'!E363=0,"",'COUT TVX'!E363)</f>
        <v/>
      </c>
      <c r="Y366" s="74"/>
      <c r="Z366" s="74"/>
      <c r="AA366" s="74"/>
      <c r="AB366" s="74"/>
      <c r="AC366" s="74"/>
      <c r="AD366" s="68"/>
      <c r="AE366" s="68" t="str">
        <f t="shared" si="31"/>
        <v/>
      </c>
      <c r="AF366" s="68"/>
      <c r="AG366" s="75" t="str">
        <f>IF('COUT TVX'!F363=0,"",'COUT TVX'!F363)</f>
        <v/>
      </c>
      <c r="AH366" s="75" t="str">
        <f>IF('COUT TVX'!G363=0,"",'COUT TVX'!G363)</f>
        <v/>
      </c>
      <c r="AI366" s="76" t="str">
        <f t="shared" si="32"/>
        <v/>
      </c>
      <c r="AJ366" s="67" t="str">
        <f>'COUT TVX'!K363</f>
        <v>LOT 2 - CHARPENTE BOIS</v>
      </c>
      <c r="AK366" s="67" t="str">
        <f>'COUT TVX'!L363</f>
        <v>CHARPENTE / COUVERTURE</v>
      </c>
      <c r="AL366" s="68">
        <f>'COUT TVX'!M363</f>
        <v>32826.65</v>
      </c>
      <c r="AM366" s="68"/>
      <c r="AN366" s="68"/>
      <c r="AO366" s="68"/>
      <c r="AP366" s="68"/>
      <c r="AQ366" s="68"/>
      <c r="AR366" s="68"/>
      <c r="AS366" s="77" t="str">
        <f>IF(ISBLANK('COUT TVX'!Q363),"",'COUT TVX'!Q363)</f>
        <v/>
      </c>
      <c r="AT366" s="68" t="str">
        <f t="shared" si="33"/>
        <v/>
      </c>
      <c r="AU366" s="68" t="str">
        <f t="shared" si="34"/>
        <v/>
      </c>
      <c r="AV366" s="68" t="str">
        <f t="shared" si="35"/>
        <v/>
      </c>
    </row>
    <row r="367" spans="1:48" x14ac:dyDescent="0.25">
      <c r="A367" s="67">
        <f>'COUT TVX'!A364</f>
        <v>836</v>
      </c>
      <c r="B367" s="67" t="str">
        <f>'COUT TVX'!B364</f>
        <v>LA FLECHE CONST 29 LOGTS</v>
      </c>
      <c r="C367" s="67"/>
      <c r="D367" s="67"/>
      <c r="E367" s="67" t="str">
        <f>IF(ISBLANK('COUT TVX'!I364),"",'COUT TVX'!I364)</f>
        <v/>
      </c>
      <c r="F367" s="72" t="str">
        <f>'COUT TVX'!R364</f>
        <v>Z3</v>
      </c>
      <c r="G367" s="67"/>
      <c r="H367" s="67">
        <f>'COUT TVX'!C364</f>
        <v>2010</v>
      </c>
      <c r="I367" s="67">
        <f>'COUT TVX'!D364</f>
        <v>2013</v>
      </c>
      <c r="J367" s="67" t="str">
        <f>IF('COUT TVX'!H364="IND","IND",IF('COUT TVX'!H364="COLL","COLL",IF('COUT TVX'!H364="INT","COL","MIXTE")))</f>
        <v>COL</v>
      </c>
      <c r="K367" s="67" t="str">
        <f>IFERROR((VLOOKUP(A367,'COUT GLOBAL'!A:L,9,FALSE)),"")</f>
        <v>Locatif</v>
      </c>
      <c r="L367" s="67"/>
      <c r="M367" s="67"/>
      <c r="N367" s="67" t="str">
        <f t="shared" si="30"/>
        <v>-</v>
      </c>
      <c r="O367" s="67"/>
      <c r="P367" s="67"/>
      <c r="Q367" s="67"/>
      <c r="R367" s="67"/>
      <c r="S367" s="67"/>
      <c r="T367" s="67"/>
      <c r="U367" s="67"/>
      <c r="V367" s="67"/>
      <c r="W367" s="67"/>
      <c r="X367" s="73" t="str">
        <f>IF('COUT TVX'!E364=0,"",'COUT TVX'!E364)</f>
        <v/>
      </c>
      <c r="Y367" s="74"/>
      <c r="Z367" s="74"/>
      <c r="AA367" s="74"/>
      <c r="AB367" s="74"/>
      <c r="AC367" s="74"/>
      <c r="AD367" s="68"/>
      <c r="AE367" s="68" t="str">
        <f t="shared" si="31"/>
        <v/>
      </c>
      <c r="AF367" s="68"/>
      <c r="AG367" s="75" t="str">
        <f>IF('COUT TVX'!F364=0,"",'COUT TVX'!F364)</f>
        <v/>
      </c>
      <c r="AH367" s="75" t="str">
        <f>IF('COUT TVX'!G364=0,"",'COUT TVX'!G364)</f>
        <v/>
      </c>
      <c r="AI367" s="76" t="str">
        <f t="shared" si="32"/>
        <v/>
      </c>
      <c r="AJ367" s="67" t="str">
        <f>'COUT TVX'!K364</f>
        <v>LOT 3 - COUVERTURE ARDOISE</v>
      </c>
      <c r="AK367" s="67" t="str">
        <f>'COUT TVX'!L364</f>
        <v>CHARPENTE / COUVERTURE</v>
      </c>
      <c r="AL367" s="68">
        <f>'COUT TVX'!M364</f>
        <v>101698</v>
      </c>
      <c r="AM367" s="68"/>
      <c r="AN367" s="68"/>
      <c r="AO367" s="68"/>
      <c r="AP367" s="68"/>
      <c r="AQ367" s="68"/>
      <c r="AR367" s="68"/>
      <c r="AS367" s="77" t="str">
        <f>IF(ISBLANK('COUT TVX'!Q364),"",'COUT TVX'!Q364)</f>
        <v/>
      </c>
      <c r="AT367" s="68" t="str">
        <f t="shared" si="33"/>
        <v/>
      </c>
      <c r="AU367" s="68" t="str">
        <f t="shared" si="34"/>
        <v/>
      </c>
      <c r="AV367" s="68" t="str">
        <f t="shared" si="35"/>
        <v/>
      </c>
    </row>
    <row r="368" spans="1:48" x14ac:dyDescent="0.25">
      <c r="A368" s="67">
        <f>'COUT TVX'!A365</f>
        <v>836</v>
      </c>
      <c r="B368" s="67" t="str">
        <f>'COUT TVX'!B365</f>
        <v>LA FLECHE CONST 29 LOGTS</v>
      </c>
      <c r="C368" s="67"/>
      <c r="D368" s="67"/>
      <c r="E368" s="67" t="str">
        <f>IF(ISBLANK('COUT TVX'!I365),"",'COUT TVX'!I365)</f>
        <v/>
      </c>
      <c r="F368" s="72" t="str">
        <f>'COUT TVX'!R365</f>
        <v>Z3</v>
      </c>
      <c r="G368" s="67"/>
      <c r="H368" s="67">
        <f>'COUT TVX'!C365</f>
        <v>2010</v>
      </c>
      <c r="I368" s="67">
        <f>'COUT TVX'!D365</f>
        <v>2013</v>
      </c>
      <c r="J368" s="67" t="str">
        <f>IF('COUT TVX'!H365="IND","IND",IF('COUT TVX'!H365="COLL","COLL",IF('COUT TVX'!H365="INT","COL","MIXTE")))</f>
        <v>COL</v>
      </c>
      <c r="K368" s="67" t="str">
        <f>IFERROR((VLOOKUP(A368,'COUT GLOBAL'!A:L,9,FALSE)),"")</f>
        <v>Locatif</v>
      </c>
      <c r="L368" s="67"/>
      <c r="M368" s="67"/>
      <c r="N368" s="67" t="str">
        <f t="shared" si="30"/>
        <v>-</v>
      </c>
      <c r="O368" s="67"/>
      <c r="P368" s="67"/>
      <c r="Q368" s="67"/>
      <c r="R368" s="67"/>
      <c r="S368" s="67"/>
      <c r="T368" s="67"/>
      <c r="U368" s="67"/>
      <c r="V368" s="67"/>
      <c r="W368" s="67"/>
      <c r="X368" s="73" t="str">
        <f>IF('COUT TVX'!E365=0,"",'COUT TVX'!E365)</f>
        <v/>
      </c>
      <c r="Y368" s="74"/>
      <c r="Z368" s="74"/>
      <c r="AA368" s="74"/>
      <c r="AB368" s="74"/>
      <c r="AC368" s="74"/>
      <c r="AD368" s="68"/>
      <c r="AE368" s="68" t="str">
        <f t="shared" si="31"/>
        <v/>
      </c>
      <c r="AF368" s="68"/>
      <c r="AG368" s="75" t="str">
        <f>IF('COUT TVX'!F365=0,"",'COUT TVX'!F365)</f>
        <v/>
      </c>
      <c r="AH368" s="75" t="str">
        <f>IF('COUT TVX'!G365=0,"",'COUT TVX'!G365)</f>
        <v/>
      </c>
      <c r="AI368" s="76" t="str">
        <f t="shared" si="32"/>
        <v/>
      </c>
      <c r="AJ368" s="67" t="str">
        <f>'COUT TVX'!K365</f>
        <v>LOT 4 - MENUISERIES EXT. PVC</v>
      </c>
      <c r="AK368" s="67" t="str">
        <f>'COUT TVX'!L365</f>
        <v>SECOND ŒUVRE</v>
      </c>
      <c r="AL368" s="68">
        <f>'COUT TVX'!M365</f>
        <v>74348.19</v>
      </c>
      <c r="AM368" s="68"/>
      <c r="AN368" s="68"/>
      <c r="AO368" s="68"/>
      <c r="AP368" s="68"/>
      <c r="AQ368" s="68"/>
      <c r="AR368" s="68"/>
      <c r="AS368" s="77" t="str">
        <f>IF(ISBLANK('COUT TVX'!Q365),"",'COUT TVX'!Q365)</f>
        <v/>
      </c>
      <c r="AT368" s="68" t="str">
        <f t="shared" si="33"/>
        <v/>
      </c>
      <c r="AU368" s="68" t="str">
        <f t="shared" si="34"/>
        <v/>
      </c>
      <c r="AV368" s="68" t="str">
        <f t="shared" si="35"/>
        <v/>
      </c>
    </row>
    <row r="369" spans="1:48" x14ac:dyDescent="0.25">
      <c r="A369" s="67">
        <f>'COUT TVX'!A366</f>
        <v>836</v>
      </c>
      <c r="B369" s="67" t="str">
        <f>'COUT TVX'!B366</f>
        <v>LA FLECHE CONST 29 LOGTS</v>
      </c>
      <c r="C369" s="67"/>
      <c r="D369" s="67"/>
      <c r="E369" s="67" t="str">
        <f>IF(ISBLANK('COUT TVX'!I366),"",'COUT TVX'!I366)</f>
        <v/>
      </c>
      <c r="F369" s="72" t="str">
        <f>'COUT TVX'!R366</f>
        <v>Z3</v>
      </c>
      <c r="G369" s="67"/>
      <c r="H369" s="67">
        <f>'COUT TVX'!C366</f>
        <v>2010</v>
      </c>
      <c r="I369" s="67">
        <f>'COUT TVX'!D366</f>
        <v>2013</v>
      </c>
      <c r="J369" s="67" t="str">
        <f>IF('COUT TVX'!H366="IND","IND",IF('COUT TVX'!H366="COLL","COLL",IF('COUT TVX'!H366="INT","COL","MIXTE")))</f>
        <v>COL</v>
      </c>
      <c r="K369" s="67" t="str">
        <f>IFERROR((VLOOKUP(A369,'COUT GLOBAL'!A:L,9,FALSE)),"")</f>
        <v>Locatif</v>
      </c>
      <c r="L369" s="67"/>
      <c r="M369" s="67"/>
      <c r="N369" s="67" t="str">
        <f t="shared" si="30"/>
        <v>-</v>
      </c>
      <c r="O369" s="67"/>
      <c r="P369" s="67"/>
      <c r="Q369" s="67"/>
      <c r="R369" s="67"/>
      <c r="S369" s="67"/>
      <c r="T369" s="67"/>
      <c r="U369" s="67"/>
      <c r="V369" s="67"/>
      <c r="W369" s="67"/>
      <c r="X369" s="73" t="str">
        <f>IF('COUT TVX'!E366=0,"",'COUT TVX'!E366)</f>
        <v/>
      </c>
      <c r="Y369" s="74"/>
      <c r="Z369" s="74"/>
      <c r="AA369" s="74"/>
      <c r="AB369" s="74"/>
      <c r="AC369" s="74"/>
      <c r="AD369" s="68"/>
      <c r="AE369" s="68" t="str">
        <f t="shared" si="31"/>
        <v/>
      </c>
      <c r="AF369" s="68"/>
      <c r="AG369" s="75" t="str">
        <f>IF('COUT TVX'!F366=0,"",'COUT TVX'!F366)</f>
        <v/>
      </c>
      <c r="AH369" s="75" t="str">
        <f>IF('COUT TVX'!G366=0,"",'COUT TVX'!G366)</f>
        <v/>
      </c>
      <c r="AI369" s="76" t="str">
        <f t="shared" si="32"/>
        <v/>
      </c>
      <c r="AJ369" s="67" t="str">
        <f>'COUT TVX'!K366</f>
        <v>LOT 5 - BLOC PORTES - SERRUR.</v>
      </c>
      <c r="AK369" s="67" t="str">
        <f>'COUT TVX'!L366</f>
        <v>SECOND ŒUVRE</v>
      </c>
      <c r="AL369" s="68">
        <f>'COUT TVX'!M366</f>
        <v>410076.79</v>
      </c>
      <c r="AM369" s="68"/>
      <c r="AN369" s="68"/>
      <c r="AO369" s="68"/>
      <c r="AP369" s="68"/>
      <c r="AQ369" s="68"/>
      <c r="AR369" s="68"/>
      <c r="AS369" s="77" t="str">
        <f>IF(ISBLANK('COUT TVX'!Q366),"",'COUT TVX'!Q366)</f>
        <v/>
      </c>
      <c r="AT369" s="68" t="str">
        <f t="shared" si="33"/>
        <v/>
      </c>
      <c r="AU369" s="68" t="str">
        <f t="shared" si="34"/>
        <v/>
      </c>
      <c r="AV369" s="68" t="str">
        <f t="shared" si="35"/>
        <v/>
      </c>
    </row>
    <row r="370" spans="1:48" x14ac:dyDescent="0.25">
      <c r="A370" s="67">
        <f>'COUT TVX'!A367</f>
        <v>836</v>
      </c>
      <c r="B370" s="67" t="str">
        <f>'COUT TVX'!B367</f>
        <v>LA FLECHE CONST 29 LOGTS</v>
      </c>
      <c r="C370" s="67"/>
      <c r="D370" s="67"/>
      <c r="E370" s="67" t="str">
        <f>IF(ISBLANK('COUT TVX'!I367),"",'COUT TVX'!I367)</f>
        <v/>
      </c>
      <c r="F370" s="72" t="str">
        <f>'COUT TVX'!R367</f>
        <v>Z3</v>
      </c>
      <c r="G370" s="67"/>
      <c r="H370" s="67">
        <f>'COUT TVX'!C367</f>
        <v>2010</v>
      </c>
      <c r="I370" s="67">
        <f>'COUT TVX'!D367</f>
        <v>2013</v>
      </c>
      <c r="J370" s="67" t="str">
        <f>IF('COUT TVX'!H367="IND","IND",IF('COUT TVX'!H367="COLL","COLL",IF('COUT TVX'!H367="INT","COL","MIXTE")))</f>
        <v>COL</v>
      </c>
      <c r="K370" s="67" t="str">
        <f>IFERROR((VLOOKUP(A370,'COUT GLOBAL'!A:L,9,FALSE)),"")</f>
        <v>Locatif</v>
      </c>
      <c r="L370" s="67"/>
      <c r="M370" s="67"/>
      <c r="N370" s="67" t="str">
        <f t="shared" si="30"/>
        <v>-</v>
      </c>
      <c r="O370" s="67"/>
      <c r="P370" s="67"/>
      <c r="Q370" s="67"/>
      <c r="R370" s="67"/>
      <c r="S370" s="67"/>
      <c r="T370" s="67"/>
      <c r="U370" s="67"/>
      <c r="V370" s="67"/>
      <c r="W370" s="67"/>
      <c r="X370" s="73" t="str">
        <f>IF('COUT TVX'!E367=0,"",'COUT TVX'!E367)</f>
        <v/>
      </c>
      <c r="Y370" s="74"/>
      <c r="Z370" s="74"/>
      <c r="AA370" s="74"/>
      <c r="AB370" s="74"/>
      <c r="AC370" s="74"/>
      <c r="AD370" s="68"/>
      <c r="AE370" s="68" t="str">
        <f t="shared" si="31"/>
        <v/>
      </c>
      <c r="AF370" s="68"/>
      <c r="AG370" s="75" t="str">
        <f>IF('COUT TVX'!F367=0,"",'COUT TVX'!F367)</f>
        <v/>
      </c>
      <c r="AH370" s="75" t="str">
        <f>IF('COUT TVX'!G367=0,"",'COUT TVX'!G367)</f>
        <v/>
      </c>
      <c r="AI370" s="76" t="str">
        <f t="shared" si="32"/>
        <v/>
      </c>
      <c r="AJ370" s="67" t="str">
        <f>'COUT TVX'!K367</f>
        <v>LOT 6 - MENUISERIES INTER.</v>
      </c>
      <c r="AK370" s="67" t="str">
        <f>'COUT TVX'!L367</f>
        <v>SECOND ŒUVRE</v>
      </c>
      <c r="AL370" s="68">
        <f>'COUT TVX'!M367</f>
        <v>45271.65</v>
      </c>
      <c r="AM370" s="68"/>
      <c r="AN370" s="68"/>
      <c r="AO370" s="68"/>
      <c r="AP370" s="68"/>
      <c r="AQ370" s="68"/>
      <c r="AR370" s="68"/>
      <c r="AS370" s="77" t="str">
        <f>IF(ISBLANK('COUT TVX'!Q367),"",'COUT TVX'!Q367)</f>
        <v/>
      </c>
      <c r="AT370" s="68" t="str">
        <f t="shared" si="33"/>
        <v/>
      </c>
      <c r="AU370" s="68" t="str">
        <f t="shared" si="34"/>
        <v/>
      </c>
      <c r="AV370" s="68" t="str">
        <f t="shared" si="35"/>
        <v/>
      </c>
    </row>
    <row r="371" spans="1:48" x14ac:dyDescent="0.25">
      <c r="A371" s="67">
        <f>'COUT TVX'!A368</f>
        <v>836</v>
      </c>
      <c r="B371" s="67" t="str">
        <f>'COUT TVX'!B368</f>
        <v>LA FLECHE CONST 29 LOGTS</v>
      </c>
      <c r="C371" s="67"/>
      <c r="D371" s="67"/>
      <c r="E371" s="67" t="str">
        <f>IF(ISBLANK('COUT TVX'!I368),"",'COUT TVX'!I368)</f>
        <v/>
      </c>
      <c r="F371" s="72" t="str">
        <f>'COUT TVX'!R368</f>
        <v>Z3</v>
      </c>
      <c r="G371" s="67"/>
      <c r="H371" s="67">
        <f>'COUT TVX'!C368</f>
        <v>2010</v>
      </c>
      <c r="I371" s="67">
        <f>'COUT TVX'!D368</f>
        <v>2013</v>
      </c>
      <c r="J371" s="67" t="str">
        <f>IF('COUT TVX'!H368="IND","IND",IF('COUT TVX'!H368="COLL","COLL",IF('COUT TVX'!H368="INT","COL","MIXTE")))</f>
        <v>COL</v>
      </c>
      <c r="K371" s="67" t="str">
        <f>IFERROR((VLOOKUP(A371,'COUT GLOBAL'!A:L,9,FALSE)),"")</f>
        <v>Locatif</v>
      </c>
      <c r="L371" s="67"/>
      <c r="M371" s="67"/>
      <c r="N371" s="67" t="str">
        <f t="shared" si="30"/>
        <v>-</v>
      </c>
      <c r="O371" s="67"/>
      <c r="P371" s="67"/>
      <c r="Q371" s="67"/>
      <c r="R371" s="67"/>
      <c r="S371" s="67"/>
      <c r="T371" s="67"/>
      <c r="U371" s="67"/>
      <c r="V371" s="67"/>
      <c r="W371" s="67"/>
      <c r="X371" s="73" t="str">
        <f>IF('COUT TVX'!E368=0,"",'COUT TVX'!E368)</f>
        <v/>
      </c>
      <c r="Y371" s="74"/>
      <c r="Z371" s="74"/>
      <c r="AA371" s="74"/>
      <c r="AB371" s="74"/>
      <c r="AC371" s="74"/>
      <c r="AD371" s="68"/>
      <c r="AE371" s="68" t="str">
        <f t="shared" si="31"/>
        <v/>
      </c>
      <c r="AF371" s="68"/>
      <c r="AG371" s="75" t="str">
        <f>IF('COUT TVX'!F368=0,"",'COUT TVX'!F368)</f>
        <v/>
      </c>
      <c r="AH371" s="75" t="str">
        <f>IF('COUT TVX'!G368=0,"",'COUT TVX'!G368)</f>
        <v/>
      </c>
      <c r="AI371" s="76" t="str">
        <f t="shared" si="32"/>
        <v/>
      </c>
      <c r="AJ371" s="67" t="str">
        <f>'COUT TVX'!K368</f>
        <v>LOT 7 - PLATRERIE - ISOLATION</v>
      </c>
      <c r="AK371" s="67" t="str">
        <f>'COUT TVX'!L368</f>
        <v>SECOND ŒUVRE</v>
      </c>
      <c r="AL371" s="68">
        <f>'COUT TVX'!M368</f>
        <v>165204.6</v>
      </c>
      <c r="AM371" s="68"/>
      <c r="AN371" s="68"/>
      <c r="AO371" s="68"/>
      <c r="AP371" s="68"/>
      <c r="AQ371" s="68"/>
      <c r="AR371" s="68"/>
      <c r="AS371" s="77" t="str">
        <f>IF(ISBLANK('COUT TVX'!Q368),"",'COUT TVX'!Q368)</f>
        <v/>
      </c>
      <c r="AT371" s="68" t="str">
        <f t="shared" si="33"/>
        <v/>
      </c>
      <c r="AU371" s="68" t="str">
        <f t="shared" si="34"/>
        <v/>
      </c>
      <c r="AV371" s="68" t="str">
        <f t="shared" si="35"/>
        <v/>
      </c>
    </row>
    <row r="372" spans="1:48" x14ac:dyDescent="0.25">
      <c r="A372" s="67">
        <f>'COUT TVX'!A369</f>
        <v>836</v>
      </c>
      <c r="B372" s="67" t="str">
        <f>'COUT TVX'!B369</f>
        <v>LA FLECHE CONST 29 LOGTS</v>
      </c>
      <c r="C372" s="67"/>
      <c r="D372" s="67"/>
      <c r="E372" s="67" t="str">
        <f>IF(ISBLANK('COUT TVX'!I369),"",'COUT TVX'!I369)</f>
        <v/>
      </c>
      <c r="F372" s="72" t="str">
        <f>'COUT TVX'!R369</f>
        <v>Z3</v>
      </c>
      <c r="G372" s="67"/>
      <c r="H372" s="67">
        <f>'COUT TVX'!C369</f>
        <v>2010</v>
      </c>
      <c r="I372" s="67">
        <f>'COUT TVX'!D369</f>
        <v>2013</v>
      </c>
      <c r="J372" s="67" t="str">
        <f>IF('COUT TVX'!H369="IND","IND",IF('COUT TVX'!H369="COLL","COLL",IF('COUT TVX'!H369="INT","COL","MIXTE")))</f>
        <v>COL</v>
      </c>
      <c r="K372" s="67" t="str">
        <f>IFERROR((VLOOKUP(A372,'COUT GLOBAL'!A:L,9,FALSE)),"")</f>
        <v>Locatif</v>
      </c>
      <c r="L372" s="67"/>
      <c r="M372" s="67"/>
      <c r="N372" s="67" t="str">
        <f t="shared" si="30"/>
        <v>-</v>
      </c>
      <c r="O372" s="67"/>
      <c r="P372" s="67"/>
      <c r="Q372" s="67"/>
      <c r="R372" s="67"/>
      <c r="S372" s="67"/>
      <c r="T372" s="67"/>
      <c r="U372" s="67"/>
      <c r="V372" s="67"/>
      <c r="W372" s="67"/>
      <c r="X372" s="73" t="str">
        <f>IF('COUT TVX'!E369=0,"",'COUT TVX'!E369)</f>
        <v/>
      </c>
      <c r="Y372" s="74"/>
      <c r="Z372" s="74"/>
      <c r="AA372" s="74"/>
      <c r="AB372" s="74"/>
      <c r="AC372" s="74"/>
      <c r="AD372" s="68"/>
      <c r="AE372" s="68" t="str">
        <f t="shared" si="31"/>
        <v/>
      </c>
      <c r="AF372" s="68"/>
      <c r="AG372" s="75" t="str">
        <f>IF('COUT TVX'!F369=0,"",'COUT TVX'!F369)</f>
        <v/>
      </c>
      <c r="AH372" s="75" t="str">
        <f>IF('COUT TVX'!G369=0,"",'COUT TVX'!G369)</f>
        <v/>
      </c>
      <c r="AI372" s="76" t="str">
        <f t="shared" si="32"/>
        <v/>
      </c>
      <c r="AJ372" s="67" t="str">
        <f>'COUT TVX'!K369</f>
        <v>LOT 8 - REVTS SOLS DURS</v>
      </c>
      <c r="AK372" s="67" t="str">
        <f>'COUT TVX'!L369</f>
        <v>SECOND ŒUVRE</v>
      </c>
      <c r="AL372" s="68">
        <f>'COUT TVX'!M369</f>
        <v>70288.27</v>
      </c>
      <c r="AM372" s="68"/>
      <c r="AN372" s="68"/>
      <c r="AO372" s="68"/>
      <c r="AP372" s="68"/>
      <c r="AQ372" s="68"/>
      <c r="AR372" s="68"/>
      <c r="AS372" s="77" t="str">
        <f>IF(ISBLANK('COUT TVX'!Q369),"",'COUT TVX'!Q369)</f>
        <v/>
      </c>
      <c r="AT372" s="68" t="str">
        <f t="shared" si="33"/>
        <v/>
      </c>
      <c r="AU372" s="68" t="str">
        <f t="shared" si="34"/>
        <v/>
      </c>
      <c r="AV372" s="68" t="str">
        <f t="shared" si="35"/>
        <v/>
      </c>
    </row>
    <row r="373" spans="1:48" x14ac:dyDescent="0.25">
      <c r="A373" s="67">
        <f>'COUT TVX'!A370</f>
        <v>836</v>
      </c>
      <c r="B373" s="67" t="str">
        <f>'COUT TVX'!B370</f>
        <v>LA FLECHE CONST 29 LOGTS</v>
      </c>
      <c r="C373" s="67"/>
      <c r="D373" s="67"/>
      <c r="E373" s="67" t="str">
        <f>IF(ISBLANK('COUT TVX'!I370),"",'COUT TVX'!I370)</f>
        <v/>
      </c>
      <c r="F373" s="72" t="str">
        <f>'COUT TVX'!R370</f>
        <v>Z3</v>
      </c>
      <c r="G373" s="67"/>
      <c r="H373" s="67">
        <f>'COUT TVX'!C370</f>
        <v>2010</v>
      </c>
      <c r="I373" s="67">
        <f>'COUT TVX'!D370</f>
        <v>2013</v>
      </c>
      <c r="J373" s="67" t="str">
        <f>IF('COUT TVX'!H370="IND","IND",IF('COUT TVX'!H370="COLL","COLL",IF('COUT TVX'!H370="INT","COL","MIXTE")))</f>
        <v>COL</v>
      </c>
      <c r="K373" s="67" t="str">
        <f>IFERROR((VLOOKUP(A373,'COUT GLOBAL'!A:L,9,FALSE)),"")</f>
        <v>Locatif</v>
      </c>
      <c r="L373" s="67"/>
      <c r="M373" s="67"/>
      <c r="N373" s="67" t="str">
        <f t="shared" si="30"/>
        <v>-</v>
      </c>
      <c r="O373" s="67"/>
      <c r="P373" s="67"/>
      <c r="Q373" s="67"/>
      <c r="R373" s="67"/>
      <c r="S373" s="67"/>
      <c r="T373" s="67"/>
      <c r="U373" s="67"/>
      <c r="V373" s="67"/>
      <c r="W373" s="67"/>
      <c r="X373" s="73" t="str">
        <f>IF('COUT TVX'!E370=0,"",'COUT TVX'!E370)</f>
        <v/>
      </c>
      <c r="Y373" s="74"/>
      <c r="Z373" s="74"/>
      <c r="AA373" s="74"/>
      <c r="AB373" s="74"/>
      <c r="AC373" s="74"/>
      <c r="AD373" s="68"/>
      <c r="AE373" s="68" t="str">
        <f t="shared" si="31"/>
        <v/>
      </c>
      <c r="AF373" s="68"/>
      <c r="AG373" s="75" t="str">
        <f>IF('COUT TVX'!F370=0,"",'COUT TVX'!F370)</f>
        <v/>
      </c>
      <c r="AH373" s="75" t="str">
        <f>IF('COUT TVX'!G370=0,"",'COUT TVX'!G370)</f>
        <v/>
      </c>
      <c r="AI373" s="76" t="str">
        <f t="shared" si="32"/>
        <v/>
      </c>
      <c r="AJ373" s="67" t="str">
        <f>'COUT TVX'!K370</f>
        <v>LOT 9 - PEINTURE - TENTURE</v>
      </c>
      <c r="AK373" s="67" t="str">
        <f>'COUT TVX'!L370</f>
        <v>SECOND ŒUVRE</v>
      </c>
      <c r="AL373" s="68">
        <f>'COUT TVX'!M370</f>
        <v>106178.97</v>
      </c>
      <c r="AM373" s="68"/>
      <c r="AN373" s="68"/>
      <c r="AO373" s="68"/>
      <c r="AP373" s="68"/>
      <c r="AQ373" s="68"/>
      <c r="AR373" s="68"/>
      <c r="AS373" s="77" t="str">
        <f>IF(ISBLANK('COUT TVX'!Q370),"",'COUT TVX'!Q370)</f>
        <v/>
      </c>
      <c r="AT373" s="68" t="str">
        <f t="shared" si="33"/>
        <v/>
      </c>
      <c r="AU373" s="68" t="str">
        <f t="shared" si="34"/>
        <v/>
      </c>
      <c r="AV373" s="68" t="str">
        <f t="shared" si="35"/>
        <v/>
      </c>
    </row>
    <row r="374" spans="1:48" x14ac:dyDescent="0.25">
      <c r="A374" s="67">
        <f>'COUT TVX'!A371</f>
        <v>836</v>
      </c>
      <c r="B374" s="67" t="str">
        <f>'COUT TVX'!B371</f>
        <v>LA FLECHE CONST 29 LOGTS</v>
      </c>
      <c r="C374" s="67"/>
      <c r="D374" s="67"/>
      <c r="E374" s="67" t="str">
        <f>IF(ISBLANK('COUT TVX'!I371),"",'COUT TVX'!I371)</f>
        <v/>
      </c>
      <c r="F374" s="72" t="str">
        <f>'COUT TVX'!R371</f>
        <v>Z3</v>
      </c>
      <c r="G374" s="67"/>
      <c r="H374" s="67">
        <f>'COUT TVX'!C371</f>
        <v>2010</v>
      </c>
      <c r="I374" s="67">
        <f>'COUT TVX'!D371</f>
        <v>2013</v>
      </c>
      <c r="J374" s="67" t="str">
        <f>IF('COUT TVX'!H371="IND","IND",IF('COUT TVX'!H371="COLL","COLL",IF('COUT TVX'!H371="INT","COL","MIXTE")))</f>
        <v>COL</v>
      </c>
      <c r="K374" s="67" t="str">
        <f>IFERROR((VLOOKUP(A374,'COUT GLOBAL'!A:L,9,FALSE)),"")</f>
        <v>Locatif</v>
      </c>
      <c r="L374" s="67"/>
      <c r="M374" s="67"/>
      <c r="N374" s="67" t="str">
        <f t="shared" si="30"/>
        <v>-</v>
      </c>
      <c r="O374" s="67"/>
      <c r="P374" s="67"/>
      <c r="Q374" s="67"/>
      <c r="R374" s="67"/>
      <c r="S374" s="67"/>
      <c r="T374" s="67"/>
      <c r="U374" s="67"/>
      <c r="V374" s="67"/>
      <c r="W374" s="67"/>
      <c r="X374" s="73" t="str">
        <f>IF('COUT TVX'!E371=0,"",'COUT TVX'!E371)</f>
        <v/>
      </c>
      <c r="Y374" s="74"/>
      <c r="Z374" s="74"/>
      <c r="AA374" s="74"/>
      <c r="AB374" s="74"/>
      <c r="AC374" s="74"/>
      <c r="AD374" s="68"/>
      <c r="AE374" s="68" t="str">
        <f t="shared" si="31"/>
        <v/>
      </c>
      <c r="AF374" s="68"/>
      <c r="AG374" s="75" t="str">
        <f>IF('COUT TVX'!F371=0,"",'COUT TVX'!F371)</f>
        <v/>
      </c>
      <c r="AH374" s="75" t="str">
        <f>IF('COUT TVX'!G371=0,"",'COUT TVX'!G371)</f>
        <v/>
      </c>
      <c r="AI374" s="76" t="str">
        <f t="shared" si="32"/>
        <v/>
      </c>
      <c r="AJ374" s="67" t="str">
        <f>'COUT TVX'!K371</f>
        <v>LOT 10 - REVT SOLS SOUPLES</v>
      </c>
      <c r="AK374" s="67" t="str">
        <f>'COUT TVX'!L371</f>
        <v>SECOND ŒUVRE</v>
      </c>
      <c r="AL374" s="68">
        <f>'COUT TVX'!M371</f>
        <v>36798.230000000003</v>
      </c>
      <c r="AM374" s="68"/>
      <c r="AN374" s="68"/>
      <c r="AO374" s="68"/>
      <c r="AP374" s="68"/>
      <c r="AQ374" s="68"/>
      <c r="AR374" s="68"/>
      <c r="AS374" s="77" t="str">
        <f>IF(ISBLANK('COUT TVX'!Q371),"",'COUT TVX'!Q371)</f>
        <v/>
      </c>
      <c r="AT374" s="68" t="str">
        <f t="shared" si="33"/>
        <v/>
      </c>
      <c r="AU374" s="68" t="str">
        <f t="shared" si="34"/>
        <v/>
      </c>
      <c r="AV374" s="68" t="str">
        <f t="shared" si="35"/>
        <v/>
      </c>
    </row>
    <row r="375" spans="1:48" x14ac:dyDescent="0.25">
      <c r="A375" s="67">
        <f>'COUT TVX'!A372</f>
        <v>836</v>
      </c>
      <c r="B375" s="67" t="str">
        <f>'COUT TVX'!B372</f>
        <v>LA FLECHE CONST 29 LOGTS</v>
      </c>
      <c r="C375" s="67"/>
      <c r="D375" s="67"/>
      <c r="E375" s="67" t="str">
        <f>IF(ISBLANK('COUT TVX'!I372),"",'COUT TVX'!I372)</f>
        <v/>
      </c>
      <c r="F375" s="72" t="str">
        <f>'COUT TVX'!R372</f>
        <v>Z3</v>
      </c>
      <c r="G375" s="67"/>
      <c r="H375" s="67">
        <f>'COUT TVX'!C372</f>
        <v>2010</v>
      </c>
      <c r="I375" s="67">
        <f>'COUT TVX'!D372</f>
        <v>2013</v>
      </c>
      <c r="J375" s="67" t="str">
        <f>IF('COUT TVX'!H372="IND","IND",IF('COUT TVX'!H372="COLL","COLL",IF('COUT TVX'!H372="INT","COL","MIXTE")))</f>
        <v>COL</v>
      </c>
      <c r="K375" s="67" t="str">
        <f>IFERROR((VLOOKUP(A375,'COUT GLOBAL'!A:L,9,FALSE)),"")</f>
        <v>Locatif</v>
      </c>
      <c r="L375" s="67"/>
      <c r="M375" s="67"/>
      <c r="N375" s="67" t="str">
        <f t="shared" si="30"/>
        <v>-</v>
      </c>
      <c r="O375" s="67"/>
      <c r="P375" s="67"/>
      <c r="Q375" s="67"/>
      <c r="R375" s="67"/>
      <c r="S375" s="67"/>
      <c r="T375" s="67"/>
      <c r="U375" s="67"/>
      <c r="V375" s="67"/>
      <c r="W375" s="67"/>
      <c r="X375" s="73" t="str">
        <f>IF('COUT TVX'!E372=0,"",'COUT TVX'!E372)</f>
        <v/>
      </c>
      <c r="Y375" s="74"/>
      <c r="Z375" s="74"/>
      <c r="AA375" s="74"/>
      <c r="AB375" s="74"/>
      <c r="AC375" s="74"/>
      <c r="AD375" s="68"/>
      <c r="AE375" s="68" t="str">
        <f t="shared" si="31"/>
        <v/>
      </c>
      <c r="AF375" s="68"/>
      <c r="AG375" s="75" t="str">
        <f>IF('COUT TVX'!F372=0,"",'COUT TVX'!F372)</f>
        <v/>
      </c>
      <c r="AH375" s="75" t="str">
        <f>IF('COUT TVX'!G372=0,"",'COUT TVX'!G372)</f>
        <v/>
      </c>
      <c r="AI375" s="76" t="str">
        <f t="shared" si="32"/>
        <v/>
      </c>
      <c r="AJ375" s="67" t="str">
        <f>'COUT TVX'!K372</f>
        <v>LOT 11 - PLOMB-CHAUF-VMC</v>
      </c>
      <c r="AK375" s="67" t="str">
        <f>'COUT TVX'!L372</f>
        <v>ELECTRICITE / CHAUFFAGE/PLOMBERIE/VMC</v>
      </c>
      <c r="AL375" s="68">
        <f>'COUT TVX'!M372</f>
        <v>190656.47</v>
      </c>
      <c r="AM375" s="68"/>
      <c r="AN375" s="68"/>
      <c r="AO375" s="68"/>
      <c r="AP375" s="68"/>
      <c r="AQ375" s="68"/>
      <c r="AR375" s="68"/>
      <c r="AS375" s="77" t="str">
        <f>IF(ISBLANK('COUT TVX'!Q372),"",'COUT TVX'!Q372)</f>
        <v/>
      </c>
      <c r="AT375" s="68" t="str">
        <f t="shared" si="33"/>
        <v/>
      </c>
      <c r="AU375" s="68" t="str">
        <f t="shared" si="34"/>
        <v/>
      </c>
      <c r="AV375" s="68" t="str">
        <f t="shared" si="35"/>
        <v/>
      </c>
    </row>
    <row r="376" spans="1:48" x14ac:dyDescent="0.25">
      <c r="A376" s="67">
        <f>'COUT TVX'!A373</f>
        <v>836</v>
      </c>
      <c r="B376" s="67" t="str">
        <f>'COUT TVX'!B373</f>
        <v>LA FLECHE CONST 29 LOGTS</v>
      </c>
      <c r="C376" s="67"/>
      <c r="D376" s="67"/>
      <c r="E376" s="67" t="str">
        <f>IF(ISBLANK('COUT TVX'!I373),"",'COUT TVX'!I373)</f>
        <v/>
      </c>
      <c r="F376" s="72" t="str">
        <f>'COUT TVX'!R373</f>
        <v>Z3</v>
      </c>
      <c r="G376" s="67"/>
      <c r="H376" s="67">
        <f>'COUT TVX'!C373</f>
        <v>2010</v>
      </c>
      <c r="I376" s="67">
        <f>'COUT TVX'!D373</f>
        <v>2013</v>
      </c>
      <c r="J376" s="67" t="str">
        <f>IF('COUT TVX'!H373="IND","IND",IF('COUT TVX'!H373="COLL","COLL",IF('COUT TVX'!H373="INT","COL","MIXTE")))</f>
        <v>COL</v>
      </c>
      <c r="K376" s="67" t="str">
        <f>IFERROR((VLOOKUP(A376,'COUT GLOBAL'!A:L,9,FALSE)),"")</f>
        <v>Locatif</v>
      </c>
      <c r="L376" s="67"/>
      <c r="M376" s="67"/>
      <c r="N376" s="67" t="str">
        <f t="shared" si="30"/>
        <v>-</v>
      </c>
      <c r="O376" s="67"/>
      <c r="P376" s="67"/>
      <c r="Q376" s="67"/>
      <c r="R376" s="67"/>
      <c r="S376" s="67"/>
      <c r="T376" s="67"/>
      <c r="U376" s="67"/>
      <c r="V376" s="67"/>
      <c r="W376" s="67"/>
      <c r="X376" s="73" t="str">
        <f>IF('COUT TVX'!E373=0,"",'COUT TVX'!E373)</f>
        <v/>
      </c>
      <c r="Y376" s="74"/>
      <c r="Z376" s="74"/>
      <c r="AA376" s="74"/>
      <c r="AB376" s="74"/>
      <c r="AC376" s="74"/>
      <c r="AD376" s="68"/>
      <c r="AE376" s="68" t="str">
        <f t="shared" si="31"/>
        <v/>
      </c>
      <c r="AF376" s="68"/>
      <c r="AG376" s="75" t="str">
        <f>IF('COUT TVX'!F373=0,"",'COUT TVX'!F373)</f>
        <v/>
      </c>
      <c r="AH376" s="75" t="str">
        <f>IF('COUT TVX'!G373=0,"",'COUT TVX'!G373)</f>
        <v/>
      </c>
      <c r="AI376" s="76" t="str">
        <f t="shared" si="32"/>
        <v/>
      </c>
      <c r="AJ376" s="67" t="str">
        <f>'COUT TVX'!K373</f>
        <v>LOT 12 - ELECTRICITE</v>
      </c>
      <c r="AK376" s="67" t="str">
        <f>'COUT TVX'!L373</f>
        <v>ELECTRICITE / CHAUFFAGE/PLOMBERIE/VMC</v>
      </c>
      <c r="AL376" s="68">
        <f>'COUT TVX'!M373</f>
        <v>91163.08</v>
      </c>
      <c r="AM376" s="68"/>
      <c r="AN376" s="68"/>
      <c r="AO376" s="68"/>
      <c r="AP376" s="68"/>
      <c r="AQ376" s="68"/>
      <c r="AR376" s="68"/>
      <c r="AS376" s="77" t="str">
        <f>IF(ISBLANK('COUT TVX'!Q373),"",'COUT TVX'!Q373)</f>
        <v/>
      </c>
      <c r="AT376" s="68" t="str">
        <f t="shared" si="33"/>
        <v/>
      </c>
      <c r="AU376" s="68" t="str">
        <f t="shared" si="34"/>
        <v/>
      </c>
      <c r="AV376" s="68" t="str">
        <f t="shared" si="35"/>
        <v/>
      </c>
    </row>
    <row r="377" spans="1:48" x14ac:dyDescent="0.25">
      <c r="A377" s="67">
        <f>'COUT TVX'!A374</f>
        <v>836</v>
      </c>
      <c r="B377" s="67" t="str">
        <f>'COUT TVX'!B374</f>
        <v>LA FLECHE CONST 29 LOGTS</v>
      </c>
      <c r="C377" s="67"/>
      <c r="D377" s="67"/>
      <c r="E377" s="67" t="str">
        <f>IF(ISBLANK('COUT TVX'!I374),"",'COUT TVX'!I374)</f>
        <v/>
      </c>
      <c r="F377" s="72" t="str">
        <f>'COUT TVX'!R374</f>
        <v>Z3</v>
      </c>
      <c r="G377" s="67"/>
      <c r="H377" s="67">
        <f>'COUT TVX'!C374</f>
        <v>2010</v>
      </c>
      <c r="I377" s="67">
        <f>'COUT TVX'!D374</f>
        <v>2013</v>
      </c>
      <c r="J377" s="67" t="str">
        <f>IF('COUT TVX'!H374="IND","IND",IF('COUT TVX'!H374="COLL","COLL",IF('COUT TVX'!H374="INT","COL","MIXTE")))</f>
        <v>COL</v>
      </c>
      <c r="K377" s="67" t="str">
        <f>IFERROR((VLOOKUP(A377,'COUT GLOBAL'!A:L,9,FALSE)),"")</f>
        <v>Locatif</v>
      </c>
      <c r="L377" s="67"/>
      <c r="M377" s="67"/>
      <c r="N377" s="67" t="str">
        <f t="shared" si="30"/>
        <v>-</v>
      </c>
      <c r="O377" s="67"/>
      <c r="P377" s="67"/>
      <c r="Q377" s="67"/>
      <c r="R377" s="67"/>
      <c r="S377" s="67"/>
      <c r="T377" s="67"/>
      <c r="U377" s="67"/>
      <c r="V377" s="67"/>
      <c r="W377" s="67"/>
      <c r="X377" s="73" t="str">
        <f>IF('COUT TVX'!E374=0,"",'COUT TVX'!E374)</f>
        <v/>
      </c>
      <c r="Y377" s="74"/>
      <c r="Z377" s="74"/>
      <c r="AA377" s="74"/>
      <c r="AB377" s="74"/>
      <c r="AC377" s="74"/>
      <c r="AD377" s="68"/>
      <c r="AE377" s="68" t="str">
        <f t="shared" si="31"/>
        <v/>
      </c>
      <c r="AF377" s="68"/>
      <c r="AG377" s="75" t="str">
        <f>IF('COUT TVX'!F374=0,"",'COUT TVX'!F374)</f>
        <v/>
      </c>
      <c r="AH377" s="75" t="str">
        <f>IF('COUT TVX'!G374=0,"",'COUT TVX'!G374)</f>
        <v/>
      </c>
      <c r="AI377" s="76" t="str">
        <f t="shared" si="32"/>
        <v/>
      </c>
      <c r="AJ377" s="67" t="str">
        <f>'COUT TVX'!K374</f>
        <v>LOT 13 - VOIRIE - ASSAINISST</v>
      </c>
      <c r="AK377" s="67" t="str">
        <f>'COUT TVX'!L374</f>
        <v>GROS ŒUVRE</v>
      </c>
      <c r="AL377" s="68">
        <f>'COUT TVX'!M374</f>
        <v>109248.23</v>
      </c>
      <c r="AM377" s="68"/>
      <c r="AN377" s="68"/>
      <c r="AO377" s="68"/>
      <c r="AP377" s="68"/>
      <c r="AQ377" s="68"/>
      <c r="AR377" s="68"/>
      <c r="AS377" s="77" t="str">
        <f>IF(ISBLANK('COUT TVX'!Q374),"",'COUT TVX'!Q374)</f>
        <v/>
      </c>
      <c r="AT377" s="68" t="str">
        <f t="shared" si="33"/>
        <v/>
      </c>
      <c r="AU377" s="68" t="str">
        <f t="shared" si="34"/>
        <v/>
      </c>
      <c r="AV377" s="68" t="str">
        <f t="shared" si="35"/>
        <v/>
      </c>
    </row>
    <row r="378" spans="1:48" x14ac:dyDescent="0.25">
      <c r="A378" s="67">
        <f>'COUT TVX'!A375</f>
        <v>836</v>
      </c>
      <c r="B378" s="67" t="str">
        <f>'COUT TVX'!B375</f>
        <v>LA FLECHE CONST 29 LOGTS</v>
      </c>
      <c r="C378" s="67"/>
      <c r="D378" s="67"/>
      <c r="E378" s="67" t="str">
        <f>IF(ISBLANK('COUT TVX'!I375),"",'COUT TVX'!I375)</f>
        <v/>
      </c>
      <c r="F378" s="72" t="str">
        <f>'COUT TVX'!R375</f>
        <v>Z3</v>
      </c>
      <c r="G378" s="67"/>
      <c r="H378" s="67">
        <f>'COUT TVX'!C375</f>
        <v>2010</v>
      </c>
      <c r="I378" s="67">
        <f>'COUT TVX'!D375</f>
        <v>2013</v>
      </c>
      <c r="J378" s="67" t="str">
        <f>IF('COUT TVX'!H375="IND","IND",IF('COUT TVX'!H375="COLL","COLL",IF('COUT TVX'!H375="INT","COL","MIXTE")))</f>
        <v>COL</v>
      </c>
      <c r="K378" s="67" t="str">
        <f>IFERROR((VLOOKUP(A378,'COUT GLOBAL'!A:L,9,FALSE)),"")</f>
        <v>Locatif</v>
      </c>
      <c r="L378" s="67"/>
      <c r="M378" s="67"/>
      <c r="N378" s="67" t="str">
        <f t="shared" si="30"/>
        <v>-</v>
      </c>
      <c r="O378" s="67"/>
      <c r="P378" s="67"/>
      <c r="Q378" s="67"/>
      <c r="R378" s="67"/>
      <c r="S378" s="67"/>
      <c r="T378" s="67"/>
      <c r="U378" s="67"/>
      <c r="V378" s="67"/>
      <c r="W378" s="67"/>
      <c r="X378" s="73" t="str">
        <f>IF('COUT TVX'!E375=0,"",'COUT TVX'!E375)</f>
        <v/>
      </c>
      <c r="Y378" s="74"/>
      <c r="Z378" s="74"/>
      <c r="AA378" s="74"/>
      <c r="AB378" s="74"/>
      <c r="AC378" s="74"/>
      <c r="AD378" s="68"/>
      <c r="AE378" s="68" t="str">
        <f t="shared" si="31"/>
        <v/>
      </c>
      <c r="AF378" s="68"/>
      <c r="AG378" s="75" t="str">
        <f>IF('COUT TVX'!F375=0,"",'COUT TVX'!F375)</f>
        <v/>
      </c>
      <c r="AH378" s="75" t="str">
        <f>IF('COUT TVX'!G375=0,"",'COUT TVX'!G375)</f>
        <v/>
      </c>
      <c r="AI378" s="76" t="str">
        <f t="shared" si="32"/>
        <v/>
      </c>
      <c r="AJ378" s="67" t="str">
        <f>'COUT TVX'!K375</f>
        <v>LOT 12 A - ELECTRICITE -</v>
      </c>
      <c r="AK378" s="67" t="str">
        <f>'COUT TVX'!L375</f>
        <v>ELECTRICITE / CHAUFFAGE/PLOMBERIE/VMC</v>
      </c>
      <c r="AL378" s="68">
        <f>'COUT TVX'!M375</f>
        <v>85866.55</v>
      </c>
      <c r="AM378" s="68"/>
      <c r="AN378" s="68"/>
      <c r="AO378" s="68"/>
      <c r="AP378" s="68"/>
      <c r="AQ378" s="68"/>
      <c r="AR378" s="68"/>
      <c r="AS378" s="77" t="str">
        <f>IF(ISBLANK('COUT TVX'!Q375),"",'COUT TVX'!Q375)</f>
        <v/>
      </c>
      <c r="AT378" s="68" t="str">
        <f t="shared" si="33"/>
        <v/>
      </c>
      <c r="AU378" s="68" t="str">
        <f t="shared" si="34"/>
        <v/>
      </c>
      <c r="AV378" s="68" t="str">
        <f t="shared" si="35"/>
        <v/>
      </c>
    </row>
    <row r="379" spans="1:48" x14ac:dyDescent="0.25">
      <c r="A379" s="67">
        <f>'COUT TVX'!A376</f>
        <v>838</v>
      </c>
      <c r="B379" s="67" t="str">
        <f>'COUT TVX'!B376</f>
        <v>SAINT SATURNIN</v>
      </c>
      <c r="C379" s="67"/>
      <c r="D379" s="67" t="s">
        <v>71</v>
      </c>
      <c r="E379" s="67" t="str">
        <f>IF(ISBLANK('COUT TVX'!I376),"",'COUT TVX'!I376)</f>
        <v/>
      </c>
      <c r="F379" s="72" t="str">
        <f>'COUT TVX'!R376</f>
        <v>Z2</v>
      </c>
      <c r="G379" s="67"/>
      <c r="H379" s="67">
        <f>'COUT TVX'!C376</f>
        <v>2013</v>
      </c>
      <c r="I379" s="67">
        <f>'COUT TVX'!D376</f>
        <v>2013</v>
      </c>
      <c r="J379" s="67" t="str">
        <f>IF('COUT TVX'!H376="IND","IND",IF('COUT TVX'!H376="COLL","COLL",IF('COUT TVX'!H376="INT","COL","MIXTE")))</f>
        <v>COL</v>
      </c>
      <c r="K379" s="67" t="str">
        <f>IFERROR((VLOOKUP(A379,'COUT GLOBAL'!A:L,9,FALSE)),"")</f>
        <v>Locatif</v>
      </c>
      <c r="L379" s="67"/>
      <c r="M379" s="67"/>
      <c r="N379" s="67" t="str">
        <f t="shared" si="30"/>
        <v>-</v>
      </c>
      <c r="O379" s="67"/>
      <c r="P379" s="67"/>
      <c r="Q379" s="67"/>
      <c r="R379" s="67"/>
      <c r="S379" s="67"/>
      <c r="T379" s="67"/>
      <c r="U379" s="67"/>
      <c r="V379" s="67"/>
      <c r="W379" s="67"/>
      <c r="X379" s="73">
        <f>IF('COUT TVX'!E376=0,"",'COUT TVX'!E376)</f>
        <v>12</v>
      </c>
      <c r="Y379" s="74"/>
      <c r="Z379" s="74"/>
      <c r="AA379" s="74"/>
      <c r="AB379" s="74"/>
      <c r="AC379" s="74"/>
      <c r="AD379" s="68"/>
      <c r="AE379" s="68">
        <f t="shared" si="31"/>
        <v>0</v>
      </c>
      <c r="AF379" s="68"/>
      <c r="AG379" s="75">
        <f>IF('COUT TVX'!F376=0,"",'COUT TVX'!F376)</f>
        <v>916.61</v>
      </c>
      <c r="AH379" s="75">
        <f>IF('COUT TVX'!G376=0,"",'COUT TVX'!G376)</f>
        <v>953.73</v>
      </c>
      <c r="AI379" s="76">
        <f t="shared" si="32"/>
        <v>0.96107913141035728</v>
      </c>
      <c r="AJ379" s="67" t="str">
        <f>'COUT TVX'!K376</f>
        <v>LOT N°1 - PIEUX</v>
      </c>
      <c r="AK379" s="67" t="str">
        <f>'COUT TVX'!L376</f>
        <v>GROS ŒUVRE</v>
      </c>
      <c r="AL379" s="68">
        <f>'COUT TVX'!M376</f>
        <v>47522.44</v>
      </c>
      <c r="AM379" s="68"/>
      <c r="AN379" s="68"/>
      <c r="AO379" s="68"/>
      <c r="AP379" s="68"/>
      <c r="AQ379" s="68"/>
      <c r="AR379" s="68"/>
      <c r="AS379" s="77">
        <f>IF(ISBLANK('COUT TVX'!Q376),"",'COUT TVX'!Q376)</f>
        <v>5.5E-2</v>
      </c>
      <c r="AT379" s="68">
        <f t="shared" si="33"/>
        <v>0</v>
      </c>
      <c r="AU379" s="68">
        <f t="shared" si="34"/>
        <v>0</v>
      </c>
      <c r="AV379" s="68">
        <f t="shared" si="35"/>
        <v>0</v>
      </c>
    </row>
    <row r="380" spans="1:48" x14ac:dyDescent="0.25">
      <c r="A380" s="67">
        <f>'COUT TVX'!A377</f>
        <v>838</v>
      </c>
      <c r="B380" s="67" t="str">
        <f>'COUT TVX'!B377</f>
        <v>SAINT SATURNIN</v>
      </c>
      <c r="C380" s="67"/>
      <c r="D380" s="67"/>
      <c r="E380" s="67" t="str">
        <f>IF(ISBLANK('COUT TVX'!I377),"",'COUT TVX'!I377)</f>
        <v/>
      </c>
      <c r="F380" s="72" t="str">
        <f>'COUT TVX'!R377</f>
        <v>Z2</v>
      </c>
      <c r="G380" s="67"/>
      <c r="H380" s="67">
        <f>'COUT TVX'!C377</f>
        <v>2013</v>
      </c>
      <c r="I380" s="67">
        <f>'COUT TVX'!D377</f>
        <v>2013</v>
      </c>
      <c r="J380" s="67" t="str">
        <f>IF('COUT TVX'!H377="IND","IND",IF('COUT TVX'!H377="COLL","COLL",IF('COUT TVX'!H377="INT","COL","MIXTE")))</f>
        <v>COL</v>
      </c>
      <c r="K380" s="67" t="str">
        <f>IFERROR((VLOOKUP(A380,'COUT GLOBAL'!A:L,9,FALSE)),"")</f>
        <v>Locatif</v>
      </c>
      <c r="L380" s="67"/>
      <c r="M380" s="67"/>
      <c r="N380" s="67" t="str">
        <f t="shared" si="30"/>
        <v>-</v>
      </c>
      <c r="O380" s="67"/>
      <c r="P380" s="67"/>
      <c r="Q380" s="67"/>
      <c r="R380" s="67"/>
      <c r="S380" s="67"/>
      <c r="T380" s="67"/>
      <c r="U380" s="67"/>
      <c r="V380" s="67"/>
      <c r="W380" s="67"/>
      <c r="X380" s="73" t="str">
        <f>IF('COUT TVX'!E377=0,"",'COUT TVX'!E377)</f>
        <v/>
      </c>
      <c r="Y380" s="74"/>
      <c r="Z380" s="74"/>
      <c r="AA380" s="74"/>
      <c r="AB380" s="74"/>
      <c r="AC380" s="74"/>
      <c r="AD380" s="68"/>
      <c r="AE380" s="68" t="str">
        <f t="shared" si="31"/>
        <v/>
      </c>
      <c r="AF380" s="68"/>
      <c r="AG380" s="75" t="str">
        <f>IF('COUT TVX'!F377=0,"",'COUT TVX'!F377)</f>
        <v/>
      </c>
      <c r="AH380" s="75" t="str">
        <f>IF('COUT TVX'!G377=0,"",'COUT TVX'!G377)</f>
        <v/>
      </c>
      <c r="AI380" s="76" t="str">
        <f t="shared" si="32"/>
        <v/>
      </c>
      <c r="AJ380" s="67" t="str">
        <f>'COUT TVX'!K377</f>
        <v>LOT N°2 - GROS OEUVRE</v>
      </c>
      <c r="AK380" s="67" t="str">
        <f>'COUT TVX'!L377</f>
        <v>GROS ŒUVRE</v>
      </c>
      <c r="AL380" s="68">
        <f>'COUT TVX'!M377</f>
        <v>373144.36</v>
      </c>
      <c r="AM380" s="68"/>
      <c r="AN380" s="68"/>
      <c r="AO380" s="68"/>
      <c r="AP380" s="68"/>
      <c r="AQ380" s="68"/>
      <c r="AR380" s="68"/>
      <c r="AS380" s="77" t="str">
        <f>IF(ISBLANK('COUT TVX'!Q377),"",'COUT TVX'!Q377)</f>
        <v/>
      </c>
      <c r="AT380" s="68" t="str">
        <f t="shared" si="33"/>
        <v/>
      </c>
      <c r="AU380" s="68" t="str">
        <f t="shared" si="34"/>
        <v/>
      </c>
      <c r="AV380" s="68" t="str">
        <f t="shared" si="35"/>
        <v/>
      </c>
    </row>
    <row r="381" spans="1:48" x14ac:dyDescent="0.25">
      <c r="A381" s="67">
        <f>'COUT TVX'!A378</f>
        <v>838</v>
      </c>
      <c r="B381" s="67" t="str">
        <f>'COUT TVX'!B378</f>
        <v>SAINT SATURNIN</v>
      </c>
      <c r="C381" s="67"/>
      <c r="D381" s="67"/>
      <c r="E381" s="67" t="str">
        <f>IF(ISBLANK('COUT TVX'!I378),"",'COUT TVX'!I378)</f>
        <v/>
      </c>
      <c r="F381" s="72" t="str">
        <f>'COUT TVX'!R378</f>
        <v>Z2</v>
      </c>
      <c r="G381" s="67"/>
      <c r="H381" s="67">
        <f>'COUT TVX'!C378</f>
        <v>2013</v>
      </c>
      <c r="I381" s="67">
        <f>'COUT TVX'!D378</f>
        <v>2013</v>
      </c>
      <c r="J381" s="67" t="str">
        <f>IF('COUT TVX'!H378="IND","IND",IF('COUT TVX'!H378="COLL","COLL",IF('COUT TVX'!H378="INT","COL","MIXTE")))</f>
        <v>COL</v>
      </c>
      <c r="K381" s="67" t="str">
        <f>IFERROR((VLOOKUP(A381,'COUT GLOBAL'!A:L,9,FALSE)),"")</f>
        <v>Locatif</v>
      </c>
      <c r="L381" s="67"/>
      <c r="M381" s="67"/>
      <c r="N381" s="67" t="str">
        <f t="shared" si="30"/>
        <v>-</v>
      </c>
      <c r="O381" s="67"/>
      <c r="P381" s="67"/>
      <c r="Q381" s="67"/>
      <c r="R381" s="67"/>
      <c r="S381" s="67"/>
      <c r="T381" s="67"/>
      <c r="U381" s="67"/>
      <c r="V381" s="67"/>
      <c r="W381" s="67"/>
      <c r="X381" s="73" t="str">
        <f>IF('COUT TVX'!E378=0,"",'COUT TVX'!E378)</f>
        <v/>
      </c>
      <c r="Y381" s="74"/>
      <c r="Z381" s="74"/>
      <c r="AA381" s="74"/>
      <c r="AB381" s="74"/>
      <c r="AC381" s="74"/>
      <c r="AD381" s="68"/>
      <c r="AE381" s="68" t="str">
        <f t="shared" si="31"/>
        <v/>
      </c>
      <c r="AF381" s="68"/>
      <c r="AG381" s="75" t="str">
        <f>IF('COUT TVX'!F378=0,"",'COUT TVX'!F378)</f>
        <v/>
      </c>
      <c r="AH381" s="75" t="str">
        <f>IF('COUT TVX'!G378=0,"",'COUT TVX'!G378)</f>
        <v/>
      </c>
      <c r="AI381" s="76" t="str">
        <f t="shared" si="32"/>
        <v/>
      </c>
      <c r="AJ381" s="67" t="str">
        <f>'COUT TVX'!K378</f>
        <v>LOT N°3 - CHARPENTE BOIS</v>
      </c>
      <c r="AK381" s="67" t="str">
        <f>'COUT TVX'!L378</f>
        <v>CHARPENTE / COUVERTURE</v>
      </c>
      <c r="AL381" s="68">
        <f>'COUT TVX'!M378</f>
        <v>18245</v>
      </c>
      <c r="AM381" s="68"/>
      <c r="AN381" s="68"/>
      <c r="AO381" s="68"/>
      <c r="AP381" s="68"/>
      <c r="AQ381" s="68"/>
      <c r="AR381" s="68"/>
      <c r="AS381" s="77" t="str">
        <f>IF(ISBLANK('COUT TVX'!Q378),"",'COUT TVX'!Q378)</f>
        <v/>
      </c>
      <c r="AT381" s="68" t="str">
        <f t="shared" si="33"/>
        <v/>
      </c>
      <c r="AU381" s="68" t="str">
        <f t="shared" si="34"/>
        <v/>
      </c>
      <c r="AV381" s="68" t="str">
        <f t="shared" si="35"/>
        <v/>
      </c>
    </row>
    <row r="382" spans="1:48" x14ac:dyDescent="0.25">
      <c r="A382" s="67">
        <f>'COUT TVX'!A379</f>
        <v>838</v>
      </c>
      <c r="B382" s="67" t="str">
        <f>'COUT TVX'!B379</f>
        <v>SAINT SATURNIN</v>
      </c>
      <c r="C382" s="67"/>
      <c r="D382" s="67"/>
      <c r="E382" s="67" t="str">
        <f>IF(ISBLANK('COUT TVX'!I379),"",'COUT TVX'!I379)</f>
        <v/>
      </c>
      <c r="F382" s="72" t="str">
        <f>'COUT TVX'!R379</f>
        <v>Z2</v>
      </c>
      <c r="G382" s="67"/>
      <c r="H382" s="67">
        <f>'COUT TVX'!C379</f>
        <v>2013</v>
      </c>
      <c r="I382" s="67">
        <f>'COUT TVX'!D379</f>
        <v>2013</v>
      </c>
      <c r="J382" s="67" t="str">
        <f>IF('COUT TVX'!H379="IND","IND",IF('COUT TVX'!H379="COLL","COLL",IF('COUT TVX'!H379="INT","COL","MIXTE")))</f>
        <v>COL</v>
      </c>
      <c r="K382" s="67" t="str">
        <f>IFERROR((VLOOKUP(A382,'COUT GLOBAL'!A:L,9,FALSE)),"")</f>
        <v>Locatif</v>
      </c>
      <c r="L382" s="67"/>
      <c r="M382" s="67"/>
      <c r="N382" s="67" t="str">
        <f t="shared" si="30"/>
        <v>-</v>
      </c>
      <c r="O382" s="67"/>
      <c r="P382" s="67"/>
      <c r="Q382" s="67"/>
      <c r="R382" s="67"/>
      <c r="S382" s="67"/>
      <c r="T382" s="67"/>
      <c r="U382" s="67"/>
      <c r="V382" s="67"/>
      <c r="W382" s="67"/>
      <c r="X382" s="73" t="str">
        <f>IF('COUT TVX'!E379=0,"",'COUT TVX'!E379)</f>
        <v/>
      </c>
      <c r="Y382" s="74"/>
      <c r="Z382" s="74"/>
      <c r="AA382" s="74"/>
      <c r="AB382" s="74"/>
      <c r="AC382" s="74"/>
      <c r="AD382" s="68"/>
      <c r="AE382" s="68" t="str">
        <f t="shared" si="31"/>
        <v/>
      </c>
      <c r="AF382" s="68"/>
      <c r="AG382" s="75" t="str">
        <f>IF('COUT TVX'!F379=0,"",'COUT TVX'!F379)</f>
        <v/>
      </c>
      <c r="AH382" s="75" t="str">
        <f>IF('COUT TVX'!G379=0,"",'COUT TVX'!G379)</f>
        <v/>
      </c>
      <c r="AI382" s="76" t="str">
        <f t="shared" si="32"/>
        <v/>
      </c>
      <c r="AJ382" s="67" t="str">
        <f>'COUT TVX'!K379</f>
        <v>LOT N°4 - COUVERTURE ETANCHEIT</v>
      </c>
      <c r="AK382" s="67" t="str">
        <f>'COUT TVX'!L379</f>
        <v>CHARPENTE / COUVERTURE</v>
      </c>
      <c r="AL382" s="68">
        <f>'COUT TVX'!M379</f>
        <v>68834.36</v>
      </c>
      <c r="AM382" s="68"/>
      <c r="AN382" s="68"/>
      <c r="AO382" s="68"/>
      <c r="AP382" s="68"/>
      <c r="AQ382" s="68"/>
      <c r="AR382" s="68"/>
      <c r="AS382" s="77" t="str">
        <f>IF(ISBLANK('COUT TVX'!Q379),"",'COUT TVX'!Q379)</f>
        <v/>
      </c>
      <c r="AT382" s="68" t="str">
        <f t="shared" si="33"/>
        <v/>
      </c>
      <c r="AU382" s="68" t="str">
        <f t="shared" si="34"/>
        <v/>
      </c>
      <c r="AV382" s="68" t="str">
        <f t="shared" si="35"/>
        <v/>
      </c>
    </row>
    <row r="383" spans="1:48" x14ac:dyDescent="0.25">
      <c r="A383" s="67">
        <f>'COUT TVX'!A380</f>
        <v>838</v>
      </c>
      <c r="B383" s="67" t="str">
        <f>'COUT TVX'!B380</f>
        <v>SAINT SATURNIN</v>
      </c>
      <c r="C383" s="67"/>
      <c r="D383" s="67"/>
      <c r="E383" s="67" t="str">
        <f>IF(ISBLANK('COUT TVX'!I380),"",'COUT TVX'!I380)</f>
        <v/>
      </c>
      <c r="F383" s="72" t="str">
        <f>'COUT TVX'!R380</f>
        <v>Z2</v>
      </c>
      <c r="G383" s="67"/>
      <c r="H383" s="67">
        <f>'COUT TVX'!C380</f>
        <v>2013</v>
      </c>
      <c r="I383" s="67">
        <f>'COUT TVX'!D380</f>
        <v>2013</v>
      </c>
      <c r="J383" s="67" t="str">
        <f>IF('COUT TVX'!H380="IND","IND",IF('COUT TVX'!H380="COLL","COLL",IF('COUT TVX'!H380="INT","COL","MIXTE")))</f>
        <v>COL</v>
      </c>
      <c r="K383" s="67" t="str">
        <f>IFERROR((VLOOKUP(A383,'COUT GLOBAL'!A:L,9,FALSE)),"")</f>
        <v>Locatif</v>
      </c>
      <c r="L383" s="67"/>
      <c r="M383" s="67"/>
      <c r="N383" s="67" t="str">
        <f t="shared" si="30"/>
        <v>-</v>
      </c>
      <c r="O383" s="67"/>
      <c r="P383" s="67"/>
      <c r="Q383" s="67"/>
      <c r="R383" s="67"/>
      <c r="S383" s="67"/>
      <c r="T383" s="67"/>
      <c r="U383" s="67"/>
      <c r="V383" s="67"/>
      <c r="W383" s="67"/>
      <c r="X383" s="73" t="str">
        <f>IF('COUT TVX'!E380=0,"",'COUT TVX'!E380)</f>
        <v/>
      </c>
      <c r="Y383" s="74"/>
      <c r="Z383" s="74"/>
      <c r="AA383" s="74"/>
      <c r="AB383" s="74"/>
      <c r="AC383" s="74"/>
      <c r="AD383" s="68"/>
      <c r="AE383" s="68" t="str">
        <f t="shared" si="31"/>
        <v/>
      </c>
      <c r="AF383" s="68"/>
      <c r="AG383" s="75" t="str">
        <f>IF('COUT TVX'!F380=0,"",'COUT TVX'!F380)</f>
        <v/>
      </c>
      <c r="AH383" s="75" t="str">
        <f>IF('COUT TVX'!G380=0,"",'COUT TVX'!G380)</f>
        <v/>
      </c>
      <c r="AI383" s="76" t="str">
        <f t="shared" si="32"/>
        <v/>
      </c>
      <c r="AJ383" s="67" t="str">
        <f>'COUT TVX'!K380</f>
        <v>LOT N°5 - MENUISERIES EXT</v>
      </c>
      <c r="AK383" s="67" t="str">
        <f>'COUT TVX'!L380</f>
        <v>SECOND ŒUVRE</v>
      </c>
      <c r="AL383" s="68">
        <f>'COUT TVX'!M380</f>
        <v>30841.83</v>
      </c>
      <c r="AM383" s="68"/>
      <c r="AN383" s="68"/>
      <c r="AO383" s="68"/>
      <c r="AP383" s="68"/>
      <c r="AQ383" s="68"/>
      <c r="AR383" s="68"/>
      <c r="AS383" s="77" t="str">
        <f>IF(ISBLANK('COUT TVX'!Q380),"",'COUT TVX'!Q380)</f>
        <v/>
      </c>
      <c r="AT383" s="68" t="str">
        <f t="shared" si="33"/>
        <v/>
      </c>
      <c r="AU383" s="68" t="str">
        <f t="shared" si="34"/>
        <v/>
      </c>
      <c r="AV383" s="68" t="str">
        <f t="shared" si="35"/>
        <v/>
      </c>
    </row>
    <row r="384" spans="1:48" x14ac:dyDescent="0.25">
      <c r="A384" s="67">
        <f>'COUT TVX'!A381</f>
        <v>838</v>
      </c>
      <c r="B384" s="67" t="str">
        <f>'COUT TVX'!B381</f>
        <v>SAINT SATURNIN</v>
      </c>
      <c r="C384" s="67"/>
      <c r="D384" s="67"/>
      <c r="E384" s="67" t="str">
        <f>IF(ISBLANK('COUT TVX'!I381),"",'COUT TVX'!I381)</f>
        <v/>
      </c>
      <c r="F384" s="72" t="str">
        <f>'COUT TVX'!R381</f>
        <v>Z2</v>
      </c>
      <c r="G384" s="67"/>
      <c r="H384" s="67">
        <f>'COUT TVX'!C381</f>
        <v>2013</v>
      </c>
      <c r="I384" s="67">
        <f>'COUT TVX'!D381</f>
        <v>2013</v>
      </c>
      <c r="J384" s="67" t="str">
        <f>IF('COUT TVX'!H381="IND","IND",IF('COUT TVX'!H381="COLL","COLL",IF('COUT TVX'!H381="INT","COL","MIXTE")))</f>
        <v>COL</v>
      </c>
      <c r="K384" s="67" t="str">
        <f>IFERROR((VLOOKUP(A384,'COUT GLOBAL'!A:L,9,FALSE)),"")</f>
        <v>Locatif</v>
      </c>
      <c r="L384" s="67"/>
      <c r="M384" s="67"/>
      <c r="N384" s="67" t="str">
        <f t="shared" si="30"/>
        <v>-</v>
      </c>
      <c r="O384" s="67"/>
      <c r="P384" s="67"/>
      <c r="Q384" s="67"/>
      <c r="R384" s="67"/>
      <c r="S384" s="67"/>
      <c r="T384" s="67"/>
      <c r="U384" s="67"/>
      <c r="V384" s="67"/>
      <c r="W384" s="67"/>
      <c r="X384" s="73" t="str">
        <f>IF('COUT TVX'!E381=0,"",'COUT TVX'!E381)</f>
        <v/>
      </c>
      <c r="Y384" s="74"/>
      <c r="Z384" s="74"/>
      <c r="AA384" s="74"/>
      <c r="AB384" s="74"/>
      <c r="AC384" s="74"/>
      <c r="AD384" s="68"/>
      <c r="AE384" s="68" t="str">
        <f t="shared" si="31"/>
        <v/>
      </c>
      <c r="AF384" s="68"/>
      <c r="AG384" s="75" t="str">
        <f>IF('COUT TVX'!F381=0,"",'COUT TVX'!F381)</f>
        <v/>
      </c>
      <c r="AH384" s="75" t="str">
        <f>IF('COUT TVX'!G381=0,"",'COUT TVX'!G381)</f>
        <v/>
      </c>
      <c r="AI384" s="76" t="str">
        <f t="shared" si="32"/>
        <v/>
      </c>
      <c r="AJ384" s="67" t="str">
        <f>'COUT TVX'!K381</f>
        <v>LOT N°6 - MENUISERIES INT</v>
      </c>
      <c r="AK384" s="67" t="str">
        <f>'COUT TVX'!L381</f>
        <v>SECOND ŒUVRE</v>
      </c>
      <c r="AL384" s="68">
        <f>'COUT TVX'!M381</f>
        <v>31265.279999999999</v>
      </c>
      <c r="AM384" s="68"/>
      <c r="AN384" s="68"/>
      <c r="AO384" s="68"/>
      <c r="AP384" s="68"/>
      <c r="AQ384" s="68"/>
      <c r="AR384" s="68"/>
      <c r="AS384" s="77" t="str">
        <f>IF(ISBLANK('COUT TVX'!Q381),"",'COUT TVX'!Q381)</f>
        <v/>
      </c>
      <c r="AT384" s="68" t="str">
        <f t="shared" si="33"/>
        <v/>
      </c>
      <c r="AU384" s="68" t="str">
        <f t="shared" si="34"/>
        <v/>
      </c>
      <c r="AV384" s="68" t="str">
        <f t="shared" si="35"/>
        <v/>
      </c>
    </row>
    <row r="385" spans="1:48" x14ac:dyDescent="0.25">
      <c r="A385" s="67">
        <f>'COUT TVX'!A382</f>
        <v>838</v>
      </c>
      <c r="B385" s="67" t="str">
        <f>'COUT TVX'!B382</f>
        <v>SAINT SATURNIN</v>
      </c>
      <c r="C385" s="67"/>
      <c r="D385" s="67"/>
      <c r="E385" s="67" t="str">
        <f>IF(ISBLANK('COUT TVX'!I382),"",'COUT TVX'!I382)</f>
        <v/>
      </c>
      <c r="F385" s="72" t="str">
        <f>'COUT TVX'!R382</f>
        <v>Z2</v>
      </c>
      <c r="G385" s="67"/>
      <c r="H385" s="67">
        <f>'COUT TVX'!C382</f>
        <v>2013</v>
      </c>
      <c r="I385" s="67">
        <f>'COUT TVX'!D382</f>
        <v>2013</v>
      </c>
      <c r="J385" s="67" t="str">
        <f>IF('COUT TVX'!H382="IND","IND",IF('COUT TVX'!H382="COLL","COLL",IF('COUT TVX'!H382="INT","COL","MIXTE")))</f>
        <v>COL</v>
      </c>
      <c r="K385" s="67" t="str">
        <f>IFERROR((VLOOKUP(A385,'COUT GLOBAL'!A:L,9,FALSE)),"")</f>
        <v>Locatif</v>
      </c>
      <c r="L385" s="67"/>
      <c r="M385" s="67"/>
      <c r="N385" s="67" t="str">
        <f t="shared" si="30"/>
        <v>-</v>
      </c>
      <c r="O385" s="67"/>
      <c r="P385" s="67"/>
      <c r="Q385" s="67"/>
      <c r="R385" s="67"/>
      <c r="S385" s="67"/>
      <c r="T385" s="67"/>
      <c r="U385" s="67"/>
      <c r="V385" s="67"/>
      <c r="W385" s="67"/>
      <c r="X385" s="73" t="str">
        <f>IF('COUT TVX'!E382=0,"",'COUT TVX'!E382)</f>
        <v/>
      </c>
      <c r="Y385" s="74"/>
      <c r="Z385" s="74"/>
      <c r="AA385" s="74"/>
      <c r="AB385" s="74"/>
      <c r="AC385" s="74"/>
      <c r="AD385" s="68"/>
      <c r="AE385" s="68" t="str">
        <f t="shared" si="31"/>
        <v/>
      </c>
      <c r="AF385" s="68"/>
      <c r="AG385" s="75" t="str">
        <f>IF('COUT TVX'!F382=0,"",'COUT TVX'!F382)</f>
        <v/>
      </c>
      <c r="AH385" s="75" t="str">
        <f>IF('COUT TVX'!G382=0,"",'COUT TVX'!G382)</f>
        <v/>
      </c>
      <c r="AI385" s="76" t="str">
        <f t="shared" si="32"/>
        <v/>
      </c>
      <c r="AJ385" s="67" t="str">
        <f>'COUT TVX'!K382</f>
        <v>LOT N°7 - PLATRERIE ISOL°</v>
      </c>
      <c r="AK385" s="67" t="str">
        <f>'COUT TVX'!L382</f>
        <v>SECOND ŒUVRE</v>
      </c>
      <c r="AL385" s="68">
        <f>'COUT TVX'!M382</f>
        <v>0</v>
      </c>
      <c r="AM385" s="68"/>
      <c r="AN385" s="68"/>
      <c r="AO385" s="68"/>
      <c r="AP385" s="68"/>
      <c r="AQ385" s="68"/>
      <c r="AR385" s="68"/>
      <c r="AS385" s="77" t="str">
        <f>IF(ISBLANK('COUT TVX'!Q382),"",'COUT TVX'!Q382)</f>
        <v/>
      </c>
      <c r="AT385" s="68" t="str">
        <f t="shared" si="33"/>
        <v/>
      </c>
      <c r="AU385" s="68" t="str">
        <f t="shared" si="34"/>
        <v/>
      </c>
      <c r="AV385" s="68" t="str">
        <f t="shared" si="35"/>
        <v/>
      </c>
    </row>
    <row r="386" spans="1:48" x14ac:dyDescent="0.25">
      <c r="A386" s="67">
        <f>'COUT TVX'!A383</f>
        <v>838</v>
      </c>
      <c r="B386" s="67" t="str">
        <f>'COUT TVX'!B383</f>
        <v>SAINT SATURNIN</v>
      </c>
      <c r="C386" s="67"/>
      <c r="D386" s="67"/>
      <c r="E386" s="67" t="str">
        <f>IF(ISBLANK('COUT TVX'!I383),"",'COUT TVX'!I383)</f>
        <v/>
      </c>
      <c r="F386" s="72" t="str">
        <f>'COUT TVX'!R383</f>
        <v>Z2</v>
      </c>
      <c r="G386" s="67"/>
      <c r="H386" s="67">
        <f>'COUT TVX'!C383</f>
        <v>2013</v>
      </c>
      <c r="I386" s="67">
        <f>'COUT TVX'!D383</f>
        <v>2013</v>
      </c>
      <c r="J386" s="67" t="str">
        <f>IF('COUT TVX'!H383="IND","IND",IF('COUT TVX'!H383="COLL","COLL",IF('COUT TVX'!H383="INT","COL","MIXTE")))</f>
        <v>COL</v>
      </c>
      <c r="K386" s="67" t="str">
        <f>IFERROR((VLOOKUP(A386,'COUT GLOBAL'!A:L,9,FALSE)),"")</f>
        <v>Locatif</v>
      </c>
      <c r="L386" s="67"/>
      <c r="M386" s="67"/>
      <c r="N386" s="67" t="str">
        <f t="shared" si="30"/>
        <v>-</v>
      </c>
      <c r="O386" s="67"/>
      <c r="P386" s="67"/>
      <c r="Q386" s="67"/>
      <c r="R386" s="67"/>
      <c r="S386" s="67"/>
      <c r="T386" s="67"/>
      <c r="U386" s="67"/>
      <c r="V386" s="67"/>
      <c r="W386" s="67"/>
      <c r="X386" s="73" t="str">
        <f>IF('COUT TVX'!E383=0,"",'COUT TVX'!E383)</f>
        <v/>
      </c>
      <c r="Y386" s="74"/>
      <c r="Z386" s="74"/>
      <c r="AA386" s="74"/>
      <c r="AB386" s="74"/>
      <c r="AC386" s="74"/>
      <c r="AD386" s="68"/>
      <c r="AE386" s="68" t="str">
        <f t="shared" si="31"/>
        <v/>
      </c>
      <c r="AF386" s="68"/>
      <c r="AG386" s="75" t="str">
        <f>IF('COUT TVX'!F383=0,"",'COUT TVX'!F383)</f>
        <v/>
      </c>
      <c r="AH386" s="75" t="str">
        <f>IF('COUT TVX'!G383=0,"",'COUT TVX'!G383)</f>
        <v/>
      </c>
      <c r="AI386" s="76" t="str">
        <f t="shared" si="32"/>
        <v/>
      </c>
      <c r="AJ386" s="67" t="str">
        <f>'COUT TVX'!K383</f>
        <v>LOT N°8 - ELECTRICITE</v>
      </c>
      <c r="AK386" s="67" t="str">
        <f>'COUT TVX'!L383</f>
        <v>ELECTRICITE / CHAUFFAGE/PLOMBERIE/VMC</v>
      </c>
      <c r="AL386" s="68">
        <f>'COUT TVX'!M383</f>
        <v>58661.48</v>
      </c>
      <c r="AM386" s="68"/>
      <c r="AN386" s="68"/>
      <c r="AO386" s="68"/>
      <c r="AP386" s="68"/>
      <c r="AQ386" s="68"/>
      <c r="AR386" s="68"/>
      <c r="AS386" s="77" t="str">
        <f>IF(ISBLANK('COUT TVX'!Q383),"",'COUT TVX'!Q383)</f>
        <v/>
      </c>
      <c r="AT386" s="68" t="str">
        <f t="shared" si="33"/>
        <v/>
      </c>
      <c r="AU386" s="68" t="str">
        <f t="shared" si="34"/>
        <v/>
      </c>
      <c r="AV386" s="68" t="str">
        <f t="shared" si="35"/>
        <v/>
      </c>
    </row>
    <row r="387" spans="1:48" x14ac:dyDescent="0.25">
      <c r="A387" s="67">
        <f>'COUT TVX'!A384</f>
        <v>838</v>
      </c>
      <c r="B387" s="67" t="str">
        <f>'COUT TVX'!B384</f>
        <v>SAINT SATURNIN</v>
      </c>
      <c r="C387" s="67"/>
      <c r="D387" s="67"/>
      <c r="E387" s="67" t="str">
        <f>IF(ISBLANK('COUT TVX'!I384),"",'COUT TVX'!I384)</f>
        <v/>
      </c>
      <c r="F387" s="72" t="str">
        <f>'COUT TVX'!R384</f>
        <v>Z2</v>
      </c>
      <c r="G387" s="67"/>
      <c r="H387" s="67">
        <f>'COUT TVX'!C384</f>
        <v>2013</v>
      </c>
      <c r="I387" s="67">
        <f>'COUT TVX'!D384</f>
        <v>2013</v>
      </c>
      <c r="J387" s="67" t="str">
        <f>IF('COUT TVX'!H384="IND","IND",IF('COUT TVX'!H384="COLL","COLL",IF('COUT TVX'!H384="INT","COL","MIXTE")))</f>
        <v>COL</v>
      </c>
      <c r="K387" s="67" t="str">
        <f>IFERROR((VLOOKUP(A387,'COUT GLOBAL'!A:L,9,FALSE)),"")</f>
        <v>Locatif</v>
      </c>
      <c r="L387" s="67"/>
      <c r="M387" s="67"/>
      <c r="N387" s="67" t="str">
        <f t="shared" si="30"/>
        <v>-</v>
      </c>
      <c r="O387" s="67"/>
      <c r="P387" s="67"/>
      <c r="Q387" s="67"/>
      <c r="R387" s="67"/>
      <c r="S387" s="67"/>
      <c r="T387" s="67"/>
      <c r="U387" s="67"/>
      <c r="V387" s="67"/>
      <c r="W387" s="67"/>
      <c r="X387" s="73" t="str">
        <f>IF('COUT TVX'!E384=0,"",'COUT TVX'!E384)</f>
        <v/>
      </c>
      <c r="Y387" s="74"/>
      <c r="Z387" s="74"/>
      <c r="AA387" s="74"/>
      <c r="AB387" s="74"/>
      <c r="AC387" s="74"/>
      <c r="AD387" s="68"/>
      <c r="AE387" s="68" t="str">
        <f t="shared" si="31"/>
        <v/>
      </c>
      <c r="AF387" s="68"/>
      <c r="AG387" s="75" t="str">
        <f>IF('COUT TVX'!F384=0,"",'COUT TVX'!F384)</f>
        <v/>
      </c>
      <c r="AH387" s="75" t="str">
        <f>IF('COUT TVX'!G384=0,"",'COUT TVX'!G384)</f>
        <v/>
      </c>
      <c r="AI387" s="76" t="str">
        <f t="shared" si="32"/>
        <v/>
      </c>
      <c r="AJ387" s="67" t="str">
        <f>'COUT TVX'!K384</f>
        <v>LOT N°9 - PLOMBERIE</v>
      </c>
      <c r="AK387" s="67" t="str">
        <f>'COUT TVX'!L384</f>
        <v>ELECTRICITE / CHAUFFAGE/PLOMBERIE/VMC</v>
      </c>
      <c r="AL387" s="68">
        <f>'COUT TVX'!M384</f>
        <v>37759.660000000003</v>
      </c>
      <c r="AM387" s="68"/>
      <c r="AN387" s="68"/>
      <c r="AO387" s="68"/>
      <c r="AP387" s="68"/>
      <c r="AQ387" s="68"/>
      <c r="AR387" s="68"/>
      <c r="AS387" s="77" t="str">
        <f>IF(ISBLANK('COUT TVX'!Q384),"",'COUT TVX'!Q384)</f>
        <v/>
      </c>
      <c r="AT387" s="68" t="str">
        <f t="shared" si="33"/>
        <v/>
      </c>
      <c r="AU387" s="68" t="str">
        <f t="shared" si="34"/>
        <v/>
      </c>
      <c r="AV387" s="68" t="str">
        <f t="shared" si="35"/>
        <v/>
      </c>
    </row>
    <row r="388" spans="1:48" x14ac:dyDescent="0.25">
      <c r="A388" s="67">
        <f>'COUT TVX'!A385</f>
        <v>838</v>
      </c>
      <c r="B388" s="67" t="str">
        <f>'COUT TVX'!B385</f>
        <v>SAINT SATURNIN</v>
      </c>
      <c r="C388" s="67"/>
      <c r="D388" s="67"/>
      <c r="E388" s="67" t="str">
        <f>IF(ISBLANK('COUT TVX'!I385),"",'COUT TVX'!I385)</f>
        <v/>
      </c>
      <c r="F388" s="72" t="str">
        <f>'COUT TVX'!R385</f>
        <v>Z2</v>
      </c>
      <c r="G388" s="67"/>
      <c r="H388" s="67">
        <f>'COUT TVX'!C385</f>
        <v>2013</v>
      </c>
      <c r="I388" s="67">
        <f>'COUT TVX'!D385</f>
        <v>2013</v>
      </c>
      <c r="J388" s="67" t="str">
        <f>IF('COUT TVX'!H385="IND","IND",IF('COUT TVX'!H385="COLL","COLL",IF('COUT TVX'!H385="INT","COL","MIXTE")))</f>
        <v>COL</v>
      </c>
      <c r="K388" s="67" t="str">
        <f>IFERROR((VLOOKUP(A388,'COUT GLOBAL'!A:L,9,FALSE)),"")</f>
        <v>Locatif</v>
      </c>
      <c r="L388" s="67"/>
      <c r="M388" s="67"/>
      <c r="N388" s="67" t="str">
        <f t="shared" si="30"/>
        <v>-</v>
      </c>
      <c r="O388" s="67"/>
      <c r="P388" s="67"/>
      <c r="Q388" s="67"/>
      <c r="R388" s="67"/>
      <c r="S388" s="67"/>
      <c r="T388" s="67"/>
      <c r="U388" s="67"/>
      <c r="V388" s="67"/>
      <c r="W388" s="67"/>
      <c r="X388" s="73" t="str">
        <f>IF('COUT TVX'!E385=0,"",'COUT TVX'!E385)</f>
        <v/>
      </c>
      <c r="Y388" s="74"/>
      <c r="Z388" s="74"/>
      <c r="AA388" s="74"/>
      <c r="AB388" s="74"/>
      <c r="AC388" s="74"/>
      <c r="AD388" s="68"/>
      <c r="AE388" s="68" t="str">
        <f t="shared" si="31"/>
        <v/>
      </c>
      <c r="AF388" s="68"/>
      <c r="AG388" s="75" t="str">
        <f>IF('COUT TVX'!F385=0,"",'COUT TVX'!F385)</f>
        <v/>
      </c>
      <c r="AH388" s="75" t="str">
        <f>IF('COUT TVX'!G385=0,"",'COUT TVX'!G385)</f>
        <v/>
      </c>
      <c r="AI388" s="76" t="str">
        <f t="shared" si="32"/>
        <v/>
      </c>
      <c r="AJ388" s="67" t="str">
        <f>'COUT TVX'!K385</f>
        <v>LOT N°10 - CHAUFFAGE GAZ</v>
      </c>
      <c r="AK388" s="67" t="str">
        <f>'COUT TVX'!L385</f>
        <v>ELECTRICITE / CHAUFFAGE/PLOMBERIE/VMC</v>
      </c>
      <c r="AL388" s="68">
        <f>'COUT TVX'!M385</f>
        <v>73640.710000000006</v>
      </c>
      <c r="AM388" s="68"/>
      <c r="AN388" s="68"/>
      <c r="AO388" s="68"/>
      <c r="AP388" s="68"/>
      <c r="AQ388" s="68"/>
      <c r="AR388" s="68"/>
      <c r="AS388" s="77" t="str">
        <f>IF(ISBLANK('COUT TVX'!Q385),"",'COUT TVX'!Q385)</f>
        <v/>
      </c>
      <c r="AT388" s="68" t="str">
        <f t="shared" si="33"/>
        <v/>
      </c>
      <c r="AU388" s="68" t="str">
        <f t="shared" si="34"/>
        <v/>
      </c>
      <c r="AV388" s="68" t="str">
        <f t="shared" si="35"/>
        <v/>
      </c>
    </row>
    <row r="389" spans="1:48" x14ac:dyDescent="0.25">
      <c r="A389" s="67">
        <f>'COUT TVX'!A386</f>
        <v>838</v>
      </c>
      <c r="B389" s="67" t="str">
        <f>'COUT TVX'!B386</f>
        <v>SAINT SATURNIN</v>
      </c>
      <c r="C389" s="67"/>
      <c r="D389" s="67"/>
      <c r="E389" s="67" t="str">
        <f>IF(ISBLANK('COUT TVX'!I386),"",'COUT TVX'!I386)</f>
        <v/>
      </c>
      <c r="F389" s="72" t="str">
        <f>'COUT TVX'!R386</f>
        <v>Z2</v>
      </c>
      <c r="G389" s="67"/>
      <c r="H389" s="67">
        <f>'COUT TVX'!C386</f>
        <v>2013</v>
      </c>
      <c r="I389" s="67">
        <f>'COUT TVX'!D386</f>
        <v>2013</v>
      </c>
      <c r="J389" s="67" t="str">
        <f>IF('COUT TVX'!H386="IND","IND",IF('COUT TVX'!H386="COLL","COLL",IF('COUT TVX'!H386="INT","COL","MIXTE")))</f>
        <v>COL</v>
      </c>
      <c r="K389" s="67" t="str">
        <f>IFERROR((VLOOKUP(A389,'COUT GLOBAL'!A:L,9,FALSE)),"")</f>
        <v>Locatif</v>
      </c>
      <c r="L389" s="67"/>
      <c r="M389" s="67"/>
      <c r="N389" s="67" t="str">
        <f t="shared" si="30"/>
        <v>-</v>
      </c>
      <c r="O389" s="67"/>
      <c r="P389" s="67"/>
      <c r="Q389" s="67"/>
      <c r="R389" s="67"/>
      <c r="S389" s="67"/>
      <c r="T389" s="67"/>
      <c r="U389" s="67"/>
      <c r="V389" s="67"/>
      <c r="W389" s="67"/>
      <c r="X389" s="73" t="str">
        <f>IF('COUT TVX'!E386=0,"",'COUT TVX'!E386)</f>
        <v/>
      </c>
      <c r="Y389" s="74"/>
      <c r="Z389" s="74"/>
      <c r="AA389" s="74"/>
      <c r="AB389" s="74"/>
      <c r="AC389" s="74"/>
      <c r="AD389" s="68"/>
      <c r="AE389" s="68" t="str">
        <f t="shared" si="31"/>
        <v/>
      </c>
      <c r="AF389" s="68"/>
      <c r="AG389" s="75" t="str">
        <f>IF('COUT TVX'!F386=0,"",'COUT TVX'!F386)</f>
        <v/>
      </c>
      <c r="AH389" s="75" t="str">
        <f>IF('COUT TVX'!G386=0,"",'COUT TVX'!G386)</f>
        <v/>
      </c>
      <c r="AI389" s="76" t="str">
        <f t="shared" si="32"/>
        <v/>
      </c>
      <c r="AJ389" s="67" t="str">
        <f>'COUT TVX'!K386</f>
        <v>LOT N°11 - CARRELAGE FAIENCE</v>
      </c>
      <c r="AK389" s="67" t="str">
        <f>'COUT TVX'!L386</f>
        <v>SECOND ŒUVRE</v>
      </c>
      <c r="AL389" s="68">
        <f>'COUT TVX'!M386</f>
        <v>41832.07</v>
      </c>
      <c r="AM389" s="68"/>
      <c r="AN389" s="68"/>
      <c r="AO389" s="68"/>
      <c r="AP389" s="68"/>
      <c r="AQ389" s="68"/>
      <c r="AR389" s="68"/>
      <c r="AS389" s="77" t="str">
        <f>IF(ISBLANK('COUT TVX'!Q386),"",'COUT TVX'!Q386)</f>
        <v/>
      </c>
      <c r="AT389" s="68" t="str">
        <f t="shared" si="33"/>
        <v/>
      </c>
      <c r="AU389" s="68" t="str">
        <f t="shared" si="34"/>
        <v/>
      </c>
      <c r="AV389" s="68" t="str">
        <f t="shared" si="35"/>
        <v/>
      </c>
    </row>
    <row r="390" spans="1:48" x14ac:dyDescent="0.25">
      <c r="A390" s="67">
        <f>'COUT TVX'!A387</f>
        <v>838</v>
      </c>
      <c r="B390" s="67" t="str">
        <f>'COUT TVX'!B387</f>
        <v>SAINT SATURNIN</v>
      </c>
      <c r="C390" s="67"/>
      <c r="D390" s="67"/>
      <c r="E390" s="67" t="str">
        <f>IF(ISBLANK('COUT TVX'!I387),"",'COUT TVX'!I387)</f>
        <v/>
      </c>
      <c r="F390" s="72" t="str">
        <f>'COUT TVX'!R387</f>
        <v>Z2</v>
      </c>
      <c r="G390" s="67"/>
      <c r="H390" s="67">
        <f>'COUT TVX'!C387</f>
        <v>2013</v>
      </c>
      <c r="I390" s="67">
        <f>'COUT TVX'!D387</f>
        <v>2013</v>
      </c>
      <c r="J390" s="67" t="str">
        <f>IF('COUT TVX'!H387="IND","IND",IF('COUT TVX'!H387="COLL","COLL",IF('COUT TVX'!H387="INT","COL","MIXTE")))</f>
        <v>COL</v>
      </c>
      <c r="K390" s="67" t="str">
        <f>IFERROR((VLOOKUP(A390,'COUT GLOBAL'!A:L,9,FALSE)),"")</f>
        <v>Locatif</v>
      </c>
      <c r="L390" s="67"/>
      <c r="M390" s="67"/>
      <c r="N390" s="67" t="str">
        <f t="shared" ref="N390:N453" si="36">IF(ISBLANK(G390),"-",IF(L389&lt;2012,"RT2005","RT2012"))</f>
        <v>-</v>
      </c>
      <c r="O390" s="67"/>
      <c r="P390" s="67"/>
      <c r="Q390" s="67"/>
      <c r="R390" s="67"/>
      <c r="S390" s="67"/>
      <c r="T390" s="67"/>
      <c r="U390" s="67"/>
      <c r="V390" s="67"/>
      <c r="W390" s="67"/>
      <c r="X390" s="73" t="str">
        <f>IF('COUT TVX'!E387=0,"",'COUT TVX'!E387)</f>
        <v/>
      </c>
      <c r="Y390" s="74"/>
      <c r="Z390" s="74"/>
      <c r="AA390" s="74"/>
      <c r="AB390" s="74"/>
      <c r="AC390" s="74"/>
      <c r="AD390" s="68"/>
      <c r="AE390" s="68" t="str">
        <f t="shared" ref="AE390:AE453" si="37">IFERROR((AD390/AH390),"")</f>
        <v/>
      </c>
      <c r="AF390" s="68"/>
      <c r="AG390" s="75" t="str">
        <f>IF('COUT TVX'!F387=0,"",'COUT TVX'!F387)</f>
        <v/>
      </c>
      <c r="AH390" s="75" t="str">
        <f>IF('COUT TVX'!G387=0,"",'COUT TVX'!G387)</f>
        <v/>
      </c>
      <c r="AI390" s="76" t="str">
        <f t="shared" ref="AI390:AI453" si="38">IFERROR((AG390/AH390),"")</f>
        <v/>
      </c>
      <c r="AJ390" s="67" t="str">
        <f>'COUT TVX'!K387</f>
        <v>LOT N°12 - SERRURERIE METALLER</v>
      </c>
      <c r="AK390" s="67" t="str">
        <f>'COUT TVX'!L387</f>
        <v>SECOND ŒUVRE</v>
      </c>
      <c r="AL390" s="68">
        <f>'COUT TVX'!M387</f>
        <v>43268.92</v>
      </c>
      <c r="AM390" s="68"/>
      <c r="AN390" s="68"/>
      <c r="AO390" s="68"/>
      <c r="AP390" s="68"/>
      <c r="AQ390" s="68"/>
      <c r="AR390" s="68"/>
      <c r="AS390" s="77" t="str">
        <f>IF(ISBLANK('COUT TVX'!Q387),"",'COUT TVX'!Q387)</f>
        <v/>
      </c>
      <c r="AT390" s="68" t="str">
        <f t="shared" ref="AT390:AT453" si="39">IFERROR((AM390/X390),"")</f>
        <v/>
      </c>
      <c r="AU390" s="68" t="str">
        <f t="shared" ref="AU390:AU453" si="40">IFERROR((AM390/AG390),"")</f>
        <v/>
      </c>
      <c r="AV390" s="68" t="str">
        <f t="shared" ref="AV390:AV453" si="41">IFERROR((AM390/AH390),"")</f>
        <v/>
      </c>
    </row>
    <row r="391" spans="1:48" x14ac:dyDescent="0.25">
      <c r="A391" s="67">
        <f>'COUT TVX'!A388</f>
        <v>838</v>
      </c>
      <c r="B391" s="67" t="str">
        <f>'COUT TVX'!B388</f>
        <v>SAINT SATURNIN</v>
      </c>
      <c r="C391" s="67"/>
      <c r="D391" s="67"/>
      <c r="E391" s="67" t="str">
        <f>IF(ISBLANK('COUT TVX'!I388),"",'COUT TVX'!I388)</f>
        <v/>
      </c>
      <c r="F391" s="72" t="str">
        <f>'COUT TVX'!R388</f>
        <v>Z2</v>
      </c>
      <c r="G391" s="67"/>
      <c r="H391" s="67">
        <f>'COUT TVX'!C388</f>
        <v>2013</v>
      </c>
      <c r="I391" s="67">
        <f>'COUT TVX'!D388</f>
        <v>2013</v>
      </c>
      <c r="J391" s="67" t="str">
        <f>IF('COUT TVX'!H388="IND","IND",IF('COUT TVX'!H388="COLL","COLL",IF('COUT TVX'!H388="INT","COL","MIXTE")))</f>
        <v>COL</v>
      </c>
      <c r="K391" s="67" t="str">
        <f>IFERROR((VLOOKUP(A391,'COUT GLOBAL'!A:L,9,FALSE)),"")</f>
        <v>Locatif</v>
      </c>
      <c r="L391" s="67"/>
      <c r="M391" s="67"/>
      <c r="N391" s="67" t="str">
        <f t="shared" si="36"/>
        <v>-</v>
      </c>
      <c r="O391" s="67"/>
      <c r="P391" s="67"/>
      <c r="Q391" s="67"/>
      <c r="R391" s="67"/>
      <c r="S391" s="67"/>
      <c r="T391" s="67"/>
      <c r="U391" s="67"/>
      <c r="V391" s="67"/>
      <c r="W391" s="67"/>
      <c r="X391" s="73" t="str">
        <f>IF('COUT TVX'!E388=0,"",'COUT TVX'!E388)</f>
        <v/>
      </c>
      <c r="Y391" s="74"/>
      <c r="Z391" s="74"/>
      <c r="AA391" s="74"/>
      <c r="AB391" s="74"/>
      <c r="AC391" s="74"/>
      <c r="AD391" s="68"/>
      <c r="AE391" s="68" t="str">
        <f t="shared" si="37"/>
        <v/>
      </c>
      <c r="AF391" s="68"/>
      <c r="AG391" s="75" t="str">
        <f>IF('COUT TVX'!F388=0,"",'COUT TVX'!F388)</f>
        <v/>
      </c>
      <c r="AH391" s="75" t="str">
        <f>IF('COUT TVX'!G388=0,"",'COUT TVX'!G388)</f>
        <v/>
      </c>
      <c r="AI391" s="76" t="str">
        <f t="shared" si="38"/>
        <v/>
      </c>
      <c r="AJ391" s="67" t="str">
        <f>'COUT TVX'!K388</f>
        <v>LOT N°13 - SOLS PLAST REVET MU</v>
      </c>
      <c r="AK391" s="67" t="str">
        <f>'COUT TVX'!L388</f>
        <v>SECOND ŒUVRE</v>
      </c>
      <c r="AL391" s="68">
        <f>'COUT TVX'!M388</f>
        <v>77221.36</v>
      </c>
      <c r="AM391" s="68"/>
      <c r="AN391" s="68"/>
      <c r="AO391" s="68"/>
      <c r="AP391" s="68"/>
      <c r="AQ391" s="68"/>
      <c r="AR391" s="68"/>
      <c r="AS391" s="77" t="str">
        <f>IF(ISBLANK('COUT TVX'!Q388),"",'COUT TVX'!Q388)</f>
        <v/>
      </c>
      <c r="AT391" s="68" t="str">
        <f t="shared" si="39"/>
        <v/>
      </c>
      <c r="AU391" s="68" t="str">
        <f t="shared" si="40"/>
        <v/>
      </c>
      <c r="AV391" s="68" t="str">
        <f t="shared" si="41"/>
        <v/>
      </c>
    </row>
    <row r="392" spans="1:48" x14ac:dyDescent="0.25">
      <c r="A392" s="67">
        <f>'COUT TVX'!A389</f>
        <v>838</v>
      </c>
      <c r="B392" s="67" t="str">
        <f>'COUT TVX'!B389</f>
        <v>SAINT SATURNIN</v>
      </c>
      <c r="C392" s="67"/>
      <c r="D392" s="67"/>
      <c r="E392" s="67" t="str">
        <f>IF(ISBLANK('COUT TVX'!I389),"",'COUT TVX'!I389)</f>
        <v/>
      </c>
      <c r="F392" s="72" t="str">
        <f>'COUT TVX'!R389</f>
        <v>Z2</v>
      </c>
      <c r="G392" s="67"/>
      <c r="H392" s="67">
        <f>'COUT TVX'!C389</f>
        <v>2013</v>
      </c>
      <c r="I392" s="67">
        <f>'COUT TVX'!D389</f>
        <v>2013</v>
      </c>
      <c r="J392" s="67" t="str">
        <f>IF('COUT TVX'!H389="IND","IND",IF('COUT TVX'!H389="COLL","COLL",IF('COUT TVX'!H389="INT","COL","MIXTE")))</f>
        <v>COL</v>
      </c>
      <c r="K392" s="67" t="str">
        <f>IFERROR((VLOOKUP(A392,'COUT GLOBAL'!A:L,9,FALSE)),"")</f>
        <v>Locatif</v>
      </c>
      <c r="L392" s="67"/>
      <c r="M392" s="67"/>
      <c r="N392" s="67" t="str">
        <f t="shared" si="36"/>
        <v>-</v>
      </c>
      <c r="O392" s="67"/>
      <c r="P392" s="67"/>
      <c r="Q392" s="67"/>
      <c r="R392" s="67"/>
      <c r="S392" s="67"/>
      <c r="T392" s="67"/>
      <c r="U392" s="67"/>
      <c r="V392" s="67"/>
      <c r="W392" s="67"/>
      <c r="X392" s="73" t="str">
        <f>IF('COUT TVX'!E389=0,"",'COUT TVX'!E389)</f>
        <v/>
      </c>
      <c r="Y392" s="74"/>
      <c r="Z392" s="74"/>
      <c r="AA392" s="74"/>
      <c r="AB392" s="74"/>
      <c r="AC392" s="74"/>
      <c r="AD392" s="68"/>
      <c r="AE392" s="68" t="str">
        <f t="shared" si="37"/>
        <v/>
      </c>
      <c r="AF392" s="68"/>
      <c r="AG392" s="75" t="str">
        <f>IF('COUT TVX'!F389=0,"",'COUT TVX'!F389)</f>
        <v/>
      </c>
      <c r="AH392" s="75" t="str">
        <f>IF('COUT TVX'!G389=0,"",'COUT TVX'!G389)</f>
        <v/>
      </c>
      <c r="AI392" s="76" t="str">
        <f t="shared" si="38"/>
        <v/>
      </c>
      <c r="AJ392" s="67" t="str">
        <f>'COUT TVX'!K389</f>
        <v>LOT N°14A - TERRA VRD</v>
      </c>
      <c r="AK392" s="67" t="str">
        <f>'COUT TVX'!L389</f>
        <v>VRD</v>
      </c>
      <c r="AL392" s="68">
        <f>'COUT TVX'!M389</f>
        <v>67600.639999999999</v>
      </c>
      <c r="AM392" s="68"/>
      <c r="AN392" s="68"/>
      <c r="AO392" s="68"/>
      <c r="AP392" s="68"/>
      <c r="AQ392" s="68"/>
      <c r="AR392" s="68"/>
      <c r="AS392" s="77" t="str">
        <f>IF(ISBLANK('COUT TVX'!Q389),"",'COUT TVX'!Q389)</f>
        <v/>
      </c>
      <c r="AT392" s="68" t="str">
        <f t="shared" si="39"/>
        <v/>
      </c>
      <c r="AU392" s="68" t="str">
        <f t="shared" si="40"/>
        <v/>
      </c>
      <c r="AV392" s="68" t="str">
        <f t="shared" si="41"/>
        <v/>
      </c>
    </row>
    <row r="393" spans="1:48" x14ac:dyDescent="0.25">
      <c r="A393" s="67">
        <f>'COUT TVX'!A390</f>
        <v>838</v>
      </c>
      <c r="B393" s="67" t="str">
        <f>'COUT TVX'!B390</f>
        <v>SAINT SATURNIN</v>
      </c>
      <c r="C393" s="67"/>
      <c r="D393" s="67"/>
      <c r="E393" s="67" t="str">
        <f>IF(ISBLANK('COUT TVX'!I390),"",'COUT TVX'!I390)</f>
        <v/>
      </c>
      <c r="F393" s="72" t="str">
        <f>'COUT TVX'!R390</f>
        <v>Z2</v>
      </c>
      <c r="G393" s="67"/>
      <c r="H393" s="67">
        <f>'COUT TVX'!C390</f>
        <v>2013</v>
      </c>
      <c r="I393" s="67">
        <f>'COUT TVX'!D390</f>
        <v>2013</v>
      </c>
      <c r="J393" s="67" t="str">
        <f>IF('COUT TVX'!H390="IND","IND",IF('COUT TVX'!H390="COLL","COLL",IF('COUT TVX'!H390="INT","COL","MIXTE")))</f>
        <v>COL</v>
      </c>
      <c r="K393" s="67" t="str">
        <f>IFERROR((VLOOKUP(A393,'COUT GLOBAL'!A:L,9,FALSE)),"")</f>
        <v>Locatif</v>
      </c>
      <c r="L393" s="67"/>
      <c r="M393" s="67"/>
      <c r="N393" s="67" t="str">
        <f t="shared" si="36"/>
        <v>-</v>
      </c>
      <c r="O393" s="67"/>
      <c r="P393" s="67"/>
      <c r="Q393" s="67"/>
      <c r="R393" s="67"/>
      <c r="S393" s="67"/>
      <c r="T393" s="67"/>
      <c r="U393" s="67"/>
      <c r="V393" s="67"/>
      <c r="W393" s="67"/>
      <c r="X393" s="73" t="str">
        <f>IF('COUT TVX'!E390=0,"",'COUT TVX'!E390)</f>
        <v/>
      </c>
      <c r="Y393" s="74"/>
      <c r="Z393" s="74"/>
      <c r="AA393" s="74"/>
      <c r="AB393" s="74"/>
      <c r="AC393" s="74"/>
      <c r="AD393" s="68"/>
      <c r="AE393" s="68" t="str">
        <f t="shared" si="37"/>
        <v/>
      </c>
      <c r="AF393" s="68"/>
      <c r="AG393" s="75" t="str">
        <f>IF('COUT TVX'!F390=0,"",'COUT TVX'!F390)</f>
        <v/>
      </c>
      <c r="AH393" s="75" t="str">
        <f>IF('COUT TVX'!G390=0,"",'COUT TVX'!G390)</f>
        <v/>
      </c>
      <c r="AI393" s="76" t="str">
        <f t="shared" si="38"/>
        <v/>
      </c>
      <c r="AJ393" s="67" t="str">
        <f>'COUT TVX'!K390</f>
        <v>LOT N°14B - TERRA VRD TELECOM</v>
      </c>
      <c r="AK393" s="67" t="str">
        <f>'COUT TVX'!L390</f>
        <v>VRD</v>
      </c>
      <c r="AL393" s="68">
        <f>'COUT TVX'!M390</f>
        <v>5061.45</v>
      </c>
      <c r="AM393" s="68"/>
      <c r="AN393" s="68"/>
      <c r="AO393" s="68"/>
      <c r="AP393" s="68"/>
      <c r="AQ393" s="68"/>
      <c r="AR393" s="68"/>
      <c r="AS393" s="77" t="str">
        <f>IF(ISBLANK('COUT TVX'!Q390),"",'COUT TVX'!Q390)</f>
        <v/>
      </c>
      <c r="AT393" s="68" t="str">
        <f t="shared" si="39"/>
        <v/>
      </c>
      <c r="AU393" s="68" t="str">
        <f t="shared" si="40"/>
        <v/>
      </c>
      <c r="AV393" s="68" t="str">
        <f t="shared" si="41"/>
        <v/>
      </c>
    </row>
    <row r="394" spans="1:48" x14ac:dyDescent="0.25">
      <c r="A394" s="67">
        <f>'COUT TVX'!A391</f>
        <v>838</v>
      </c>
      <c r="B394" s="67" t="str">
        <f>'COUT TVX'!B391</f>
        <v>SAINT SATURNIN</v>
      </c>
      <c r="C394" s="67"/>
      <c r="D394" s="67"/>
      <c r="E394" s="67" t="str">
        <f>IF(ISBLANK('COUT TVX'!I391),"",'COUT TVX'!I391)</f>
        <v/>
      </c>
      <c r="F394" s="72" t="str">
        <f>'COUT TVX'!R391</f>
        <v>Z2</v>
      </c>
      <c r="G394" s="67"/>
      <c r="H394" s="67">
        <f>'COUT TVX'!C391</f>
        <v>2013</v>
      </c>
      <c r="I394" s="67">
        <f>'COUT TVX'!D391</f>
        <v>2013</v>
      </c>
      <c r="J394" s="67" t="str">
        <f>IF('COUT TVX'!H391="IND","IND",IF('COUT TVX'!H391="COLL","COLL",IF('COUT TVX'!H391="INT","COL","MIXTE")))</f>
        <v>COL</v>
      </c>
      <c r="K394" s="67" t="str">
        <f>IFERROR((VLOOKUP(A394,'COUT GLOBAL'!A:L,9,FALSE)),"")</f>
        <v>Locatif</v>
      </c>
      <c r="L394" s="67"/>
      <c r="M394" s="67"/>
      <c r="N394" s="67" t="str">
        <f t="shared" si="36"/>
        <v>-</v>
      </c>
      <c r="O394" s="67"/>
      <c r="P394" s="67"/>
      <c r="Q394" s="67"/>
      <c r="R394" s="67"/>
      <c r="S394" s="67"/>
      <c r="T394" s="67"/>
      <c r="U394" s="67"/>
      <c r="V394" s="67"/>
      <c r="W394" s="67"/>
      <c r="X394" s="73" t="str">
        <f>IF('COUT TVX'!E391=0,"",'COUT TVX'!E391)</f>
        <v/>
      </c>
      <c r="Y394" s="74"/>
      <c r="Z394" s="74"/>
      <c r="AA394" s="74"/>
      <c r="AB394" s="74"/>
      <c r="AC394" s="74"/>
      <c r="AD394" s="68"/>
      <c r="AE394" s="68" t="str">
        <f t="shared" si="37"/>
        <v/>
      </c>
      <c r="AF394" s="68"/>
      <c r="AG394" s="75" t="str">
        <f>IF('COUT TVX'!F391=0,"",'COUT TVX'!F391)</f>
        <v/>
      </c>
      <c r="AH394" s="75" t="str">
        <f>IF('COUT TVX'!G391=0,"",'COUT TVX'!G391)</f>
        <v/>
      </c>
      <c r="AI394" s="76" t="str">
        <f t="shared" si="38"/>
        <v/>
      </c>
      <c r="AJ394" s="67" t="str">
        <f>'COUT TVX'!K391</f>
        <v>LOT 7B - PLATRERIE ISOLATION</v>
      </c>
      <c r="AK394" s="67" t="str">
        <f>'COUT TVX'!L391</f>
        <v>SECOND ŒUVRE</v>
      </c>
      <c r="AL394" s="68">
        <f>'COUT TVX'!M391</f>
        <v>80362.16</v>
      </c>
      <c r="AM394" s="68"/>
      <c r="AN394" s="68"/>
      <c r="AO394" s="68"/>
      <c r="AP394" s="68"/>
      <c r="AQ394" s="68"/>
      <c r="AR394" s="68"/>
      <c r="AS394" s="77" t="str">
        <f>IF(ISBLANK('COUT TVX'!Q391),"",'COUT TVX'!Q391)</f>
        <v/>
      </c>
      <c r="AT394" s="68" t="str">
        <f t="shared" si="39"/>
        <v/>
      </c>
      <c r="AU394" s="68" t="str">
        <f t="shared" si="40"/>
        <v/>
      </c>
      <c r="AV394" s="68" t="str">
        <f t="shared" si="41"/>
        <v/>
      </c>
    </row>
    <row r="395" spans="1:48" x14ac:dyDescent="0.25">
      <c r="A395" s="67">
        <f>'COUT TVX'!A392</f>
        <v>845</v>
      </c>
      <c r="B395" s="67" t="str">
        <f>'COUT TVX'!B392</f>
        <v>MULSANNE CONST 19 LOGTS</v>
      </c>
      <c r="C395" s="67"/>
      <c r="D395" s="67" t="s">
        <v>1260</v>
      </c>
      <c r="E395" s="67" t="str">
        <f>IF(ISBLANK('COUT TVX'!I392),"",'COUT TVX'!I392)</f>
        <v/>
      </c>
      <c r="F395" s="72" t="str">
        <f>'COUT TVX'!R392</f>
        <v>Z2</v>
      </c>
      <c r="G395" s="67"/>
      <c r="H395" s="67">
        <f>'COUT TVX'!C392</f>
        <v>2012</v>
      </c>
      <c r="I395" s="67">
        <f>'COUT TVX'!D392</f>
        <v>2014</v>
      </c>
      <c r="J395" s="67" t="str">
        <f>IF('COUT TVX'!H392="IND","IND",IF('COUT TVX'!H392="COLL","COLL",IF('COUT TVX'!H392="INT","COL","MIXTE")))</f>
        <v>IND</v>
      </c>
      <c r="K395" s="67" t="str">
        <f>IFERROR((VLOOKUP(A395,'COUT GLOBAL'!A:L,9,FALSE)),"")</f>
        <v>Locatif</v>
      </c>
      <c r="L395" s="67"/>
      <c r="M395" s="67"/>
      <c r="N395" s="67" t="str">
        <f t="shared" si="36"/>
        <v>-</v>
      </c>
      <c r="O395" s="67"/>
      <c r="P395" s="67"/>
      <c r="Q395" s="67"/>
      <c r="R395" s="67"/>
      <c r="S395" s="67"/>
      <c r="T395" s="67"/>
      <c r="U395" s="67"/>
      <c r="V395" s="67"/>
      <c r="W395" s="67"/>
      <c r="X395" s="73">
        <f>IF('COUT TVX'!E392=0,"",'COUT TVX'!E392)</f>
        <v>19</v>
      </c>
      <c r="Y395" s="74"/>
      <c r="Z395" s="74"/>
      <c r="AA395" s="74"/>
      <c r="AB395" s="74"/>
      <c r="AC395" s="74"/>
      <c r="AD395" s="68"/>
      <c r="AE395" s="68">
        <f t="shared" si="37"/>
        <v>0</v>
      </c>
      <c r="AF395" s="68"/>
      <c r="AG395" s="75">
        <f>IF('COUT TVX'!F392=0,"",'COUT TVX'!F392)</f>
        <v>1484.65</v>
      </c>
      <c r="AH395" s="75">
        <f>IF('COUT TVX'!G392=0,"",'COUT TVX'!G392)</f>
        <v>1541.65</v>
      </c>
      <c r="AI395" s="76">
        <f t="shared" si="38"/>
        <v>0.96302662731488986</v>
      </c>
      <c r="AJ395" s="67" t="str">
        <f>'COUT TVX'!K392</f>
        <v>LOT 1 - VOIRIE RESEAUX DIVERS</v>
      </c>
      <c r="AK395" s="67" t="str">
        <f>'COUT TVX'!L392</f>
        <v>VRD</v>
      </c>
      <c r="AL395" s="68">
        <f>'COUT TVX'!M392</f>
        <v>83249.45</v>
      </c>
      <c r="AM395" s="68"/>
      <c r="AN395" s="68"/>
      <c r="AO395" s="68"/>
      <c r="AP395" s="68"/>
      <c r="AQ395" s="68"/>
      <c r="AR395" s="68"/>
      <c r="AS395" s="77">
        <f>IF(ISBLANK('COUT TVX'!Q392),"",'COUT TVX'!Q392)</f>
        <v>5.5E-2</v>
      </c>
      <c r="AT395" s="68">
        <f t="shared" si="39"/>
        <v>0</v>
      </c>
      <c r="AU395" s="68">
        <f t="shared" si="40"/>
        <v>0</v>
      </c>
      <c r="AV395" s="68">
        <f t="shared" si="41"/>
        <v>0</v>
      </c>
    </row>
    <row r="396" spans="1:48" x14ac:dyDescent="0.25">
      <c r="A396" s="67">
        <f>'COUT TVX'!A393</f>
        <v>845</v>
      </c>
      <c r="B396" s="67" t="str">
        <f>'COUT TVX'!B393</f>
        <v>MULSANNE CONST 19 LOGTS</v>
      </c>
      <c r="C396" s="67"/>
      <c r="D396" s="67"/>
      <c r="E396" s="67" t="str">
        <f>IF(ISBLANK('COUT TVX'!I393),"",'COUT TVX'!I393)</f>
        <v/>
      </c>
      <c r="F396" s="72" t="str">
        <f>'COUT TVX'!R393</f>
        <v>Z2</v>
      </c>
      <c r="G396" s="67"/>
      <c r="H396" s="67">
        <f>'COUT TVX'!C393</f>
        <v>2012</v>
      </c>
      <c r="I396" s="67">
        <f>'COUT TVX'!D393</f>
        <v>2014</v>
      </c>
      <c r="J396" s="67" t="str">
        <f>IF('COUT TVX'!H393="IND","IND",IF('COUT TVX'!H393="COLL","COLL",IF('COUT TVX'!H393="INT","COL","MIXTE")))</f>
        <v>IND</v>
      </c>
      <c r="K396" s="67" t="str">
        <f>IFERROR((VLOOKUP(A396,'COUT GLOBAL'!A:L,9,FALSE)),"")</f>
        <v>Locatif</v>
      </c>
      <c r="L396" s="67"/>
      <c r="M396" s="67"/>
      <c r="N396" s="67" t="str">
        <f t="shared" si="36"/>
        <v>-</v>
      </c>
      <c r="O396" s="67"/>
      <c r="P396" s="67"/>
      <c r="Q396" s="67"/>
      <c r="R396" s="67"/>
      <c r="S396" s="67"/>
      <c r="T396" s="67"/>
      <c r="U396" s="67"/>
      <c r="V396" s="67"/>
      <c r="W396" s="67"/>
      <c r="X396" s="73" t="str">
        <f>IF('COUT TVX'!E393=0,"",'COUT TVX'!E393)</f>
        <v/>
      </c>
      <c r="Y396" s="74"/>
      <c r="Z396" s="74"/>
      <c r="AA396" s="74"/>
      <c r="AB396" s="74"/>
      <c r="AC396" s="74"/>
      <c r="AD396" s="68"/>
      <c r="AE396" s="68" t="str">
        <f t="shared" si="37"/>
        <v/>
      </c>
      <c r="AF396" s="68"/>
      <c r="AG396" s="75" t="str">
        <f>IF('COUT TVX'!F393=0,"",'COUT TVX'!F393)</f>
        <v/>
      </c>
      <c r="AH396" s="75" t="str">
        <f>IF('COUT TVX'!G393=0,"",'COUT TVX'!G393)</f>
        <v/>
      </c>
      <c r="AI396" s="76" t="str">
        <f t="shared" si="38"/>
        <v/>
      </c>
      <c r="AJ396" s="67" t="str">
        <f>'COUT TVX'!K393</f>
        <v>LOT 2 - MACONNERIE</v>
      </c>
      <c r="AK396" s="67" t="str">
        <f>'COUT TVX'!L393</f>
        <v>GROS ŒUVRE</v>
      </c>
      <c r="AL396" s="68">
        <f>'COUT TVX'!M393</f>
        <v>720477.29</v>
      </c>
      <c r="AM396" s="68"/>
      <c r="AN396" s="68"/>
      <c r="AO396" s="68"/>
      <c r="AP396" s="68"/>
      <c r="AQ396" s="68"/>
      <c r="AR396" s="68"/>
      <c r="AS396" s="77"/>
      <c r="AT396" s="68" t="str">
        <f t="shared" si="39"/>
        <v/>
      </c>
      <c r="AU396" s="68" t="str">
        <f t="shared" si="40"/>
        <v/>
      </c>
      <c r="AV396" s="68" t="str">
        <f t="shared" si="41"/>
        <v/>
      </c>
    </row>
    <row r="397" spans="1:48" x14ac:dyDescent="0.25">
      <c r="A397" s="67">
        <f>'COUT TVX'!A394</f>
        <v>845</v>
      </c>
      <c r="B397" s="67" t="str">
        <f>'COUT TVX'!B394</f>
        <v>MULSANNE CONST 19 LOGTS</v>
      </c>
      <c r="C397" s="67"/>
      <c r="D397" s="67"/>
      <c r="E397" s="67" t="str">
        <f>IF(ISBLANK('COUT TVX'!I394),"",'COUT TVX'!I394)</f>
        <v/>
      </c>
      <c r="F397" s="72" t="str">
        <f>'COUT TVX'!R394</f>
        <v>Z2</v>
      </c>
      <c r="G397" s="67"/>
      <c r="H397" s="67">
        <f>'COUT TVX'!C394</f>
        <v>2012</v>
      </c>
      <c r="I397" s="67">
        <f>'COUT TVX'!D394</f>
        <v>2014</v>
      </c>
      <c r="J397" s="67" t="str">
        <f>IF('COUT TVX'!H394="IND","IND",IF('COUT TVX'!H394="COLL","COLL",IF('COUT TVX'!H394="INT","COL","MIXTE")))</f>
        <v>IND</v>
      </c>
      <c r="K397" s="67" t="str">
        <f>IFERROR((VLOOKUP(A397,'COUT GLOBAL'!A:L,9,FALSE)),"")</f>
        <v>Locatif</v>
      </c>
      <c r="L397" s="67"/>
      <c r="M397" s="67"/>
      <c r="N397" s="67" t="str">
        <f t="shared" si="36"/>
        <v>-</v>
      </c>
      <c r="O397" s="67"/>
      <c r="P397" s="67"/>
      <c r="Q397" s="67"/>
      <c r="R397" s="67"/>
      <c r="S397" s="67"/>
      <c r="T397" s="67"/>
      <c r="U397" s="67"/>
      <c r="V397" s="67"/>
      <c r="W397" s="67"/>
      <c r="X397" s="73" t="str">
        <f>IF('COUT TVX'!E394=0,"",'COUT TVX'!E394)</f>
        <v/>
      </c>
      <c r="Y397" s="74"/>
      <c r="Z397" s="74"/>
      <c r="AA397" s="74"/>
      <c r="AB397" s="74"/>
      <c r="AC397" s="74"/>
      <c r="AD397" s="68"/>
      <c r="AE397" s="68" t="str">
        <f t="shared" si="37"/>
        <v/>
      </c>
      <c r="AF397" s="68"/>
      <c r="AG397" s="75" t="str">
        <f>IF('COUT TVX'!F394=0,"",'COUT TVX'!F394)</f>
        <v/>
      </c>
      <c r="AH397" s="75" t="str">
        <f>IF('COUT TVX'!G394=0,"",'COUT TVX'!G394)</f>
        <v/>
      </c>
      <c r="AI397" s="76" t="str">
        <f t="shared" si="38"/>
        <v/>
      </c>
      <c r="AJ397" s="67" t="str">
        <f>'COUT TVX'!K394</f>
        <v>LOT 3 - RAVALEMENT</v>
      </c>
      <c r="AK397" s="67" t="str">
        <f>'COUT TVX'!L394</f>
        <v>GROS ŒUVRE</v>
      </c>
      <c r="AL397" s="68">
        <f>'COUT TVX'!M394</f>
        <v>85137.82</v>
      </c>
      <c r="AM397" s="68"/>
      <c r="AN397" s="68"/>
      <c r="AO397" s="68"/>
      <c r="AP397" s="68"/>
      <c r="AQ397" s="68"/>
      <c r="AR397" s="68"/>
      <c r="AS397" s="77" t="str">
        <f>IF(ISBLANK('COUT TVX'!Q394),"",'COUT TVX'!Q394)</f>
        <v/>
      </c>
      <c r="AT397" s="68" t="str">
        <f t="shared" si="39"/>
        <v/>
      </c>
      <c r="AU397" s="68" t="str">
        <f t="shared" si="40"/>
        <v/>
      </c>
      <c r="AV397" s="68" t="str">
        <f t="shared" si="41"/>
        <v/>
      </c>
    </row>
    <row r="398" spans="1:48" x14ac:dyDescent="0.25">
      <c r="A398" s="67">
        <f>'COUT TVX'!A395</f>
        <v>845</v>
      </c>
      <c r="B398" s="67" t="str">
        <f>'COUT TVX'!B395</f>
        <v>MULSANNE CONST 19 LOGTS</v>
      </c>
      <c r="C398" s="67"/>
      <c r="D398" s="67"/>
      <c r="E398" s="67" t="str">
        <f>IF(ISBLANK('COUT TVX'!I395),"",'COUT TVX'!I395)</f>
        <v/>
      </c>
      <c r="F398" s="72" t="str">
        <f>'COUT TVX'!R395</f>
        <v>Z2</v>
      </c>
      <c r="G398" s="67"/>
      <c r="H398" s="67">
        <f>'COUT TVX'!C395</f>
        <v>2012</v>
      </c>
      <c r="I398" s="67">
        <f>'COUT TVX'!D395</f>
        <v>2014</v>
      </c>
      <c r="J398" s="67" t="str">
        <f>IF('COUT TVX'!H395="IND","IND",IF('COUT TVX'!H395="COLL","COLL",IF('COUT TVX'!H395="INT","COL","MIXTE")))</f>
        <v>IND</v>
      </c>
      <c r="K398" s="67" t="str">
        <f>IFERROR((VLOOKUP(A398,'COUT GLOBAL'!A:L,9,FALSE)),"")</f>
        <v>Locatif</v>
      </c>
      <c r="L398" s="67"/>
      <c r="M398" s="67"/>
      <c r="N398" s="67" t="str">
        <f t="shared" si="36"/>
        <v>-</v>
      </c>
      <c r="O398" s="67"/>
      <c r="P398" s="67"/>
      <c r="Q398" s="67"/>
      <c r="R398" s="67"/>
      <c r="S398" s="67"/>
      <c r="T398" s="67"/>
      <c r="U398" s="67"/>
      <c r="V398" s="67"/>
      <c r="W398" s="67"/>
      <c r="X398" s="73" t="str">
        <f>IF('COUT TVX'!E395=0,"",'COUT TVX'!E395)</f>
        <v/>
      </c>
      <c r="Y398" s="74"/>
      <c r="Z398" s="74"/>
      <c r="AA398" s="74"/>
      <c r="AB398" s="74"/>
      <c r="AC398" s="74"/>
      <c r="AD398" s="68"/>
      <c r="AE398" s="68" t="str">
        <f t="shared" si="37"/>
        <v/>
      </c>
      <c r="AF398" s="68"/>
      <c r="AG398" s="75" t="str">
        <f>IF('COUT TVX'!F395=0,"",'COUT TVX'!F395)</f>
        <v/>
      </c>
      <c r="AH398" s="75" t="str">
        <f>IF('COUT TVX'!G395=0,"",'COUT TVX'!G395)</f>
        <v/>
      </c>
      <c r="AI398" s="76" t="str">
        <f t="shared" si="38"/>
        <v/>
      </c>
      <c r="AJ398" s="67" t="str">
        <f>'COUT TVX'!K395</f>
        <v>LOT 4- CHARPENTE BOIS</v>
      </c>
      <c r="AK398" s="67" t="str">
        <f>'COUT TVX'!L395</f>
        <v>CHARPENTE / COUVERTURE</v>
      </c>
      <c r="AL398" s="68">
        <f>'COUT TVX'!M395</f>
        <v>60244.9</v>
      </c>
      <c r="AM398" s="68"/>
      <c r="AN398" s="68"/>
      <c r="AO398" s="68"/>
      <c r="AP398" s="68"/>
      <c r="AQ398" s="68"/>
      <c r="AR398" s="68"/>
      <c r="AS398" s="77" t="str">
        <f>IF(ISBLANK('COUT TVX'!Q395),"",'COUT TVX'!Q395)</f>
        <v/>
      </c>
      <c r="AT398" s="68" t="str">
        <f t="shared" si="39"/>
        <v/>
      </c>
      <c r="AU398" s="68" t="str">
        <f t="shared" si="40"/>
        <v/>
      </c>
      <c r="AV398" s="68" t="str">
        <f t="shared" si="41"/>
        <v/>
      </c>
    </row>
    <row r="399" spans="1:48" x14ac:dyDescent="0.25">
      <c r="A399" s="67">
        <f>'COUT TVX'!A396</f>
        <v>845</v>
      </c>
      <c r="B399" s="67" t="str">
        <f>'COUT TVX'!B396</f>
        <v>MULSANNE CONST 19 LOGTS</v>
      </c>
      <c r="C399" s="67"/>
      <c r="D399" s="67"/>
      <c r="E399" s="67" t="str">
        <f>IF(ISBLANK('COUT TVX'!I396),"",'COUT TVX'!I396)</f>
        <v/>
      </c>
      <c r="F399" s="72" t="str">
        <f>'COUT TVX'!R396</f>
        <v>Z2</v>
      </c>
      <c r="G399" s="67"/>
      <c r="H399" s="67">
        <f>'COUT TVX'!C396</f>
        <v>2012</v>
      </c>
      <c r="I399" s="67">
        <f>'COUT TVX'!D396</f>
        <v>2014</v>
      </c>
      <c r="J399" s="67" t="str">
        <f>IF('COUT TVX'!H396="IND","IND",IF('COUT TVX'!H396="COLL","COLL",IF('COUT TVX'!H396="INT","COL","MIXTE")))</f>
        <v>IND</v>
      </c>
      <c r="K399" s="67" t="str">
        <f>IFERROR((VLOOKUP(A399,'COUT GLOBAL'!A:L,9,FALSE)),"")</f>
        <v>Locatif</v>
      </c>
      <c r="L399" s="67"/>
      <c r="M399" s="67"/>
      <c r="N399" s="67" t="str">
        <f t="shared" si="36"/>
        <v>-</v>
      </c>
      <c r="O399" s="67"/>
      <c r="P399" s="67"/>
      <c r="Q399" s="67"/>
      <c r="R399" s="67"/>
      <c r="S399" s="67"/>
      <c r="T399" s="67"/>
      <c r="U399" s="67"/>
      <c r="V399" s="67"/>
      <c r="W399" s="67"/>
      <c r="X399" s="73" t="str">
        <f>IF('COUT TVX'!E396=0,"",'COUT TVX'!E396)</f>
        <v/>
      </c>
      <c r="Y399" s="74"/>
      <c r="Z399" s="74"/>
      <c r="AA399" s="74"/>
      <c r="AB399" s="74"/>
      <c r="AC399" s="74"/>
      <c r="AD399" s="68"/>
      <c r="AE399" s="68" t="str">
        <f t="shared" si="37"/>
        <v/>
      </c>
      <c r="AF399" s="68"/>
      <c r="AG399" s="75" t="str">
        <f>IF('COUT TVX'!F396=0,"",'COUT TVX'!F396)</f>
        <v/>
      </c>
      <c r="AH399" s="75" t="str">
        <f>IF('COUT TVX'!G396=0,"",'COUT TVX'!G396)</f>
        <v/>
      </c>
      <c r="AI399" s="76" t="str">
        <f t="shared" si="38"/>
        <v/>
      </c>
      <c r="AJ399" s="67" t="str">
        <f>'COUT TVX'!K396</f>
        <v>LOT 5-COUV.BAC ACIER-ETANCHEIT</v>
      </c>
      <c r="AK399" s="67" t="str">
        <f>'COUT TVX'!L396</f>
        <v>CHARPENTE / COUVERTURE</v>
      </c>
      <c r="AL399" s="68">
        <f>'COUT TVX'!M396</f>
        <v>192994.4</v>
      </c>
      <c r="AM399" s="68"/>
      <c r="AN399" s="68"/>
      <c r="AO399" s="68"/>
      <c r="AP399" s="68"/>
      <c r="AQ399" s="68"/>
      <c r="AR399" s="68"/>
      <c r="AS399" s="77" t="str">
        <f>IF(ISBLANK('COUT TVX'!Q396),"",'COUT TVX'!Q396)</f>
        <v/>
      </c>
      <c r="AT399" s="68" t="str">
        <f t="shared" si="39"/>
        <v/>
      </c>
      <c r="AU399" s="68" t="str">
        <f t="shared" si="40"/>
        <v/>
      </c>
      <c r="AV399" s="68" t="str">
        <f t="shared" si="41"/>
        <v/>
      </c>
    </row>
    <row r="400" spans="1:48" x14ac:dyDescent="0.25">
      <c r="A400" s="67">
        <f>'COUT TVX'!A397</f>
        <v>845</v>
      </c>
      <c r="B400" s="67" t="str">
        <f>'COUT TVX'!B397</f>
        <v>MULSANNE CONST 19 LOGTS</v>
      </c>
      <c r="C400" s="67"/>
      <c r="D400" s="67"/>
      <c r="E400" s="67" t="str">
        <f>IF(ISBLANK('COUT TVX'!I397),"",'COUT TVX'!I397)</f>
        <v/>
      </c>
      <c r="F400" s="72" t="str">
        <f>'COUT TVX'!R397</f>
        <v>Z2</v>
      </c>
      <c r="G400" s="67"/>
      <c r="H400" s="67">
        <f>'COUT TVX'!C397</f>
        <v>2012</v>
      </c>
      <c r="I400" s="67">
        <f>'COUT TVX'!D397</f>
        <v>2014</v>
      </c>
      <c r="J400" s="67" t="str">
        <f>IF('COUT TVX'!H397="IND","IND",IF('COUT TVX'!H397="COLL","COLL",IF('COUT TVX'!H397="INT","COL","MIXTE")))</f>
        <v>IND</v>
      </c>
      <c r="K400" s="67" t="str">
        <f>IFERROR((VLOOKUP(A400,'COUT GLOBAL'!A:L,9,FALSE)),"")</f>
        <v>Locatif</v>
      </c>
      <c r="L400" s="67"/>
      <c r="M400" s="67"/>
      <c r="N400" s="67" t="str">
        <f t="shared" si="36"/>
        <v>-</v>
      </c>
      <c r="O400" s="67"/>
      <c r="P400" s="67"/>
      <c r="Q400" s="67"/>
      <c r="R400" s="67"/>
      <c r="S400" s="67"/>
      <c r="T400" s="67"/>
      <c r="U400" s="67"/>
      <c r="V400" s="67"/>
      <c r="W400" s="67"/>
      <c r="X400" s="73" t="str">
        <f>IF('COUT TVX'!E397=0,"",'COUT TVX'!E397)</f>
        <v/>
      </c>
      <c r="Y400" s="74"/>
      <c r="Z400" s="74"/>
      <c r="AA400" s="74"/>
      <c r="AB400" s="74"/>
      <c r="AC400" s="74"/>
      <c r="AD400" s="68"/>
      <c r="AE400" s="68" t="str">
        <f t="shared" si="37"/>
        <v/>
      </c>
      <c r="AF400" s="68"/>
      <c r="AG400" s="75" t="str">
        <f>IF('COUT TVX'!F397=0,"",'COUT TVX'!F397)</f>
        <v/>
      </c>
      <c r="AH400" s="75" t="str">
        <f>IF('COUT TVX'!G397=0,"",'COUT TVX'!G397)</f>
        <v/>
      </c>
      <c r="AI400" s="76" t="str">
        <f t="shared" si="38"/>
        <v/>
      </c>
      <c r="AJ400" s="67" t="str">
        <f>'COUT TVX'!K397</f>
        <v>LOT 6- MENUISERIE EXT PVC</v>
      </c>
      <c r="AK400" s="67" t="str">
        <f>'COUT TVX'!L397</f>
        <v>SECOND ŒUVRE</v>
      </c>
      <c r="AL400" s="68">
        <f>'COUT TVX'!M397</f>
        <v>95711.73</v>
      </c>
      <c r="AM400" s="68"/>
      <c r="AN400" s="68"/>
      <c r="AO400" s="68"/>
      <c r="AP400" s="68"/>
      <c r="AQ400" s="68"/>
      <c r="AR400" s="68"/>
      <c r="AS400" s="77" t="str">
        <f>IF(ISBLANK('COUT TVX'!Q397),"",'COUT TVX'!Q397)</f>
        <v/>
      </c>
      <c r="AT400" s="68" t="str">
        <f t="shared" si="39"/>
        <v/>
      </c>
      <c r="AU400" s="68" t="str">
        <f t="shared" si="40"/>
        <v/>
      </c>
      <c r="AV400" s="68" t="str">
        <f t="shared" si="41"/>
        <v/>
      </c>
    </row>
    <row r="401" spans="1:48" x14ac:dyDescent="0.25">
      <c r="A401" s="67">
        <f>'COUT TVX'!A398</f>
        <v>845</v>
      </c>
      <c r="B401" s="67" t="str">
        <f>'COUT TVX'!B398</f>
        <v>MULSANNE CONST 19 LOGTS</v>
      </c>
      <c r="C401" s="67"/>
      <c r="D401" s="67"/>
      <c r="E401" s="67" t="str">
        <f>IF(ISBLANK('COUT TVX'!I398),"",'COUT TVX'!I398)</f>
        <v/>
      </c>
      <c r="F401" s="72" t="str">
        <f>'COUT TVX'!R398</f>
        <v>Z2</v>
      </c>
      <c r="G401" s="67"/>
      <c r="H401" s="67">
        <f>'COUT TVX'!C398</f>
        <v>2012</v>
      </c>
      <c r="I401" s="67">
        <f>'COUT TVX'!D398</f>
        <v>2014</v>
      </c>
      <c r="J401" s="67" t="str">
        <f>IF('COUT TVX'!H398="IND","IND",IF('COUT TVX'!H398="COLL","COLL",IF('COUT TVX'!H398="INT","COL","MIXTE")))</f>
        <v>IND</v>
      </c>
      <c r="K401" s="67" t="str">
        <f>IFERROR((VLOOKUP(A401,'COUT GLOBAL'!A:L,9,FALSE)),"")</f>
        <v>Locatif</v>
      </c>
      <c r="L401" s="67"/>
      <c r="M401" s="67"/>
      <c r="N401" s="67" t="str">
        <f t="shared" si="36"/>
        <v>-</v>
      </c>
      <c r="O401" s="67"/>
      <c r="P401" s="67"/>
      <c r="Q401" s="67"/>
      <c r="R401" s="67"/>
      <c r="S401" s="67"/>
      <c r="T401" s="67"/>
      <c r="U401" s="67"/>
      <c r="V401" s="67"/>
      <c r="W401" s="67"/>
      <c r="X401" s="73" t="str">
        <f>IF('COUT TVX'!E398=0,"",'COUT TVX'!E398)</f>
        <v/>
      </c>
      <c r="Y401" s="74"/>
      <c r="Z401" s="74"/>
      <c r="AA401" s="74"/>
      <c r="AB401" s="74"/>
      <c r="AC401" s="74"/>
      <c r="AD401" s="68"/>
      <c r="AE401" s="68" t="str">
        <f t="shared" si="37"/>
        <v/>
      </c>
      <c r="AF401" s="68"/>
      <c r="AG401" s="75" t="str">
        <f>IF('COUT TVX'!F398=0,"",'COUT TVX'!F398)</f>
        <v/>
      </c>
      <c r="AH401" s="75" t="str">
        <f>IF('COUT TVX'!G398=0,"",'COUT TVX'!G398)</f>
        <v/>
      </c>
      <c r="AI401" s="76" t="str">
        <f t="shared" si="38"/>
        <v/>
      </c>
      <c r="AJ401" s="67" t="str">
        <f>'COUT TVX'!K398</f>
        <v>LOT 7- MENUISERIES INT. BOIS</v>
      </c>
      <c r="AK401" s="67" t="str">
        <f>'COUT TVX'!L398</f>
        <v>SECOND ŒUVRE</v>
      </c>
      <c r="AL401" s="68">
        <f>'COUT TVX'!M398</f>
        <v>75427.88</v>
      </c>
      <c r="AM401" s="68"/>
      <c r="AN401" s="68"/>
      <c r="AO401" s="68"/>
      <c r="AP401" s="68"/>
      <c r="AQ401" s="68"/>
      <c r="AR401" s="68"/>
      <c r="AS401" s="77" t="str">
        <f>IF(ISBLANK('COUT TVX'!Q398),"",'COUT TVX'!Q398)</f>
        <v/>
      </c>
      <c r="AT401" s="68" t="str">
        <f t="shared" si="39"/>
        <v/>
      </c>
      <c r="AU401" s="68" t="str">
        <f t="shared" si="40"/>
        <v/>
      </c>
      <c r="AV401" s="68" t="str">
        <f t="shared" si="41"/>
        <v/>
      </c>
    </row>
    <row r="402" spans="1:48" x14ac:dyDescent="0.25">
      <c r="A402" s="67">
        <f>'COUT TVX'!A399</f>
        <v>845</v>
      </c>
      <c r="B402" s="67" t="str">
        <f>'COUT TVX'!B399</f>
        <v>MULSANNE CONST 19 LOGTS</v>
      </c>
      <c r="C402" s="67"/>
      <c r="D402" s="67"/>
      <c r="E402" s="67" t="str">
        <f>IF(ISBLANK('COUT TVX'!I399),"",'COUT TVX'!I399)</f>
        <v/>
      </c>
      <c r="F402" s="72" t="str">
        <f>'COUT TVX'!R399</f>
        <v>Z2</v>
      </c>
      <c r="G402" s="67"/>
      <c r="H402" s="67">
        <f>'COUT TVX'!C399</f>
        <v>2012</v>
      </c>
      <c r="I402" s="67">
        <f>'COUT TVX'!D399</f>
        <v>2014</v>
      </c>
      <c r="J402" s="67" t="str">
        <f>IF('COUT TVX'!H399="IND","IND",IF('COUT TVX'!H399="COLL","COLL",IF('COUT TVX'!H399="INT","COL","MIXTE")))</f>
        <v>IND</v>
      </c>
      <c r="K402" s="67" t="str">
        <f>IFERROR((VLOOKUP(A402,'COUT GLOBAL'!A:L,9,FALSE)),"")</f>
        <v>Locatif</v>
      </c>
      <c r="L402" s="67"/>
      <c r="M402" s="67"/>
      <c r="N402" s="67" t="str">
        <f t="shared" si="36"/>
        <v>-</v>
      </c>
      <c r="O402" s="67"/>
      <c r="P402" s="67"/>
      <c r="Q402" s="67"/>
      <c r="R402" s="67"/>
      <c r="S402" s="67"/>
      <c r="T402" s="67"/>
      <c r="U402" s="67"/>
      <c r="V402" s="67"/>
      <c r="W402" s="67"/>
      <c r="X402" s="73" t="str">
        <f>IF('COUT TVX'!E399=0,"",'COUT TVX'!E399)</f>
        <v/>
      </c>
      <c r="Y402" s="74"/>
      <c r="Z402" s="74"/>
      <c r="AA402" s="74"/>
      <c r="AB402" s="74"/>
      <c r="AC402" s="74"/>
      <c r="AD402" s="68"/>
      <c r="AE402" s="68" t="str">
        <f t="shared" si="37"/>
        <v/>
      </c>
      <c r="AF402" s="68"/>
      <c r="AG402" s="75" t="str">
        <f>IF('COUT TVX'!F399=0,"",'COUT TVX'!F399)</f>
        <v/>
      </c>
      <c r="AH402" s="75" t="str">
        <f>IF('COUT TVX'!G399=0,"",'COUT TVX'!G399)</f>
        <v/>
      </c>
      <c r="AI402" s="76" t="str">
        <f t="shared" si="38"/>
        <v/>
      </c>
      <c r="AJ402" s="67" t="str">
        <f>'COUT TVX'!K399</f>
        <v>LOT 8- PLATRERIE</v>
      </c>
      <c r="AK402" s="67" t="str">
        <f>'COUT TVX'!L399</f>
        <v>SECOND ŒUVRE</v>
      </c>
      <c r="AL402" s="68">
        <f>'COUT TVX'!M399</f>
        <v>236006.47</v>
      </c>
      <c r="AM402" s="68"/>
      <c r="AN402" s="68"/>
      <c r="AO402" s="68"/>
      <c r="AP402" s="68"/>
      <c r="AQ402" s="68"/>
      <c r="AR402" s="68"/>
      <c r="AS402" s="77" t="str">
        <f>IF(ISBLANK('COUT TVX'!Q399),"",'COUT TVX'!Q399)</f>
        <v/>
      </c>
      <c r="AT402" s="68" t="str">
        <f t="shared" si="39"/>
        <v/>
      </c>
      <c r="AU402" s="68" t="str">
        <f t="shared" si="40"/>
        <v/>
      </c>
      <c r="AV402" s="68" t="str">
        <f t="shared" si="41"/>
        <v/>
      </c>
    </row>
    <row r="403" spans="1:48" x14ac:dyDescent="0.25">
      <c r="A403" s="67">
        <f>'COUT TVX'!A400</f>
        <v>845</v>
      </c>
      <c r="B403" s="67" t="str">
        <f>'COUT TVX'!B400</f>
        <v>MULSANNE CONST 19 LOGTS</v>
      </c>
      <c r="C403" s="67"/>
      <c r="D403" s="67"/>
      <c r="E403" s="67" t="str">
        <f>IF(ISBLANK('COUT TVX'!I400),"",'COUT TVX'!I400)</f>
        <v/>
      </c>
      <c r="F403" s="72" t="str">
        <f>'COUT TVX'!R400</f>
        <v>Z2</v>
      </c>
      <c r="G403" s="67"/>
      <c r="H403" s="67">
        <f>'COUT TVX'!C400</f>
        <v>2012</v>
      </c>
      <c r="I403" s="67">
        <f>'COUT TVX'!D400</f>
        <v>2014</v>
      </c>
      <c r="J403" s="67" t="str">
        <f>IF('COUT TVX'!H400="IND","IND",IF('COUT TVX'!H400="COLL","COLL",IF('COUT TVX'!H400="INT","COL","MIXTE")))</f>
        <v>IND</v>
      </c>
      <c r="K403" s="67" t="str">
        <f>IFERROR((VLOOKUP(A403,'COUT GLOBAL'!A:L,9,FALSE)),"")</f>
        <v>Locatif</v>
      </c>
      <c r="L403" s="67"/>
      <c r="M403" s="67"/>
      <c r="N403" s="67" t="str">
        <f t="shared" si="36"/>
        <v>-</v>
      </c>
      <c r="O403" s="67"/>
      <c r="P403" s="67"/>
      <c r="Q403" s="67"/>
      <c r="R403" s="67"/>
      <c r="S403" s="67"/>
      <c r="T403" s="67"/>
      <c r="U403" s="67"/>
      <c r="V403" s="67"/>
      <c r="W403" s="67"/>
      <c r="X403" s="73" t="str">
        <f>IF('COUT TVX'!E400=0,"",'COUT TVX'!E400)</f>
        <v/>
      </c>
      <c r="Y403" s="74"/>
      <c r="Z403" s="74"/>
      <c r="AA403" s="74"/>
      <c r="AB403" s="74"/>
      <c r="AC403" s="74"/>
      <c r="AD403" s="68"/>
      <c r="AE403" s="68" t="str">
        <f t="shared" si="37"/>
        <v/>
      </c>
      <c r="AF403" s="68"/>
      <c r="AG403" s="75" t="str">
        <f>IF('COUT TVX'!F400=0,"",'COUT TVX'!F400)</f>
        <v/>
      </c>
      <c r="AH403" s="75" t="str">
        <f>IF('COUT TVX'!G400=0,"",'COUT TVX'!G400)</f>
        <v/>
      </c>
      <c r="AI403" s="76" t="str">
        <f t="shared" si="38"/>
        <v/>
      </c>
      <c r="AJ403" s="67" t="str">
        <f>'COUT TVX'!K400</f>
        <v>LOT 9 - ELECTRICITE</v>
      </c>
      <c r="AK403" s="67" t="str">
        <f>'COUT TVX'!L400</f>
        <v>ELECTRICITE / CHAUFFAGE/PLOMBERIE/VMC</v>
      </c>
      <c r="AL403" s="68">
        <f>'COUT TVX'!M400</f>
        <v>70467.87</v>
      </c>
      <c r="AM403" s="68"/>
      <c r="AN403" s="68"/>
      <c r="AO403" s="68"/>
      <c r="AP403" s="68"/>
      <c r="AQ403" s="68"/>
      <c r="AR403" s="68"/>
      <c r="AS403" s="77" t="str">
        <f>IF(ISBLANK('COUT TVX'!Q400),"",'COUT TVX'!Q400)</f>
        <v/>
      </c>
      <c r="AT403" s="68" t="str">
        <f t="shared" si="39"/>
        <v/>
      </c>
      <c r="AU403" s="68" t="str">
        <f t="shared" si="40"/>
        <v/>
      </c>
      <c r="AV403" s="68" t="str">
        <f t="shared" si="41"/>
        <v/>
      </c>
    </row>
    <row r="404" spans="1:48" x14ac:dyDescent="0.25">
      <c r="A404" s="67">
        <f>'COUT TVX'!A401</f>
        <v>845</v>
      </c>
      <c r="B404" s="67" t="str">
        <f>'COUT TVX'!B401</f>
        <v>MULSANNE CONST 19 LOGTS</v>
      </c>
      <c r="C404" s="67"/>
      <c r="D404" s="67"/>
      <c r="E404" s="67" t="str">
        <f>IF(ISBLANK('COUT TVX'!I401),"",'COUT TVX'!I401)</f>
        <v/>
      </c>
      <c r="F404" s="72" t="str">
        <f>'COUT TVX'!R401</f>
        <v>Z2</v>
      </c>
      <c r="G404" s="67"/>
      <c r="H404" s="67">
        <f>'COUT TVX'!C401</f>
        <v>2012</v>
      </c>
      <c r="I404" s="67">
        <f>'COUT TVX'!D401</f>
        <v>2014</v>
      </c>
      <c r="J404" s="67" t="str">
        <f>IF('COUT TVX'!H401="IND","IND",IF('COUT TVX'!H401="COLL","COLL",IF('COUT TVX'!H401="INT","COL","MIXTE")))</f>
        <v>IND</v>
      </c>
      <c r="K404" s="67" t="str">
        <f>IFERROR((VLOOKUP(A404,'COUT GLOBAL'!A:L,9,FALSE)),"")</f>
        <v>Locatif</v>
      </c>
      <c r="L404" s="67"/>
      <c r="M404" s="67"/>
      <c r="N404" s="67" t="str">
        <f t="shared" si="36"/>
        <v>-</v>
      </c>
      <c r="O404" s="67"/>
      <c r="P404" s="67"/>
      <c r="Q404" s="67"/>
      <c r="R404" s="67"/>
      <c r="S404" s="67"/>
      <c r="T404" s="67"/>
      <c r="U404" s="67"/>
      <c r="V404" s="67"/>
      <c r="W404" s="67"/>
      <c r="X404" s="73" t="str">
        <f>IF('COUT TVX'!E401=0,"",'COUT TVX'!E401)</f>
        <v/>
      </c>
      <c r="Y404" s="74"/>
      <c r="Z404" s="74"/>
      <c r="AA404" s="74"/>
      <c r="AB404" s="74"/>
      <c r="AC404" s="74"/>
      <c r="AD404" s="68"/>
      <c r="AE404" s="68" t="str">
        <f t="shared" si="37"/>
        <v/>
      </c>
      <c r="AF404" s="68"/>
      <c r="AG404" s="75" t="str">
        <f>IF('COUT TVX'!F401=0,"",'COUT TVX'!F401)</f>
        <v/>
      </c>
      <c r="AH404" s="75" t="str">
        <f>IF('COUT TVX'!G401=0,"",'COUT TVX'!G401)</f>
        <v/>
      </c>
      <c r="AI404" s="76" t="str">
        <f t="shared" si="38"/>
        <v/>
      </c>
      <c r="AJ404" s="67" t="str">
        <f>'COUT TVX'!K401</f>
        <v>LOT 10 - PLOMBERIE- SANITAIRES</v>
      </c>
      <c r="AK404" s="67" t="str">
        <f>'COUT TVX'!L401</f>
        <v>ELECTRICITE / CHAUFFAGE/PLOMBERIE/VMC</v>
      </c>
      <c r="AL404" s="68">
        <f>'COUT TVX'!M401</f>
        <v>66565.16</v>
      </c>
      <c r="AM404" s="68"/>
      <c r="AN404" s="68"/>
      <c r="AO404" s="68"/>
      <c r="AP404" s="68"/>
      <c r="AQ404" s="68"/>
      <c r="AR404" s="68"/>
      <c r="AS404" s="77" t="str">
        <f>IF(ISBLANK('COUT TVX'!Q401),"",'COUT TVX'!Q401)</f>
        <v/>
      </c>
      <c r="AT404" s="68" t="str">
        <f t="shared" si="39"/>
        <v/>
      </c>
      <c r="AU404" s="68" t="str">
        <f t="shared" si="40"/>
        <v/>
      </c>
      <c r="AV404" s="68" t="str">
        <f t="shared" si="41"/>
        <v/>
      </c>
    </row>
    <row r="405" spans="1:48" x14ac:dyDescent="0.25">
      <c r="A405" s="67">
        <f>'COUT TVX'!A402</f>
        <v>845</v>
      </c>
      <c r="B405" s="67" t="str">
        <f>'COUT TVX'!B402</f>
        <v>MULSANNE CONST 19 LOGTS</v>
      </c>
      <c r="C405" s="67"/>
      <c r="D405" s="67"/>
      <c r="E405" s="67" t="str">
        <f>IF(ISBLANK('COUT TVX'!I402),"",'COUT TVX'!I402)</f>
        <v/>
      </c>
      <c r="F405" s="72" t="str">
        <f>'COUT TVX'!R402</f>
        <v>Z2</v>
      </c>
      <c r="G405" s="67"/>
      <c r="H405" s="67">
        <f>'COUT TVX'!C402</f>
        <v>2012</v>
      </c>
      <c r="I405" s="67">
        <f>'COUT TVX'!D402</f>
        <v>2014</v>
      </c>
      <c r="J405" s="67" t="str">
        <f>IF('COUT TVX'!H402="IND","IND",IF('COUT TVX'!H402="COLL","COLL",IF('COUT TVX'!H402="INT","COL","MIXTE")))</f>
        <v>IND</v>
      </c>
      <c r="K405" s="67" t="str">
        <f>IFERROR((VLOOKUP(A405,'COUT GLOBAL'!A:L,9,FALSE)),"")</f>
        <v>Locatif</v>
      </c>
      <c r="L405" s="67"/>
      <c r="M405" s="67"/>
      <c r="N405" s="67" t="str">
        <f t="shared" si="36"/>
        <v>-</v>
      </c>
      <c r="O405" s="67"/>
      <c r="P405" s="67"/>
      <c r="Q405" s="67"/>
      <c r="R405" s="67"/>
      <c r="S405" s="67"/>
      <c r="T405" s="67"/>
      <c r="U405" s="67"/>
      <c r="V405" s="67"/>
      <c r="W405" s="67"/>
      <c r="X405" s="73" t="str">
        <f>IF('COUT TVX'!E402=0,"",'COUT TVX'!E402)</f>
        <v/>
      </c>
      <c r="Y405" s="74"/>
      <c r="Z405" s="74"/>
      <c r="AA405" s="74"/>
      <c r="AB405" s="74"/>
      <c r="AC405" s="74"/>
      <c r="AD405" s="68"/>
      <c r="AE405" s="68" t="str">
        <f t="shared" si="37"/>
        <v/>
      </c>
      <c r="AF405" s="68"/>
      <c r="AG405" s="75" t="str">
        <f>IF('COUT TVX'!F402=0,"",'COUT TVX'!F402)</f>
        <v/>
      </c>
      <c r="AH405" s="75" t="str">
        <f>IF('COUT TVX'!G402=0,"",'COUT TVX'!G402)</f>
        <v/>
      </c>
      <c r="AI405" s="76" t="str">
        <f t="shared" si="38"/>
        <v/>
      </c>
      <c r="AJ405" s="67" t="str">
        <f>'COUT TVX'!K402</f>
        <v>LOT 11- CHAUFFAGE GAZ</v>
      </c>
      <c r="AK405" s="67" t="str">
        <f>'COUT TVX'!L402</f>
        <v>ELECTRICITE / CHAUFFAGE/PLOMBERIE/VMC</v>
      </c>
      <c r="AL405" s="68">
        <f>'COUT TVX'!M402</f>
        <v>154518.75</v>
      </c>
      <c r="AM405" s="68"/>
      <c r="AN405" s="68"/>
      <c r="AO405" s="68"/>
      <c r="AP405" s="68"/>
      <c r="AQ405" s="68"/>
      <c r="AR405" s="68"/>
      <c r="AS405" s="77" t="str">
        <f>IF(ISBLANK('COUT TVX'!Q402),"",'COUT TVX'!Q402)</f>
        <v/>
      </c>
      <c r="AT405" s="68" t="str">
        <f t="shared" si="39"/>
        <v/>
      </c>
      <c r="AU405" s="68" t="str">
        <f t="shared" si="40"/>
        <v/>
      </c>
      <c r="AV405" s="68" t="str">
        <f t="shared" si="41"/>
        <v/>
      </c>
    </row>
    <row r="406" spans="1:48" x14ac:dyDescent="0.25">
      <c r="A406" s="67">
        <f>'COUT TVX'!A403</f>
        <v>845</v>
      </c>
      <c r="B406" s="67" t="str">
        <f>'COUT TVX'!B403</f>
        <v>MULSANNE CONST 19 LOGTS</v>
      </c>
      <c r="C406" s="67"/>
      <c r="D406" s="67"/>
      <c r="E406" s="67" t="str">
        <f>IF(ISBLANK('COUT TVX'!I403),"",'COUT TVX'!I403)</f>
        <v/>
      </c>
      <c r="F406" s="72" t="str">
        <f>'COUT TVX'!R403</f>
        <v>Z2</v>
      </c>
      <c r="G406" s="67"/>
      <c r="H406" s="67">
        <f>'COUT TVX'!C403</f>
        <v>2012</v>
      </c>
      <c r="I406" s="67">
        <f>'COUT TVX'!D403</f>
        <v>2014</v>
      </c>
      <c r="J406" s="67" t="str">
        <f>IF('COUT TVX'!H403="IND","IND",IF('COUT TVX'!H403="COLL","COLL",IF('COUT TVX'!H403="INT","COL","MIXTE")))</f>
        <v>IND</v>
      </c>
      <c r="K406" s="67" t="str">
        <f>IFERROR((VLOOKUP(A406,'COUT GLOBAL'!A:L,9,FALSE)),"")</f>
        <v>Locatif</v>
      </c>
      <c r="L406" s="67"/>
      <c r="M406" s="67"/>
      <c r="N406" s="67" t="str">
        <f t="shared" si="36"/>
        <v>-</v>
      </c>
      <c r="O406" s="67"/>
      <c r="P406" s="67"/>
      <c r="Q406" s="67"/>
      <c r="R406" s="67"/>
      <c r="S406" s="67"/>
      <c r="T406" s="67"/>
      <c r="U406" s="67"/>
      <c r="V406" s="67"/>
      <c r="W406" s="67"/>
      <c r="X406" s="73" t="str">
        <f>IF('COUT TVX'!E403=0,"",'COUT TVX'!E403)</f>
        <v/>
      </c>
      <c r="Y406" s="74"/>
      <c r="Z406" s="74"/>
      <c r="AA406" s="74"/>
      <c r="AB406" s="74"/>
      <c r="AC406" s="74"/>
      <c r="AD406" s="68"/>
      <c r="AE406" s="68" t="str">
        <f t="shared" si="37"/>
        <v/>
      </c>
      <c r="AF406" s="68"/>
      <c r="AG406" s="75" t="str">
        <f>IF('COUT TVX'!F403=0,"",'COUT TVX'!F403)</f>
        <v/>
      </c>
      <c r="AH406" s="75" t="str">
        <f>IF('COUT TVX'!G403=0,"",'COUT TVX'!G403)</f>
        <v/>
      </c>
      <c r="AI406" s="76" t="str">
        <f t="shared" si="38"/>
        <v/>
      </c>
      <c r="AJ406" s="67" t="str">
        <f>'COUT TVX'!K403</f>
        <v>LOT 12- CARRELAGE FAIENCE</v>
      </c>
      <c r="AK406" s="67" t="str">
        <f>'COUT TVX'!L403</f>
        <v>SECOND ŒUVRE</v>
      </c>
      <c r="AL406" s="68">
        <f>'COUT TVX'!M403</f>
        <v>53088.38</v>
      </c>
      <c r="AM406" s="68"/>
      <c r="AN406" s="68"/>
      <c r="AO406" s="68"/>
      <c r="AP406" s="68"/>
      <c r="AQ406" s="68"/>
      <c r="AR406" s="68"/>
      <c r="AS406" s="77" t="str">
        <f>IF(ISBLANK('COUT TVX'!Q403),"",'COUT TVX'!Q403)</f>
        <v/>
      </c>
      <c r="AT406" s="68" t="str">
        <f t="shared" si="39"/>
        <v/>
      </c>
      <c r="AU406" s="68" t="str">
        <f t="shared" si="40"/>
        <v/>
      </c>
      <c r="AV406" s="68" t="str">
        <f t="shared" si="41"/>
        <v/>
      </c>
    </row>
    <row r="407" spans="1:48" x14ac:dyDescent="0.25">
      <c r="A407" s="67">
        <f>'COUT TVX'!A404</f>
        <v>845</v>
      </c>
      <c r="B407" s="67" t="str">
        <f>'COUT TVX'!B404</f>
        <v>MULSANNE CONST 19 LOGTS</v>
      </c>
      <c r="C407" s="67"/>
      <c r="D407" s="67"/>
      <c r="E407" s="67" t="str">
        <f>IF(ISBLANK('COUT TVX'!I404),"",'COUT TVX'!I404)</f>
        <v/>
      </c>
      <c r="F407" s="72" t="str">
        <f>'COUT TVX'!R404</f>
        <v>Z2</v>
      </c>
      <c r="G407" s="67"/>
      <c r="H407" s="67">
        <f>'COUT TVX'!C404</f>
        <v>2012</v>
      </c>
      <c r="I407" s="67">
        <f>'COUT TVX'!D404</f>
        <v>2014</v>
      </c>
      <c r="J407" s="67" t="str">
        <f>IF('COUT TVX'!H404="IND","IND",IF('COUT TVX'!H404="COLL","COLL",IF('COUT TVX'!H404="INT","COL","MIXTE")))</f>
        <v>IND</v>
      </c>
      <c r="K407" s="67" t="str">
        <f>IFERROR((VLOOKUP(A407,'COUT GLOBAL'!A:L,9,FALSE)),"")</f>
        <v>Locatif</v>
      </c>
      <c r="L407" s="67"/>
      <c r="M407" s="67"/>
      <c r="N407" s="67" t="str">
        <f t="shared" si="36"/>
        <v>-</v>
      </c>
      <c r="O407" s="67"/>
      <c r="P407" s="67"/>
      <c r="Q407" s="67"/>
      <c r="R407" s="67"/>
      <c r="S407" s="67"/>
      <c r="T407" s="67"/>
      <c r="U407" s="67"/>
      <c r="V407" s="67"/>
      <c r="W407" s="67"/>
      <c r="X407" s="73" t="str">
        <f>IF('COUT TVX'!E404=0,"",'COUT TVX'!E404)</f>
        <v/>
      </c>
      <c r="Y407" s="74"/>
      <c r="Z407" s="74"/>
      <c r="AA407" s="74"/>
      <c r="AB407" s="74"/>
      <c r="AC407" s="74"/>
      <c r="AD407" s="68"/>
      <c r="AE407" s="68" t="str">
        <f t="shared" si="37"/>
        <v/>
      </c>
      <c r="AF407" s="68"/>
      <c r="AG407" s="75" t="str">
        <f>IF('COUT TVX'!F404=0,"",'COUT TVX'!F404)</f>
        <v/>
      </c>
      <c r="AH407" s="75" t="str">
        <f>IF('COUT TVX'!G404=0,"",'COUT TVX'!G404)</f>
        <v/>
      </c>
      <c r="AI407" s="76" t="str">
        <f t="shared" si="38"/>
        <v/>
      </c>
      <c r="AJ407" s="67" t="str">
        <f>'COUT TVX'!K404</f>
        <v>LOT 13 - REV SOLS SOUPLE-PEINT</v>
      </c>
      <c r="AK407" s="67" t="str">
        <f>'COUT TVX'!L404</f>
        <v>SECOND ŒUVRE</v>
      </c>
      <c r="AL407" s="68">
        <f>'COUT TVX'!M404</f>
        <v>106711.66</v>
      </c>
      <c r="AM407" s="68"/>
      <c r="AN407" s="68"/>
      <c r="AO407" s="68"/>
      <c r="AP407" s="68"/>
      <c r="AQ407" s="68"/>
      <c r="AR407" s="68"/>
      <c r="AS407" s="77" t="str">
        <f>IF(ISBLANK('COUT TVX'!Q404),"",'COUT TVX'!Q404)</f>
        <v/>
      </c>
      <c r="AT407" s="68" t="str">
        <f t="shared" si="39"/>
        <v/>
      </c>
      <c r="AU407" s="68" t="str">
        <f t="shared" si="40"/>
        <v/>
      </c>
      <c r="AV407" s="68" t="str">
        <f t="shared" si="41"/>
        <v/>
      </c>
    </row>
    <row r="408" spans="1:48" x14ac:dyDescent="0.25">
      <c r="A408" s="67">
        <f>'COUT TVX'!A405</f>
        <v>845</v>
      </c>
      <c r="B408" s="67" t="str">
        <f>'COUT TVX'!B405</f>
        <v>MULSANNE CONST 19 LOGTS</v>
      </c>
      <c r="C408" s="67"/>
      <c r="D408" s="67"/>
      <c r="E408" s="67" t="str">
        <f>IF(ISBLANK('COUT TVX'!I405),"",'COUT TVX'!I405)</f>
        <v/>
      </c>
      <c r="F408" s="72" t="str">
        <f>'COUT TVX'!R405</f>
        <v>Z2</v>
      </c>
      <c r="G408" s="67"/>
      <c r="H408" s="67">
        <f>'COUT TVX'!C405</f>
        <v>2012</v>
      </c>
      <c r="I408" s="67">
        <f>'COUT TVX'!D405</f>
        <v>2014</v>
      </c>
      <c r="J408" s="67" t="str">
        <f>IF('COUT TVX'!H405="IND","IND",IF('COUT TVX'!H405="COLL","COLL",IF('COUT TVX'!H405="INT","COL","MIXTE")))</f>
        <v>IND</v>
      </c>
      <c r="K408" s="67" t="str">
        <f>IFERROR((VLOOKUP(A408,'COUT GLOBAL'!A:L,9,FALSE)),"")</f>
        <v>Locatif</v>
      </c>
      <c r="L408" s="67"/>
      <c r="M408" s="67"/>
      <c r="N408" s="67" t="str">
        <f t="shared" si="36"/>
        <v>-</v>
      </c>
      <c r="O408" s="67"/>
      <c r="P408" s="67"/>
      <c r="Q408" s="67"/>
      <c r="R408" s="67"/>
      <c r="S408" s="67"/>
      <c r="T408" s="67"/>
      <c r="U408" s="67"/>
      <c r="V408" s="67"/>
      <c r="W408" s="67"/>
      <c r="X408" s="73" t="str">
        <f>IF('COUT TVX'!E405=0,"",'COUT TVX'!E405)</f>
        <v/>
      </c>
      <c r="Y408" s="74"/>
      <c r="Z408" s="74"/>
      <c r="AA408" s="74"/>
      <c r="AB408" s="74"/>
      <c r="AC408" s="74"/>
      <c r="AD408" s="68"/>
      <c r="AE408" s="68" t="str">
        <f t="shared" si="37"/>
        <v/>
      </c>
      <c r="AF408" s="68"/>
      <c r="AG408" s="75" t="str">
        <f>IF('COUT TVX'!F405=0,"",'COUT TVX'!F405)</f>
        <v/>
      </c>
      <c r="AH408" s="75" t="str">
        <f>IF('COUT TVX'!G405=0,"",'COUT TVX'!G405)</f>
        <v/>
      </c>
      <c r="AI408" s="76" t="str">
        <f t="shared" si="38"/>
        <v/>
      </c>
      <c r="AJ408" s="67" t="str">
        <f>'COUT TVX'!K405</f>
        <v>LOT 14- ESPACES VERTS</v>
      </c>
      <c r="AK408" s="67" t="str">
        <f>'COUT TVX'!L405</f>
        <v>ESPACES VERTS</v>
      </c>
      <c r="AL408" s="68">
        <f>'COUT TVX'!M405</f>
        <v>18718.59</v>
      </c>
      <c r="AM408" s="68"/>
      <c r="AN408" s="68"/>
      <c r="AO408" s="68"/>
      <c r="AP408" s="68"/>
      <c r="AQ408" s="68"/>
      <c r="AR408" s="68"/>
      <c r="AS408" s="77" t="str">
        <f>IF(ISBLANK('COUT TVX'!Q405),"",'COUT TVX'!Q405)</f>
        <v/>
      </c>
      <c r="AT408" s="68" t="str">
        <f t="shared" si="39"/>
        <v/>
      </c>
      <c r="AU408" s="68" t="str">
        <f t="shared" si="40"/>
        <v/>
      </c>
      <c r="AV408" s="68" t="str">
        <f t="shared" si="41"/>
        <v/>
      </c>
    </row>
    <row r="409" spans="1:48" x14ac:dyDescent="0.25">
      <c r="A409" s="67">
        <f>'COUT TVX'!A406</f>
        <v>845</v>
      </c>
      <c r="B409" s="67" t="str">
        <f>'COUT TVX'!B406</f>
        <v>MULSANNE CONST 19 LOGTS</v>
      </c>
      <c r="C409" s="67"/>
      <c r="D409" s="67"/>
      <c r="E409" s="67" t="str">
        <f>IF(ISBLANK('COUT TVX'!I406),"",'COUT TVX'!I406)</f>
        <v/>
      </c>
      <c r="F409" s="72" t="str">
        <f>'COUT TVX'!R406</f>
        <v>Z2</v>
      </c>
      <c r="G409" s="67"/>
      <c r="H409" s="67">
        <f>'COUT TVX'!C406</f>
        <v>2012</v>
      </c>
      <c r="I409" s="67">
        <f>'COUT TVX'!D406</f>
        <v>2014</v>
      </c>
      <c r="J409" s="67" t="str">
        <f>IF('COUT TVX'!H406="IND","IND",IF('COUT TVX'!H406="COLL","COLL",IF('COUT TVX'!H406="INT","COL","MIXTE")))</f>
        <v>IND</v>
      </c>
      <c r="K409" s="67" t="str">
        <f>IFERROR((VLOOKUP(A409,'COUT GLOBAL'!A:L,9,FALSE)),"")</f>
        <v>Locatif</v>
      </c>
      <c r="L409" s="67"/>
      <c r="M409" s="67"/>
      <c r="N409" s="67" t="str">
        <f t="shared" si="36"/>
        <v>-</v>
      </c>
      <c r="O409" s="67"/>
      <c r="P409" s="67"/>
      <c r="Q409" s="67"/>
      <c r="R409" s="67"/>
      <c r="S409" s="67"/>
      <c r="T409" s="67"/>
      <c r="U409" s="67"/>
      <c r="V409" s="67"/>
      <c r="W409" s="67"/>
      <c r="X409" s="73" t="str">
        <f>IF('COUT TVX'!E406=0,"",'COUT TVX'!E406)</f>
        <v/>
      </c>
      <c r="Y409" s="74"/>
      <c r="Z409" s="74"/>
      <c r="AA409" s="74"/>
      <c r="AB409" s="74"/>
      <c r="AC409" s="74"/>
      <c r="AD409" s="68"/>
      <c r="AE409" s="68" t="str">
        <f t="shared" si="37"/>
        <v/>
      </c>
      <c r="AF409" s="68"/>
      <c r="AG409" s="75" t="str">
        <f>IF('COUT TVX'!F406=0,"",'COUT TVX'!F406)</f>
        <v/>
      </c>
      <c r="AH409" s="75" t="str">
        <f>IF('COUT TVX'!G406=0,"",'COUT TVX'!G406)</f>
        <v/>
      </c>
      <c r="AI409" s="76" t="str">
        <f t="shared" si="38"/>
        <v/>
      </c>
      <c r="AJ409" s="67" t="str">
        <f>'COUT TVX'!K406</f>
        <v>LOT 15 - FONDATIONS SPECIALES</v>
      </c>
      <c r="AK409" s="67" t="str">
        <f>'COUT TVX'!L406</f>
        <v>GROS ŒUVRE</v>
      </c>
      <c r="AL409" s="68">
        <f>'COUT TVX'!M406</f>
        <v>77630.559999999998</v>
      </c>
      <c r="AM409" s="68"/>
      <c r="AN409" s="68"/>
      <c r="AO409" s="68"/>
      <c r="AP409" s="68"/>
      <c r="AQ409" s="68"/>
      <c r="AR409" s="68"/>
      <c r="AS409" s="77" t="str">
        <f>IF(ISBLANK('COUT TVX'!Q406),"",'COUT TVX'!Q406)</f>
        <v/>
      </c>
      <c r="AT409" s="68" t="str">
        <f t="shared" si="39"/>
        <v/>
      </c>
      <c r="AU409" s="68" t="str">
        <f t="shared" si="40"/>
        <v/>
      </c>
      <c r="AV409" s="68" t="str">
        <f t="shared" si="41"/>
        <v/>
      </c>
    </row>
    <row r="410" spans="1:48" x14ac:dyDescent="0.25">
      <c r="A410" s="67">
        <f>'COUT TVX'!A407</f>
        <v>774</v>
      </c>
      <c r="B410" s="67" t="str">
        <f>'COUT TVX'!B407</f>
        <v>SAINT GEORGES DU BOIS</v>
      </c>
      <c r="C410" s="67"/>
      <c r="D410" s="67" t="s">
        <v>78</v>
      </c>
      <c r="E410" s="67" t="str">
        <f>IF(ISBLANK('COUT TVX'!I407),"",'COUT TVX'!I407)</f>
        <v/>
      </c>
      <c r="F410" s="72" t="str">
        <f>'COUT TVX'!R407</f>
        <v>Z3</v>
      </c>
      <c r="G410" s="67"/>
      <c r="H410" s="67">
        <f>'COUT TVX'!C407</f>
        <v>2012</v>
      </c>
      <c r="I410" s="67">
        <f>'COUT TVX'!D407</f>
        <v>2014</v>
      </c>
      <c r="J410" s="67" t="str">
        <f>IF('COUT TVX'!H407="IND","IND",IF('COUT TVX'!H407="COLL","COLL",IF('COUT TVX'!H407="INT","COL","MIXTE")))</f>
        <v>COLL</v>
      </c>
      <c r="K410" s="67" t="str">
        <f>IFERROR((VLOOKUP(A410,'COUT GLOBAL'!A:L,9,FALSE)),"")</f>
        <v>Locatif</v>
      </c>
      <c r="L410" s="67"/>
      <c r="M410" s="67"/>
      <c r="N410" s="67" t="str">
        <f t="shared" si="36"/>
        <v>-</v>
      </c>
      <c r="O410" s="67"/>
      <c r="P410" s="67"/>
      <c r="Q410" s="67"/>
      <c r="R410" s="67"/>
      <c r="S410" s="67"/>
      <c r="T410" s="67"/>
      <c r="U410" s="67"/>
      <c r="V410" s="67"/>
      <c r="W410" s="67"/>
      <c r="X410" s="73">
        <f>IF('COUT TVX'!E407=0,"",'COUT TVX'!E407)</f>
        <v>19</v>
      </c>
      <c r="Y410" s="74"/>
      <c r="Z410" s="74"/>
      <c r="AA410" s="74"/>
      <c r="AB410" s="74"/>
      <c r="AC410" s="74"/>
      <c r="AD410" s="68"/>
      <c r="AE410" s="68">
        <f t="shared" si="37"/>
        <v>0</v>
      </c>
      <c r="AF410" s="68"/>
      <c r="AG410" s="75">
        <f>IF('COUT TVX'!F407=0,"",'COUT TVX'!F407)</f>
        <v>1351.58</v>
      </c>
      <c r="AH410" s="75">
        <f>IF('COUT TVX'!G407=0,"",'COUT TVX'!G407)</f>
        <v>1422.08</v>
      </c>
      <c r="AI410" s="76">
        <f t="shared" si="38"/>
        <v>0.95042472997299732</v>
      </c>
      <c r="AJ410" s="67" t="str">
        <f>'COUT TVX'!K407</f>
        <v>LOT 01 - TERRASSEMENT - GO -</v>
      </c>
      <c r="AK410" s="67" t="str">
        <f>'COUT TVX'!L407</f>
        <v>GROS ŒUVRE</v>
      </c>
      <c r="AL410" s="68">
        <f>'COUT TVX'!M407</f>
        <v>632516.85</v>
      </c>
      <c r="AM410" s="68"/>
      <c r="AN410" s="68"/>
      <c r="AO410" s="68"/>
      <c r="AP410" s="68"/>
      <c r="AQ410" s="68"/>
      <c r="AR410" s="68"/>
      <c r="AS410" s="77">
        <f>IF(ISBLANK('COUT TVX'!Q407),"",'COUT TVX'!Q407)</f>
        <v>5.5E-2</v>
      </c>
      <c r="AT410" s="68">
        <f t="shared" si="39"/>
        <v>0</v>
      </c>
      <c r="AU410" s="68">
        <f t="shared" si="40"/>
        <v>0</v>
      </c>
      <c r="AV410" s="68">
        <f t="shared" si="41"/>
        <v>0</v>
      </c>
    </row>
    <row r="411" spans="1:48" x14ac:dyDescent="0.25">
      <c r="A411" s="67">
        <f>'COUT TVX'!A408</f>
        <v>774</v>
      </c>
      <c r="B411" s="67" t="str">
        <f>'COUT TVX'!B408</f>
        <v>SAINT GEORGES DU BOIS</v>
      </c>
      <c r="C411" s="67"/>
      <c r="D411" s="67"/>
      <c r="E411" s="67" t="str">
        <f>IF(ISBLANK('COUT TVX'!I408),"",'COUT TVX'!I408)</f>
        <v/>
      </c>
      <c r="F411" s="72" t="str">
        <f>'COUT TVX'!R408</f>
        <v>Z3</v>
      </c>
      <c r="G411" s="67"/>
      <c r="H411" s="67">
        <f>'COUT TVX'!C408</f>
        <v>2012</v>
      </c>
      <c r="I411" s="67">
        <f>'COUT TVX'!D408</f>
        <v>2014</v>
      </c>
      <c r="J411" s="67" t="str">
        <f>IF('COUT TVX'!H408="IND","IND",IF('COUT TVX'!H408="COLL","COLL",IF('COUT TVX'!H408="INT","COL","MIXTE")))</f>
        <v>COLL</v>
      </c>
      <c r="K411" s="67" t="str">
        <f>IFERROR((VLOOKUP(A411,'COUT GLOBAL'!A:L,9,FALSE)),"")</f>
        <v>Locatif</v>
      </c>
      <c r="L411" s="67"/>
      <c r="M411" s="67"/>
      <c r="N411" s="67" t="str">
        <f t="shared" si="36"/>
        <v>-</v>
      </c>
      <c r="O411" s="67"/>
      <c r="P411" s="67"/>
      <c r="Q411" s="67"/>
      <c r="R411" s="67"/>
      <c r="S411" s="67"/>
      <c r="T411" s="67"/>
      <c r="U411" s="67"/>
      <c r="V411" s="67"/>
      <c r="W411" s="67"/>
      <c r="X411" s="73" t="str">
        <f>IF('COUT TVX'!E408=0,"",'COUT TVX'!E408)</f>
        <v/>
      </c>
      <c r="Y411" s="74"/>
      <c r="Z411" s="74"/>
      <c r="AA411" s="74"/>
      <c r="AB411" s="74"/>
      <c r="AC411" s="74"/>
      <c r="AD411" s="68"/>
      <c r="AE411" s="68" t="str">
        <f t="shared" si="37"/>
        <v/>
      </c>
      <c r="AF411" s="68"/>
      <c r="AG411" s="75" t="str">
        <f>IF('COUT TVX'!F408=0,"",'COUT TVX'!F408)</f>
        <v/>
      </c>
      <c r="AH411" s="75" t="str">
        <f>IF('COUT TVX'!G408=0,"",'COUT TVX'!G408)</f>
        <v/>
      </c>
      <c r="AI411" s="76" t="str">
        <f t="shared" si="38"/>
        <v/>
      </c>
      <c r="AJ411" s="67" t="str">
        <f>'COUT TVX'!K408</f>
        <v>LOT 02 - CHARPENTE BOIS -</v>
      </c>
      <c r="AK411" s="67" t="str">
        <f>'COUT TVX'!L408</f>
        <v>CHARPENTE / COUVERTURE</v>
      </c>
      <c r="AL411" s="68">
        <f>'COUT TVX'!M408</f>
        <v>50101.79</v>
      </c>
      <c r="AM411" s="68"/>
      <c r="AN411" s="68"/>
      <c r="AO411" s="68"/>
      <c r="AP411" s="68"/>
      <c r="AQ411" s="68"/>
      <c r="AR411" s="68"/>
      <c r="AS411" s="77" t="str">
        <f>IF(ISBLANK('COUT TVX'!Q408),"",'COUT TVX'!Q408)</f>
        <v/>
      </c>
      <c r="AT411" s="68" t="str">
        <f t="shared" si="39"/>
        <v/>
      </c>
      <c r="AU411" s="68" t="str">
        <f t="shared" si="40"/>
        <v/>
      </c>
      <c r="AV411" s="68" t="str">
        <f t="shared" si="41"/>
        <v/>
      </c>
    </row>
    <row r="412" spans="1:48" x14ac:dyDescent="0.25">
      <c r="A412" s="67">
        <f>'COUT TVX'!A409</f>
        <v>774</v>
      </c>
      <c r="B412" s="67" t="str">
        <f>'COUT TVX'!B409</f>
        <v>SAINT GEORGES DU BOIS</v>
      </c>
      <c r="C412" s="67"/>
      <c r="D412" s="67"/>
      <c r="E412" s="67" t="str">
        <f>IF(ISBLANK('COUT TVX'!I409),"",'COUT TVX'!I409)</f>
        <v/>
      </c>
      <c r="F412" s="72" t="str">
        <f>'COUT TVX'!R409</f>
        <v>Z3</v>
      </c>
      <c r="G412" s="67"/>
      <c r="H412" s="67">
        <f>'COUT TVX'!C409</f>
        <v>2012</v>
      </c>
      <c r="I412" s="67">
        <f>'COUT TVX'!D409</f>
        <v>2014</v>
      </c>
      <c r="J412" s="67" t="str">
        <f>IF('COUT TVX'!H409="IND","IND",IF('COUT TVX'!H409="COLL","COLL",IF('COUT TVX'!H409="INT","COL","MIXTE")))</f>
        <v>COLL</v>
      </c>
      <c r="K412" s="67" t="str">
        <f>IFERROR((VLOOKUP(A412,'COUT GLOBAL'!A:L,9,FALSE)),"")</f>
        <v>Locatif</v>
      </c>
      <c r="L412" s="67"/>
      <c r="M412" s="67"/>
      <c r="N412" s="67" t="str">
        <f t="shared" si="36"/>
        <v>-</v>
      </c>
      <c r="O412" s="67"/>
      <c r="P412" s="67"/>
      <c r="Q412" s="67"/>
      <c r="R412" s="67"/>
      <c r="S412" s="67"/>
      <c r="T412" s="67"/>
      <c r="U412" s="67"/>
      <c r="V412" s="67"/>
      <c r="W412" s="67"/>
      <c r="X412" s="73" t="str">
        <f>IF('COUT TVX'!E409=0,"",'COUT TVX'!E409)</f>
        <v/>
      </c>
      <c r="Y412" s="74"/>
      <c r="Z412" s="74"/>
      <c r="AA412" s="74"/>
      <c r="AB412" s="74"/>
      <c r="AC412" s="74"/>
      <c r="AD412" s="68"/>
      <c r="AE412" s="68" t="str">
        <f t="shared" si="37"/>
        <v/>
      </c>
      <c r="AF412" s="68"/>
      <c r="AG412" s="75" t="str">
        <f>IF('COUT TVX'!F409=0,"",'COUT TVX'!F409)</f>
        <v/>
      </c>
      <c r="AH412" s="75" t="str">
        <f>IF('COUT TVX'!G409=0,"",'COUT TVX'!G409)</f>
        <v/>
      </c>
      <c r="AI412" s="76" t="str">
        <f t="shared" si="38"/>
        <v/>
      </c>
      <c r="AJ412" s="67" t="str">
        <f>'COUT TVX'!K409</f>
        <v>LOT 03 - COUVERTURE -</v>
      </c>
      <c r="AK412" s="67" t="str">
        <f>'COUT TVX'!L409</f>
        <v>CHARPENTE / COUVERTURE</v>
      </c>
      <c r="AL412" s="68">
        <f>'COUT TVX'!M409</f>
        <v>48218.22</v>
      </c>
      <c r="AM412" s="68"/>
      <c r="AN412" s="68"/>
      <c r="AO412" s="68"/>
      <c r="AP412" s="68"/>
      <c r="AQ412" s="68"/>
      <c r="AR412" s="68"/>
      <c r="AS412" s="77" t="str">
        <f>IF(ISBLANK('COUT TVX'!Q409),"",'COUT TVX'!Q409)</f>
        <v/>
      </c>
      <c r="AT412" s="68" t="str">
        <f t="shared" si="39"/>
        <v/>
      </c>
      <c r="AU412" s="68" t="str">
        <f t="shared" si="40"/>
        <v/>
      </c>
      <c r="AV412" s="68" t="str">
        <f t="shared" si="41"/>
        <v/>
      </c>
    </row>
    <row r="413" spans="1:48" x14ac:dyDescent="0.25">
      <c r="A413" s="67">
        <f>'COUT TVX'!A410</f>
        <v>774</v>
      </c>
      <c r="B413" s="67" t="str">
        <f>'COUT TVX'!B410</f>
        <v>SAINT GEORGES DU BOIS</v>
      </c>
      <c r="C413" s="67"/>
      <c r="D413" s="67"/>
      <c r="E413" s="67" t="str">
        <f>IF(ISBLANK('COUT TVX'!I410),"",'COUT TVX'!I410)</f>
        <v/>
      </c>
      <c r="F413" s="72" t="str">
        <f>'COUT TVX'!R410</f>
        <v>Z3</v>
      </c>
      <c r="G413" s="67"/>
      <c r="H413" s="67">
        <f>'COUT TVX'!C410</f>
        <v>2012</v>
      </c>
      <c r="I413" s="67">
        <f>'COUT TVX'!D410</f>
        <v>2014</v>
      </c>
      <c r="J413" s="67" t="str">
        <f>IF('COUT TVX'!H410="IND","IND",IF('COUT TVX'!H410="COLL","COLL",IF('COUT TVX'!H410="INT","COL","MIXTE")))</f>
        <v>COLL</v>
      </c>
      <c r="K413" s="67" t="str">
        <f>IFERROR((VLOOKUP(A413,'COUT GLOBAL'!A:L,9,FALSE)),"")</f>
        <v>Locatif</v>
      </c>
      <c r="L413" s="67"/>
      <c r="M413" s="67"/>
      <c r="N413" s="67" t="str">
        <f t="shared" si="36"/>
        <v>-</v>
      </c>
      <c r="O413" s="67"/>
      <c r="P413" s="67"/>
      <c r="Q413" s="67"/>
      <c r="R413" s="67"/>
      <c r="S413" s="67"/>
      <c r="T413" s="67"/>
      <c r="U413" s="67"/>
      <c r="V413" s="67"/>
      <c r="W413" s="67"/>
      <c r="X413" s="73" t="str">
        <f>IF('COUT TVX'!E410=0,"",'COUT TVX'!E410)</f>
        <v/>
      </c>
      <c r="Y413" s="74"/>
      <c r="Z413" s="74"/>
      <c r="AA413" s="74"/>
      <c r="AB413" s="74"/>
      <c r="AC413" s="74"/>
      <c r="AD413" s="68"/>
      <c r="AE413" s="68" t="str">
        <f t="shared" si="37"/>
        <v/>
      </c>
      <c r="AF413" s="68"/>
      <c r="AG413" s="75" t="str">
        <f>IF('COUT TVX'!F410=0,"",'COUT TVX'!F410)</f>
        <v/>
      </c>
      <c r="AH413" s="75" t="str">
        <f>IF('COUT TVX'!G410=0,"",'COUT TVX'!G410)</f>
        <v/>
      </c>
      <c r="AI413" s="76" t="str">
        <f t="shared" si="38"/>
        <v/>
      </c>
      <c r="AJ413" s="67" t="str">
        <f>'COUT TVX'!K410</f>
        <v>LOT 04 - ETANCHEITE -</v>
      </c>
      <c r="AK413" s="67" t="str">
        <f>'COUT TVX'!L410</f>
        <v>CHARPENTE / COUVERTURE</v>
      </c>
      <c r="AL413" s="68">
        <f>'COUT TVX'!M410</f>
        <v>23014.03</v>
      </c>
      <c r="AM413" s="68"/>
      <c r="AN413" s="68"/>
      <c r="AO413" s="68"/>
      <c r="AP413" s="68"/>
      <c r="AQ413" s="68"/>
      <c r="AR413" s="68"/>
      <c r="AS413" s="77" t="str">
        <f>IF(ISBLANK('COUT TVX'!Q410),"",'COUT TVX'!Q410)</f>
        <v/>
      </c>
      <c r="AT413" s="68" t="str">
        <f t="shared" si="39"/>
        <v/>
      </c>
      <c r="AU413" s="68" t="str">
        <f t="shared" si="40"/>
        <v/>
      </c>
      <c r="AV413" s="68" t="str">
        <f t="shared" si="41"/>
        <v/>
      </c>
    </row>
    <row r="414" spans="1:48" x14ac:dyDescent="0.25">
      <c r="A414" s="67">
        <f>'COUT TVX'!A411</f>
        <v>774</v>
      </c>
      <c r="B414" s="67" t="str">
        <f>'COUT TVX'!B411</f>
        <v>SAINT GEORGES DU BOIS</v>
      </c>
      <c r="C414" s="67"/>
      <c r="D414" s="67"/>
      <c r="E414" s="67" t="str">
        <f>IF(ISBLANK('COUT TVX'!I411),"",'COUT TVX'!I411)</f>
        <v/>
      </c>
      <c r="F414" s="72" t="str">
        <f>'COUT TVX'!R411</f>
        <v>Z3</v>
      </c>
      <c r="G414" s="67"/>
      <c r="H414" s="67">
        <f>'COUT TVX'!C411</f>
        <v>2012</v>
      </c>
      <c r="I414" s="67">
        <f>'COUT TVX'!D411</f>
        <v>2014</v>
      </c>
      <c r="J414" s="67" t="str">
        <f>IF('COUT TVX'!H411="IND","IND",IF('COUT TVX'!H411="COLL","COLL",IF('COUT TVX'!H411="INT","COL","MIXTE")))</f>
        <v>COLL</v>
      </c>
      <c r="K414" s="67" t="str">
        <f>IFERROR((VLOOKUP(A414,'COUT GLOBAL'!A:L,9,FALSE)),"")</f>
        <v>Locatif</v>
      </c>
      <c r="L414" s="67"/>
      <c r="M414" s="67"/>
      <c r="N414" s="67" t="str">
        <f t="shared" si="36"/>
        <v>-</v>
      </c>
      <c r="O414" s="67"/>
      <c r="P414" s="67"/>
      <c r="Q414" s="67"/>
      <c r="R414" s="67"/>
      <c r="S414" s="67"/>
      <c r="T414" s="67"/>
      <c r="U414" s="67"/>
      <c r="V414" s="67"/>
      <c r="W414" s="67"/>
      <c r="X414" s="73" t="str">
        <f>IF('COUT TVX'!E411=0,"",'COUT TVX'!E411)</f>
        <v/>
      </c>
      <c r="Y414" s="74"/>
      <c r="Z414" s="74"/>
      <c r="AA414" s="74"/>
      <c r="AB414" s="74"/>
      <c r="AC414" s="74"/>
      <c r="AD414" s="68"/>
      <c r="AE414" s="68" t="str">
        <f t="shared" si="37"/>
        <v/>
      </c>
      <c r="AF414" s="68"/>
      <c r="AG414" s="75" t="str">
        <f>IF('COUT TVX'!F411=0,"",'COUT TVX'!F411)</f>
        <v/>
      </c>
      <c r="AH414" s="75" t="str">
        <f>IF('COUT TVX'!G411=0,"",'COUT TVX'!G411)</f>
        <v/>
      </c>
      <c r="AI414" s="76" t="str">
        <f t="shared" si="38"/>
        <v/>
      </c>
      <c r="AJ414" s="67" t="str">
        <f>'COUT TVX'!K411</f>
        <v>LOT 05 -MENUISERIES PVC -</v>
      </c>
      <c r="AK414" s="67" t="str">
        <f>'COUT TVX'!L411</f>
        <v>SECOND ŒUVRE</v>
      </c>
      <c r="AL414" s="68">
        <f>'COUT TVX'!M411</f>
        <v>45702.79</v>
      </c>
      <c r="AM414" s="68"/>
      <c r="AN414" s="68"/>
      <c r="AO414" s="68"/>
      <c r="AP414" s="68"/>
      <c r="AQ414" s="68"/>
      <c r="AR414" s="68"/>
      <c r="AS414" s="77" t="str">
        <f>IF(ISBLANK('COUT TVX'!Q411),"",'COUT TVX'!Q411)</f>
        <v/>
      </c>
      <c r="AT414" s="68" t="str">
        <f t="shared" si="39"/>
        <v/>
      </c>
      <c r="AU414" s="68" t="str">
        <f t="shared" si="40"/>
        <v/>
      </c>
      <c r="AV414" s="68" t="str">
        <f t="shared" si="41"/>
        <v/>
      </c>
    </row>
    <row r="415" spans="1:48" x14ac:dyDescent="0.25">
      <c r="A415" s="67">
        <f>'COUT TVX'!A412</f>
        <v>774</v>
      </c>
      <c r="B415" s="67" t="str">
        <f>'COUT TVX'!B412</f>
        <v>SAINT GEORGES DU BOIS</v>
      </c>
      <c r="C415" s="67"/>
      <c r="D415" s="67"/>
      <c r="E415" s="67" t="str">
        <f>IF(ISBLANK('COUT TVX'!I412),"",'COUT TVX'!I412)</f>
        <v/>
      </c>
      <c r="F415" s="72" t="str">
        <f>'COUT TVX'!R412</f>
        <v>Z3</v>
      </c>
      <c r="G415" s="67"/>
      <c r="H415" s="67">
        <f>'COUT TVX'!C412</f>
        <v>2012</v>
      </c>
      <c r="I415" s="67">
        <f>'COUT TVX'!D412</f>
        <v>2014</v>
      </c>
      <c r="J415" s="67" t="str">
        <f>IF('COUT TVX'!H412="IND","IND",IF('COUT TVX'!H412="COLL","COLL",IF('COUT TVX'!H412="INT","COL","MIXTE")))</f>
        <v>COLL</v>
      </c>
      <c r="K415" s="67" t="str">
        <f>IFERROR((VLOOKUP(A415,'COUT GLOBAL'!A:L,9,FALSE)),"")</f>
        <v>Locatif</v>
      </c>
      <c r="L415" s="67"/>
      <c r="M415" s="67"/>
      <c r="N415" s="67" t="str">
        <f t="shared" si="36"/>
        <v>-</v>
      </c>
      <c r="O415" s="67"/>
      <c r="P415" s="67"/>
      <c r="Q415" s="67"/>
      <c r="R415" s="67"/>
      <c r="S415" s="67"/>
      <c r="T415" s="67"/>
      <c r="U415" s="67"/>
      <c r="V415" s="67"/>
      <c r="W415" s="67"/>
      <c r="X415" s="73" t="str">
        <f>IF('COUT TVX'!E412=0,"",'COUT TVX'!E412)</f>
        <v/>
      </c>
      <c r="Y415" s="74"/>
      <c r="Z415" s="74"/>
      <c r="AA415" s="74"/>
      <c r="AB415" s="74"/>
      <c r="AC415" s="74"/>
      <c r="AD415" s="68"/>
      <c r="AE415" s="68" t="str">
        <f t="shared" si="37"/>
        <v/>
      </c>
      <c r="AF415" s="68"/>
      <c r="AG415" s="75" t="str">
        <f>IF('COUT TVX'!F412=0,"",'COUT TVX'!F412)</f>
        <v/>
      </c>
      <c r="AH415" s="75" t="str">
        <f>IF('COUT TVX'!G412=0,"",'COUT TVX'!G412)</f>
        <v/>
      </c>
      <c r="AI415" s="76" t="str">
        <f t="shared" si="38"/>
        <v/>
      </c>
      <c r="AJ415" s="67" t="str">
        <f>'COUT TVX'!K412</f>
        <v>LOT? 06 - SERRURERIE  -</v>
      </c>
      <c r="AK415" s="67" t="str">
        <f>'COUT TVX'!L412</f>
        <v>SECOND ŒUVRE</v>
      </c>
      <c r="AL415" s="68">
        <f>'COUT TVX'!M412</f>
        <v>15318.26</v>
      </c>
      <c r="AM415" s="68"/>
      <c r="AN415" s="68"/>
      <c r="AO415" s="68"/>
      <c r="AP415" s="68"/>
      <c r="AQ415" s="68"/>
      <c r="AR415" s="68"/>
      <c r="AS415" s="77" t="str">
        <f>IF(ISBLANK('COUT TVX'!Q412),"",'COUT TVX'!Q412)</f>
        <v/>
      </c>
      <c r="AT415" s="68" t="str">
        <f t="shared" si="39"/>
        <v/>
      </c>
      <c r="AU415" s="68" t="str">
        <f t="shared" si="40"/>
        <v/>
      </c>
      <c r="AV415" s="68" t="str">
        <f t="shared" si="41"/>
        <v/>
      </c>
    </row>
    <row r="416" spans="1:48" x14ac:dyDescent="0.25">
      <c r="A416" s="67">
        <f>'COUT TVX'!A413</f>
        <v>774</v>
      </c>
      <c r="B416" s="67" t="str">
        <f>'COUT TVX'!B413</f>
        <v>SAINT GEORGES DU BOIS</v>
      </c>
      <c r="C416" s="67"/>
      <c r="D416" s="67"/>
      <c r="E416" s="67" t="str">
        <f>IF(ISBLANK('COUT TVX'!I413),"",'COUT TVX'!I413)</f>
        <v/>
      </c>
      <c r="F416" s="72" t="str">
        <f>'COUT TVX'!R413</f>
        <v>Z3</v>
      </c>
      <c r="G416" s="67"/>
      <c r="H416" s="67">
        <f>'COUT TVX'!C413</f>
        <v>2012</v>
      </c>
      <c r="I416" s="67">
        <f>'COUT TVX'!D413</f>
        <v>2014</v>
      </c>
      <c r="J416" s="67" t="str">
        <f>IF('COUT TVX'!H413="IND","IND",IF('COUT TVX'!H413="COLL","COLL",IF('COUT TVX'!H413="INT","COL","MIXTE")))</f>
        <v>COLL</v>
      </c>
      <c r="K416" s="67" t="str">
        <f>IFERROR((VLOOKUP(A416,'COUT GLOBAL'!A:L,9,FALSE)),"")</f>
        <v>Locatif</v>
      </c>
      <c r="L416" s="67"/>
      <c r="M416" s="67"/>
      <c r="N416" s="67" t="str">
        <f t="shared" si="36"/>
        <v>-</v>
      </c>
      <c r="O416" s="67"/>
      <c r="P416" s="67"/>
      <c r="Q416" s="67"/>
      <c r="R416" s="67"/>
      <c r="S416" s="67"/>
      <c r="T416" s="67"/>
      <c r="U416" s="67"/>
      <c r="V416" s="67"/>
      <c r="W416" s="67"/>
      <c r="X416" s="73" t="str">
        <f>IF('COUT TVX'!E413=0,"",'COUT TVX'!E413)</f>
        <v/>
      </c>
      <c r="Y416" s="74"/>
      <c r="Z416" s="74"/>
      <c r="AA416" s="74"/>
      <c r="AB416" s="74"/>
      <c r="AC416" s="74"/>
      <c r="AD416" s="68"/>
      <c r="AE416" s="68" t="str">
        <f t="shared" si="37"/>
        <v/>
      </c>
      <c r="AF416" s="68"/>
      <c r="AG416" s="75" t="str">
        <f>IF('COUT TVX'!F413=0,"",'COUT TVX'!F413)</f>
        <v/>
      </c>
      <c r="AH416" s="75" t="str">
        <f>IF('COUT TVX'!G413=0,"",'COUT TVX'!G413)</f>
        <v/>
      </c>
      <c r="AI416" s="76" t="str">
        <f t="shared" si="38"/>
        <v/>
      </c>
      <c r="AJ416" s="67" t="str">
        <f>'COUT TVX'!K413</f>
        <v>LOT 07 - MENUISERIES BOIS -</v>
      </c>
      <c r="AK416" s="67" t="str">
        <f>'COUT TVX'!L413</f>
        <v>SECOND ŒUVRE</v>
      </c>
      <c r="AL416" s="68">
        <f>'COUT TVX'!M413</f>
        <v>80410.73</v>
      </c>
      <c r="AM416" s="68"/>
      <c r="AN416" s="68"/>
      <c r="AO416" s="68"/>
      <c r="AP416" s="68"/>
      <c r="AQ416" s="68"/>
      <c r="AR416" s="68"/>
      <c r="AS416" s="77" t="str">
        <f>IF(ISBLANK('COUT TVX'!Q413),"",'COUT TVX'!Q413)</f>
        <v/>
      </c>
      <c r="AT416" s="68" t="str">
        <f t="shared" si="39"/>
        <v/>
      </c>
      <c r="AU416" s="68" t="str">
        <f t="shared" si="40"/>
        <v/>
      </c>
      <c r="AV416" s="68" t="str">
        <f t="shared" si="41"/>
        <v/>
      </c>
    </row>
    <row r="417" spans="1:48" x14ac:dyDescent="0.25">
      <c r="A417" s="67">
        <f>'COUT TVX'!A414</f>
        <v>774</v>
      </c>
      <c r="B417" s="67" t="str">
        <f>'COUT TVX'!B414</f>
        <v>SAINT GEORGES DU BOIS</v>
      </c>
      <c r="C417" s="67"/>
      <c r="D417" s="67"/>
      <c r="E417" s="67" t="str">
        <f>IF(ISBLANK('COUT TVX'!I414),"",'COUT TVX'!I414)</f>
        <v/>
      </c>
      <c r="F417" s="72" t="str">
        <f>'COUT TVX'!R414</f>
        <v>Z3</v>
      </c>
      <c r="G417" s="67"/>
      <c r="H417" s="67">
        <f>'COUT TVX'!C414</f>
        <v>2012</v>
      </c>
      <c r="I417" s="67">
        <f>'COUT TVX'!D414</f>
        <v>2014</v>
      </c>
      <c r="J417" s="67" t="str">
        <f>IF('COUT TVX'!H414="IND","IND",IF('COUT TVX'!H414="COLL","COLL",IF('COUT TVX'!H414="INT","COL","MIXTE")))</f>
        <v>COLL</v>
      </c>
      <c r="K417" s="67" t="str">
        <f>IFERROR((VLOOKUP(A417,'COUT GLOBAL'!A:L,9,FALSE)),"")</f>
        <v>Locatif</v>
      </c>
      <c r="L417" s="67"/>
      <c r="M417" s="67"/>
      <c r="N417" s="67" t="str">
        <f t="shared" si="36"/>
        <v>-</v>
      </c>
      <c r="O417" s="67"/>
      <c r="P417" s="67"/>
      <c r="Q417" s="67"/>
      <c r="R417" s="67"/>
      <c r="S417" s="67"/>
      <c r="T417" s="67"/>
      <c r="U417" s="67"/>
      <c r="V417" s="67"/>
      <c r="W417" s="67"/>
      <c r="X417" s="73" t="str">
        <f>IF('COUT TVX'!E414=0,"",'COUT TVX'!E414)</f>
        <v/>
      </c>
      <c r="Y417" s="74"/>
      <c r="Z417" s="74"/>
      <c r="AA417" s="74"/>
      <c r="AB417" s="74"/>
      <c r="AC417" s="74"/>
      <c r="AD417" s="68"/>
      <c r="AE417" s="68" t="str">
        <f t="shared" si="37"/>
        <v/>
      </c>
      <c r="AF417" s="68"/>
      <c r="AG417" s="75" t="str">
        <f>IF('COUT TVX'!F414=0,"",'COUT TVX'!F414)</f>
        <v/>
      </c>
      <c r="AH417" s="75" t="str">
        <f>IF('COUT TVX'!G414=0,"",'COUT TVX'!G414)</f>
        <v/>
      </c>
      <c r="AI417" s="76" t="str">
        <f t="shared" si="38"/>
        <v/>
      </c>
      <c r="AJ417" s="67" t="str">
        <f>'COUT TVX'!K414</f>
        <v>LOT 08 - CLOISONS  -</v>
      </c>
      <c r="AK417" s="67" t="str">
        <f>'COUT TVX'!L414</f>
        <v>SECOND ŒUVRE</v>
      </c>
      <c r="AL417" s="68">
        <f>'COUT TVX'!M414</f>
        <v>86323.76</v>
      </c>
      <c r="AM417" s="68"/>
      <c r="AN417" s="68"/>
      <c r="AO417" s="68"/>
      <c r="AP417" s="68"/>
      <c r="AQ417" s="68"/>
      <c r="AR417" s="68"/>
      <c r="AS417" s="77" t="str">
        <f>IF(ISBLANK('COUT TVX'!Q414),"",'COUT TVX'!Q414)</f>
        <v/>
      </c>
      <c r="AT417" s="68" t="str">
        <f t="shared" si="39"/>
        <v/>
      </c>
      <c r="AU417" s="68" t="str">
        <f t="shared" si="40"/>
        <v/>
      </c>
      <c r="AV417" s="68" t="str">
        <f t="shared" si="41"/>
        <v/>
      </c>
    </row>
    <row r="418" spans="1:48" x14ac:dyDescent="0.25">
      <c r="A418" s="67">
        <f>'COUT TVX'!A415</f>
        <v>774</v>
      </c>
      <c r="B418" s="67" t="str">
        <f>'COUT TVX'!B415</f>
        <v>SAINT GEORGES DU BOIS</v>
      </c>
      <c r="C418" s="67"/>
      <c r="D418" s="67"/>
      <c r="E418" s="67" t="str">
        <f>IF(ISBLANK('COUT TVX'!I415),"",'COUT TVX'!I415)</f>
        <v/>
      </c>
      <c r="F418" s="72" t="str">
        <f>'COUT TVX'!R415</f>
        <v>Z3</v>
      </c>
      <c r="G418" s="67"/>
      <c r="H418" s="67">
        <f>'COUT TVX'!C415</f>
        <v>2012</v>
      </c>
      <c r="I418" s="67">
        <f>'COUT TVX'!D415</f>
        <v>2014</v>
      </c>
      <c r="J418" s="67" t="str">
        <f>IF('COUT TVX'!H415="IND","IND",IF('COUT TVX'!H415="COLL","COLL",IF('COUT TVX'!H415="INT","COL","MIXTE")))</f>
        <v>COLL</v>
      </c>
      <c r="K418" s="67" t="str">
        <f>IFERROR((VLOOKUP(A418,'COUT GLOBAL'!A:L,9,FALSE)),"")</f>
        <v>Locatif</v>
      </c>
      <c r="L418" s="67"/>
      <c r="M418" s="67"/>
      <c r="N418" s="67" t="str">
        <f t="shared" si="36"/>
        <v>-</v>
      </c>
      <c r="O418" s="67"/>
      <c r="P418" s="67"/>
      <c r="Q418" s="67"/>
      <c r="R418" s="67"/>
      <c r="S418" s="67"/>
      <c r="T418" s="67"/>
      <c r="U418" s="67"/>
      <c r="V418" s="67"/>
      <c r="W418" s="67"/>
      <c r="X418" s="73" t="str">
        <f>IF('COUT TVX'!E415=0,"",'COUT TVX'!E415)</f>
        <v/>
      </c>
      <c r="Y418" s="74"/>
      <c r="Z418" s="74"/>
      <c r="AA418" s="74"/>
      <c r="AB418" s="74"/>
      <c r="AC418" s="74"/>
      <c r="AD418" s="68"/>
      <c r="AE418" s="68" t="str">
        <f t="shared" si="37"/>
        <v/>
      </c>
      <c r="AF418" s="68"/>
      <c r="AG418" s="75" t="str">
        <f>IF('COUT TVX'!F415=0,"",'COUT TVX'!F415)</f>
        <v/>
      </c>
      <c r="AH418" s="75" t="str">
        <f>IF('COUT TVX'!G415=0,"",'COUT TVX'!G415)</f>
        <v/>
      </c>
      <c r="AI418" s="76" t="str">
        <f t="shared" si="38"/>
        <v/>
      </c>
      <c r="AJ418" s="67" t="str">
        <f>'COUT TVX'!K415</f>
        <v>LOT 09 - PLOMBERIE - SANITAIRE</v>
      </c>
      <c r="AK418" s="67" t="str">
        <f>'COUT TVX'!L415</f>
        <v>ELECTRICITE / CHAUFFAGE/PLOMBERIE/VMC</v>
      </c>
      <c r="AL418" s="68">
        <f>'COUT TVX'!M415</f>
        <v>69101.2</v>
      </c>
      <c r="AM418" s="68"/>
      <c r="AN418" s="68"/>
      <c r="AO418" s="68"/>
      <c r="AP418" s="68"/>
      <c r="AQ418" s="68"/>
      <c r="AR418" s="68"/>
      <c r="AS418" s="77" t="str">
        <f>IF(ISBLANK('COUT TVX'!Q415),"",'COUT TVX'!Q415)</f>
        <v/>
      </c>
      <c r="AT418" s="68" t="str">
        <f t="shared" si="39"/>
        <v/>
      </c>
      <c r="AU418" s="68" t="str">
        <f t="shared" si="40"/>
        <v/>
      </c>
      <c r="AV418" s="68" t="str">
        <f t="shared" si="41"/>
        <v/>
      </c>
    </row>
    <row r="419" spans="1:48" x14ac:dyDescent="0.25">
      <c r="A419" s="67">
        <f>'COUT TVX'!A416</f>
        <v>774</v>
      </c>
      <c r="B419" s="67" t="str">
        <f>'COUT TVX'!B416</f>
        <v>SAINT GEORGES DU BOIS</v>
      </c>
      <c r="C419" s="67"/>
      <c r="D419" s="67"/>
      <c r="E419" s="67" t="str">
        <f>IF(ISBLANK('COUT TVX'!I416),"",'COUT TVX'!I416)</f>
        <v/>
      </c>
      <c r="F419" s="72" t="str">
        <f>'COUT TVX'!R416</f>
        <v>Z3</v>
      </c>
      <c r="G419" s="67"/>
      <c r="H419" s="67">
        <f>'COUT TVX'!C416</f>
        <v>2012</v>
      </c>
      <c r="I419" s="67">
        <f>'COUT TVX'!D416</f>
        <v>2014</v>
      </c>
      <c r="J419" s="67" t="str">
        <f>IF('COUT TVX'!H416="IND","IND",IF('COUT TVX'!H416="COLL","COLL",IF('COUT TVX'!H416="INT","COL","MIXTE")))</f>
        <v>COLL</v>
      </c>
      <c r="K419" s="67" t="str">
        <f>IFERROR((VLOOKUP(A419,'COUT GLOBAL'!A:L,9,FALSE)),"")</f>
        <v>Locatif</v>
      </c>
      <c r="L419" s="67"/>
      <c r="M419" s="67"/>
      <c r="N419" s="67" t="str">
        <f t="shared" si="36"/>
        <v>-</v>
      </c>
      <c r="O419" s="67"/>
      <c r="P419" s="67"/>
      <c r="Q419" s="67"/>
      <c r="R419" s="67"/>
      <c r="S419" s="67"/>
      <c r="T419" s="67"/>
      <c r="U419" s="67"/>
      <c r="V419" s="67"/>
      <c r="W419" s="67"/>
      <c r="X419" s="73" t="str">
        <f>IF('COUT TVX'!E416=0,"",'COUT TVX'!E416)</f>
        <v/>
      </c>
      <c r="Y419" s="74"/>
      <c r="Z419" s="74"/>
      <c r="AA419" s="74"/>
      <c r="AB419" s="74"/>
      <c r="AC419" s="74"/>
      <c r="AD419" s="68"/>
      <c r="AE419" s="68" t="str">
        <f t="shared" si="37"/>
        <v/>
      </c>
      <c r="AF419" s="68"/>
      <c r="AG419" s="75" t="str">
        <f>IF('COUT TVX'!F416=0,"",'COUT TVX'!F416)</f>
        <v/>
      </c>
      <c r="AH419" s="75" t="str">
        <f>IF('COUT TVX'!G416=0,"",'COUT TVX'!G416)</f>
        <v/>
      </c>
      <c r="AI419" s="76" t="str">
        <f t="shared" si="38"/>
        <v/>
      </c>
      <c r="AJ419" s="67" t="str">
        <f>'COUT TVX'!K416</f>
        <v>LOT 10 - ELECTRICITE - TV -</v>
      </c>
      <c r="AK419" s="67" t="str">
        <f>'COUT TVX'!L416</f>
        <v>ELECTRICITE / CHAUFFAGE/PLOMBERIE/VMC</v>
      </c>
      <c r="AL419" s="68">
        <f>'COUT TVX'!M416</f>
        <v>91289.25</v>
      </c>
      <c r="AM419" s="68"/>
      <c r="AN419" s="68"/>
      <c r="AO419" s="68"/>
      <c r="AP419" s="68"/>
      <c r="AQ419" s="68"/>
      <c r="AR419" s="68"/>
      <c r="AS419" s="77" t="str">
        <f>IF(ISBLANK('COUT TVX'!Q416),"",'COUT TVX'!Q416)</f>
        <v/>
      </c>
      <c r="AT419" s="68" t="str">
        <f t="shared" si="39"/>
        <v/>
      </c>
      <c r="AU419" s="68" t="str">
        <f t="shared" si="40"/>
        <v/>
      </c>
      <c r="AV419" s="68" t="str">
        <f t="shared" si="41"/>
        <v/>
      </c>
    </row>
    <row r="420" spans="1:48" x14ac:dyDescent="0.25">
      <c r="A420" s="67">
        <f>'COUT TVX'!A417</f>
        <v>774</v>
      </c>
      <c r="B420" s="67" t="str">
        <f>'COUT TVX'!B417</f>
        <v>SAINT GEORGES DU BOIS</v>
      </c>
      <c r="C420" s="67"/>
      <c r="D420" s="67"/>
      <c r="E420" s="67" t="str">
        <f>IF(ISBLANK('COUT TVX'!I417),"",'COUT TVX'!I417)</f>
        <v/>
      </c>
      <c r="F420" s="72" t="str">
        <f>'COUT TVX'!R417</f>
        <v>Z3</v>
      </c>
      <c r="G420" s="67"/>
      <c r="H420" s="67">
        <f>'COUT TVX'!C417</f>
        <v>2012</v>
      </c>
      <c r="I420" s="67">
        <f>'COUT TVX'!D417</f>
        <v>2014</v>
      </c>
      <c r="J420" s="67" t="str">
        <f>IF('COUT TVX'!H417="IND","IND",IF('COUT TVX'!H417="COLL","COLL",IF('COUT TVX'!H417="INT","COL","MIXTE")))</f>
        <v>COLL</v>
      </c>
      <c r="K420" s="67" t="str">
        <f>IFERROR((VLOOKUP(A420,'COUT GLOBAL'!A:L,9,FALSE)),"")</f>
        <v>Locatif</v>
      </c>
      <c r="L420" s="67"/>
      <c r="M420" s="67"/>
      <c r="N420" s="67" t="str">
        <f t="shared" si="36"/>
        <v>-</v>
      </c>
      <c r="O420" s="67"/>
      <c r="P420" s="67"/>
      <c r="Q420" s="67"/>
      <c r="R420" s="67"/>
      <c r="S420" s="67"/>
      <c r="T420" s="67"/>
      <c r="U420" s="67"/>
      <c r="V420" s="67"/>
      <c r="W420" s="67"/>
      <c r="X420" s="73" t="str">
        <f>IF('COUT TVX'!E417=0,"",'COUT TVX'!E417)</f>
        <v/>
      </c>
      <c r="Y420" s="74"/>
      <c r="Z420" s="74"/>
      <c r="AA420" s="74"/>
      <c r="AB420" s="74"/>
      <c r="AC420" s="74"/>
      <c r="AD420" s="68"/>
      <c r="AE420" s="68" t="str">
        <f t="shared" si="37"/>
        <v/>
      </c>
      <c r="AF420" s="68"/>
      <c r="AG420" s="75" t="str">
        <f>IF('COUT TVX'!F417=0,"",'COUT TVX'!F417)</f>
        <v/>
      </c>
      <c r="AH420" s="75" t="str">
        <f>IF('COUT TVX'!G417=0,"",'COUT TVX'!G417)</f>
        <v/>
      </c>
      <c r="AI420" s="76" t="str">
        <f t="shared" si="38"/>
        <v/>
      </c>
      <c r="AJ420" s="67" t="str">
        <f>'COUT TVX'!K417</f>
        <v>LOT 11 - CHAUFFAGE GAZ - VMC -</v>
      </c>
      <c r="AK420" s="67" t="str">
        <f>'COUT TVX'!L417</f>
        <v>ELECTRICITE / CHAUFFAGE/PLOMBERIE/VMC</v>
      </c>
      <c r="AL420" s="68">
        <f>'COUT TVX'!M417</f>
        <v>100727.57</v>
      </c>
      <c r="AM420" s="68"/>
      <c r="AN420" s="68"/>
      <c r="AO420" s="68"/>
      <c r="AP420" s="68"/>
      <c r="AQ420" s="68"/>
      <c r="AR420" s="68"/>
      <c r="AS420" s="77" t="str">
        <f>IF(ISBLANK('COUT TVX'!Q417),"",'COUT TVX'!Q417)</f>
        <v/>
      </c>
      <c r="AT420" s="68" t="str">
        <f t="shared" si="39"/>
        <v/>
      </c>
      <c r="AU420" s="68" t="str">
        <f t="shared" si="40"/>
        <v/>
      </c>
      <c r="AV420" s="68" t="str">
        <f t="shared" si="41"/>
        <v/>
      </c>
    </row>
    <row r="421" spans="1:48" x14ac:dyDescent="0.25">
      <c r="A421" s="67">
        <f>'COUT TVX'!A418</f>
        <v>774</v>
      </c>
      <c r="B421" s="67" t="str">
        <f>'COUT TVX'!B418</f>
        <v>SAINT GEORGES DU BOIS</v>
      </c>
      <c r="C421" s="67"/>
      <c r="D421" s="67"/>
      <c r="E421" s="67" t="str">
        <f>IF(ISBLANK('COUT TVX'!I418),"",'COUT TVX'!I418)</f>
        <v/>
      </c>
      <c r="F421" s="72" t="str">
        <f>'COUT TVX'!R418</f>
        <v>Z3</v>
      </c>
      <c r="G421" s="67"/>
      <c r="H421" s="67">
        <f>'COUT TVX'!C418</f>
        <v>2012</v>
      </c>
      <c r="I421" s="67">
        <f>'COUT TVX'!D418</f>
        <v>2014</v>
      </c>
      <c r="J421" s="67" t="str">
        <f>IF('COUT TVX'!H418="IND","IND",IF('COUT TVX'!H418="COLL","COLL",IF('COUT TVX'!H418="INT","COL","MIXTE")))</f>
        <v>COLL</v>
      </c>
      <c r="K421" s="67" t="str">
        <f>IFERROR((VLOOKUP(A421,'COUT GLOBAL'!A:L,9,FALSE)),"")</f>
        <v>Locatif</v>
      </c>
      <c r="L421" s="67"/>
      <c r="M421" s="67"/>
      <c r="N421" s="67" t="str">
        <f t="shared" si="36"/>
        <v>-</v>
      </c>
      <c r="O421" s="67"/>
      <c r="P421" s="67"/>
      <c r="Q421" s="67"/>
      <c r="R421" s="67"/>
      <c r="S421" s="67"/>
      <c r="T421" s="67"/>
      <c r="U421" s="67"/>
      <c r="V421" s="67"/>
      <c r="W421" s="67"/>
      <c r="X421" s="73" t="str">
        <f>IF('COUT TVX'!E418=0,"",'COUT TVX'!E418)</f>
        <v/>
      </c>
      <c r="Y421" s="74"/>
      <c r="Z421" s="74"/>
      <c r="AA421" s="74"/>
      <c r="AB421" s="74"/>
      <c r="AC421" s="74"/>
      <c r="AD421" s="68"/>
      <c r="AE421" s="68" t="str">
        <f t="shared" si="37"/>
        <v/>
      </c>
      <c r="AF421" s="68"/>
      <c r="AG421" s="75" t="str">
        <f>IF('COUT TVX'!F418=0,"",'COUT TVX'!F418)</f>
        <v/>
      </c>
      <c r="AH421" s="75" t="str">
        <f>IF('COUT TVX'!G418=0,"",'COUT TVX'!G418)</f>
        <v/>
      </c>
      <c r="AI421" s="76" t="str">
        <f t="shared" si="38"/>
        <v/>
      </c>
      <c r="AJ421" s="67" t="str">
        <f>'COUT TVX'!K418</f>
        <v>LOT 12 - CARRELAGE - FAIENCE -</v>
      </c>
      <c r="AK421" s="67" t="str">
        <f>'COUT TVX'!L418</f>
        <v>SECOND ŒUVRE</v>
      </c>
      <c r="AL421" s="68">
        <f>'COUT TVX'!M418</f>
        <v>33338.29</v>
      </c>
      <c r="AM421" s="68"/>
      <c r="AN421" s="68"/>
      <c r="AO421" s="68"/>
      <c r="AP421" s="68"/>
      <c r="AQ421" s="68"/>
      <c r="AR421" s="68"/>
      <c r="AS421" s="77" t="str">
        <f>IF(ISBLANK('COUT TVX'!Q418),"",'COUT TVX'!Q418)</f>
        <v/>
      </c>
      <c r="AT421" s="68" t="str">
        <f t="shared" si="39"/>
        <v/>
      </c>
      <c r="AU421" s="68" t="str">
        <f t="shared" si="40"/>
        <v/>
      </c>
      <c r="AV421" s="68" t="str">
        <f t="shared" si="41"/>
        <v/>
      </c>
    </row>
    <row r="422" spans="1:48" x14ac:dyDescent="0.25">
      <c r="A422" s="67">
        <f>'COUT TVX'!A419</f>
        <v>774</v>
      </c>
      <c r="B422" s="67" t="str">
        <f>'COUT TVX'!B419</f>
        <v>SAINT GEORGES DU BOIS</v>
      </c>
      <c r="C422" s="67"/>
      <c r="D422" s="67"/>
      <c r="E422" s="67" t="str">
        <f>IF(ISBLANK('COUT TVX'!I419),"",'COUT TVX'!I419)</f>
        <v/>
      </c>
      <c r="F422" s="72" t="str">
        <f>'COUT TVX'!R419</f>
        <v>Z3</v>
      </c>
      <c r="G422" s="67"/>
      <c r="H422" s="67">
        <f>'COUT TVX'!C419</f>
        <v>2012</v>
      </c>
      <c r="I422" s="67">
        <f>'COUT TVX'!D419</f>
        <v>2014</v>
      </c>
      <c r="J422" s="67" t="str">
        <f>IF('COUT TVX'!H419="IND","IND",IF('COUT TVX'!H419="COLL","COLL",IF('COUT TVX'!H419="INT","COL","MIXTE")))</f>
        <v>COLL</v>
      </c>
      <c r="K422" s="67" t="str">
        <f>IFERROR((VLOOKUP(A422,'COUT GLOBAL'!A:L,9,FALSE)),"")</f>
        <v>Locatif</v>
      </c>
      <c r="L422" s="67"/>
      <c r="M422" s="67"/>
      <c r="N422" s="67" t="str">
        <f t="shared" si="36"/>
        <v>-</v>
      </c>
      <c r="O422" s="67"/>
      <c r="P422" s="67"/>
      <c r="Q422" s="67"/>
      <c r="R422" s="67"/>
      <c r="S422" s="67"/>
      <c r="T422" s="67"/>
      <c r="U422" s="67"/>
      <c r="V422" s="67"/>
      <c r="W422" s="67"/>
      <c r="X422" s="73" t="str">
        <f>IF('COUT TVX'!E419=0,"",'COUT TVX'!E419)</f>
        <v/>
      </c>
      <c r="Y422" s="74"/>
      <c r="Z422" s="74"/>
      <c r="AA422" s="74"/>
      <c r="AB422" s="74"/>
      <c r="AC422" s="74"/>
      <c r="AD422" s="68"/>
      <c r="AE422" s="68" t="str">
        <f t="shared" si="37"/>
        <v/>
      </c>
      <c r="AF422" s="68"/>
      <c r="AG422" s="75" t="str">
        <f>IF('COUT TVX'!F419=0,"",'COUT TVX'!F419)</f>
        <v/>
      </c>
      <c r="AH422" s="75" t="str">
        <f>IF('COUT TVX'!G419=0,"",'COUT TVX'!G419)</f>
        <v/>
      </c>
      <c r="AI422" s="76" t="str">
        <f t="shared" si="38"/>
        <v/>
      </c>
      <c r="AJ422" s="67" t="str">
        <f>'COUT TVX'!K419</f>
        <v>LOT 13 - SOLS SOUPLES -</v>
      </c>
      <c r="AK422" s="67" t="str">
        <f>'COUT TVX'!L419</f>
        <v>SECOND ŒUVRE</v>
      </c>
      <c r="AL422" s="68">
        <f>'COUT TVX'!M419</f>
        <v>35771.46</v>
      </c>
      <c r="AM422" s="68"/>
      <c r="AN422" s="68"/>
      <c r="AO422" s="68"/>
      <c r="AP422" s="68"/>
      <c r="AQ422" s="68"/>
      <c r="AR422" s="68"/>
      <c r="AS422" s="77" t="str">
        <f>IF(ISBLANK('COUT TVX'!Q419),"",'COUT TVX'!Q419)</f>
        <v/>
      </c>
      <c r="AT422" s="68" t="str">
        <f t="shared" si="39"/>
        <v/>
      </c>
      <c r="AU422" s="68" t="str">
        <f t="shared" si="40"/>
        <v/>
      </c>
      <c r="AV422" s="68" t="str">
        <f t="shared" si="41"/>
        <v/>
      </c>
    </row>
    <row r="423" spans="1:48" x14ac:dyDescent="0.25">
      <c r="A423" s="67">
        <f>'COUT TVX'!A420</f>
        <v>774</v>
      </c>
      <c r="B423" s="67" t="str">
        <f>'COUT TVX'!B420</f>
        <v>SAINT GEORGES DU BOIS</v>
      </c>
      <c r="C423" s="67"/>
      <c r="D423" s="67"/>
      <c r="E423" s="67" t="str">
        <f>IF(ISBLANK('COUT TVX'!I420),"",'COUT TVX'!I420)</f>
        <v/>
      </c>
      <c r="F423" s="72" t="str">
        <f>'COUT TVX'!R420</f>
        <v>Z3</v>
      </c>
      <c r="G423" s="67"/>
      <c r="H423" s="67">
        <f>'COUT TVX'!C420</f>
        <v>2012</v>
      </c>
      <c r="I423" s="67">
        <f>'COUT TVX'!D420</f>
        <v>2014</v>
      </c>
      <c r="J423" s="67" t="str">
        <f>IF('COUT TVX'!H420="IND","IND",IF('COUT TVX'!H420="COLL","COLL",IF('COUT TVX'!H420="INT","COL","MIXTE")))</f>
        <v>COLL</v>
      </c>
      <c r="K423" s="67" t="str">
        <f>IFERROR((VLOOKUP(A423,'COUT GLOBAL'!A:L,9,FALSE)),"")</f>
        <v>Locatif</v>
      </c>
      <c r="L423" s="67"/>
      <c r="M423" s="67"/>
      <c r="N423" s="67" t="str">
        <f t="shared" si="36"/>
        <v>-</v>
      </c>
      <c r="O423" s="67"/>
      <c r="P423" s="67"/>
      <c r="Q423" s="67"/>
      <c r="R423" s="67"/>
      <c r="S423" s="67"/>
      <c r="T423" s="67"/>
      <c r="U423" s="67"/>
      <c r="V423" s="67"/>
      <c r="W423" s="67"/>
      <c r="X423" s="73" t="str">
        <f>IF('COUT TVX'!E420=0,"",'COUT TVX'!E420)</f>
        <v/>
      </c>
      <c r="Y423" s="74"/>
      <c r="Z423" s="74"/>
      <c r="AA423" s="74"/>
      <c r="AB423" s="74"/>
      <c r="AC423" s="74"/>
      <c r="AD423" s="68"/>
      <c r="AE423" s="68" t="str">
        <f t="shared" si="37"/>
        <v/>
      </c>
      <c r="AF423" s="68"/>
      <c r="AG423" s="75" t="str">
        <f>IF('COUT TVX'!F420=0,"",'COUT TVX'!F420)</f>
        <v/>
      </c>
      <c r="AH423" s="75" t="str">
        <f>IF('COUT TVX'!G420=0,"",'COUT TVX'!G420)</f>
        <v/>
      </c>
      <c r="AI423" s="76" t="str">
        <f t="shared" si="38"/>
        <v/>
      </c>
      <c r="AJ423" s="67" t="str">
        <f>'COUT TVX'!K420</f>
        <v>LOT 14 - PEINTURE - PAPIERS -</v>
      </c>
      <c r="AK423" s="67" t="str">
        <f>'COUT TVX'!L420</f>
        <v>SECOND ŒUVRE</v>
      </c>
      <c r="AL423" s="68">
        <f>'COUT TVX'!M420</f>
        <v>87825.77</v>
      </c>
      <c r="AM423" s="68"/>
      <c r="AN423" s="68"/>
      <c r="AO423" s="68"/>
      <c r="AP423" s="68"/>
      <c r="AQ423" s="68"/>
      <c r="AR423" s="68"/>
      <c r="AS423" s="77" t="str">
        <f>IF(ISBLANK('COUT TVX'!Q420),"",'COUT TVX'!Q420)</f>
        <v/>
      </c>
      <c r="AT423" s="68" t="str">
        <f t="shared" si="39"/>
        <v/>
      </c>
      <c r="AU423" s="68" t="str">
        <f t="shared" si="40"/>
        <v/>
      </c>
      <c r="AV423" s="68" t="str">
        <f t="shared" si="41"/>
        <v/>
      </c>
    </row>
    <row r="424" spans="1:48" x14ac:dyDescent="0.25">
      <c r="A424" s="67">
        <f>'COUT TVX'!A421</f>
        <v>774</v>
      </c>
      <c r="B424" s="67" t="str">
        <f>'COUT TVX'!B421</f>
        <v>SAINT GEORGES DU BOIS</v>
      </c>
      <c r="C424" s="67"/>
      <c r="D424" s="67"/>
      <c r="E424" s="67" t="str">
        <f>IF(ISBLANK('COUT TVX'!I421),"",'COUT TVX'!I421)</f>
        <v/>
      </c>
      <c r="F424" s="72" t="str">
        <f>'COUT TVX'!R421</f>
        <v>Z3</v>
      </c>
      <c r="G424" s="67"/>
      <c r="H424" s="67">
        <f>'COUT TVX'!C421</f>
        <v>2012</v>
      </c>
      <c r="I424" s="67">
        <f>'COUT TVX'!D421</f>
        <v>2014</v>
      </c>
      <c r="J424" s="67" t="str">
        <f>IF('COUT TVX'!H421="IND","IND",IF('COUT TVX'!H421="COLL","COLL",IF('COUT TVX'!H421="INT","COL","MIXTE")))</f>
        <v>COLL</v>
      </c>
      <c r="K424" s="67" t="str">
        <f>IFERROR((VLOOKUP(A424,'COUT GLOBAL'!A:L,9,FALSE)),"")</f>
        <v>Locatif</v>
      </c>
      <c r="L424" s="67"/>
      <c r="M424" s="67"/>
      <c r="N424" s="67" t="str">
        <f t="shared" si="36"/>
        <v>-</v>
      </c>
      <c r="O424" s="67"/>
      <c r="P424" s="67"/>
      <c r="Q424" s="67"/>
      <c r="R424" s="67"/>
      <c r="S424" s="67"/>
      <c r="T424" s="67"/>
      <c r="U424" s="67"/>
      <c r="V424" s="67"/>
      <c r="W424" s="67"/>
      <c r="X424" s="73" t="str">
        <f>IF('COUT TVX'!E421=0,"",'COUT TVX'!E421)</f>
        <v/>
      </c>
      <c r="Y424" s="74"/>
      <c r="Z424" s="74"/>
      <c r="AA424" s="74"/>
      <c r="AB424" s="74"/>
      <c r="AC424" s="74"/>
      <c r="AD424" s="68"/>
      <c r="AE424" s="68" t="str">
        <f t="shared" si="37"/>
        <v/>
      </c>
      <c r="AF424" s="68"/>
      <c r="AG424" s="75" t="str">
        <f>IF('COUT TVX'!F421=0,"",'COUT TVX'!F421)</f>
        <v/>
      </c>
      <c r="AH424" s="75" t="str">
        <f>IF('COUT TVX'!G421=0,"",'COUT TVX'!G421)</f>
        <v/>
      </c>
      <c r="AI424" s="76" t="str">
        <f t="shared" si="38"/>
        <v/>
      </c>
      <c r="AJ424" s="67" t="str">
        <f>'COUT TVX'!K421</f>
        <v>LOT 15 - ESPACES VERTS -</v>
      </c>
      <c r="AK424" s="67" t="str">
        <f>'COUT TVX'!L421</f>
        <v>ESPACES VERTS</v>
      </c>
      <c r="AL424" s="68">
        <f>'COUT TVX'!M421</f>
        <v>19441</v>
      </c>
      <c r="AM424" s="68"/>
      <c r="AN424" s="68"/>
      <c r="AO424" s="68"/>
      <c r="AP424" s="68"/>
      <c r="AQ424" s="68"/>
      <c r="AR424" s="68"/>
      <c r="AS424" s="77" t="str">
        <f>IF(ISBLANK('COUT TVX'!Q421),"",'COUT TVX'!Q421)</f>
        <v/>
      </c>
      <c r="AT424" s="68" t="str">
        <f t="shared" si="39"/>
        <v/>
      </c>
      <c r="AU424" s="68" t="str">
        <f t="shared" si="40"/>
        <v/>
      </c>
      <c r="AV424" s="68" t="str">
        <f t="shared" si="41"/>
        <v/>
      </c>
    </row>
    <row r="425" spans="1:48" x14ac:dyDescent="0.25">
      <c r="A425" s="67">
        <f>'COUT TVX'!A422</f>
        <v>774</v>
      </c>
      <c r="B425" s="67" t="str">
        <f>'COUT TVX'!B422</f>
        <v>SAINT GEORGES DU BOIS</v>
      </c>
      <c r="C425" s="67"/>
      <c r="D425" s="67"/>
      <c r="E425" s="67" t="str">
        <f>IF(ISBLANK('COUT TVX'!I422),"",'COUT TVX'!I422)</f>
        <v/>
      </c>
      <c r="F425" s="72" t="str">
        <f>'COUT TVX'!R422</f>
        <v>Z3</v>
      </c>
      <c r="G425" s="67"/>
      <c r="H425" s="67">
        <f>'COUT TVX'!C422</f>
        <v>2012</v>
      </c>
      <c r="I425" s="67">
        <f>'COUT TVX'!D422</f>
        <v>2014</v>
      </c>
      <c r="J425" s="67" t="str">
        <f>IF('COUT TVX'!H422="IND","IND",IF('COUT TVX'!H422="COLL","COLL",IF('COUT TVX'!H422="INT","COL","MIXTE")))</f>
        <v>COLL</v>
      </c>
      <c r="K425" s="67" t="str">
        <f>IFERROR((VLOOKUP(A425,'COUT GLOBAL'!A:L,9,FALSE)),"")</f>
        <v>Locatif</v>
      </c>
      <c r="L425" s="67"/>
      <c r="M425" s="67"/>
      <c r="N425" s="67" t="str">
        <f t="shared" si="36"/>
        <v>-</v>
      </c>
      <c r="O425" s="67"/>
      <c r="P425" s="67"/>
      <c r="Q425" s="67"/>
      <c r="R425" s="67"/>
      <c r="S425" s="67"/>
      <c r="T425" s="67"/>
      <c r="U425" s="67"/>
      <c r="V425" s="67"/>
      <c r="W425" s="67"/>
      <c r="X425" s="73" t="str">
        <f>IF('COUT TVX'!E422=0,"",'COUT TVX'!E422)</f>
        <v/>
      </c>
      <c r="Y425" s="74"/>
      <c r="Z425" s="74"/>
      <c r="AA425" s="74"/>
      <c r="AB425" s="74"/>
      <c r="AC425" s="74"/>
      <c r="AD425" s="68"/>
      <c r="AE425" s="68" t="str">
        <f t="shared" si="37"/>
        <v/>
      </c>
      <c r="AF425" s="68"/>
      <c r="AG425" s="75" t="str">
        <f>IF('COUT TVX'!F422=0,"",'COUT TVX'!F422)</f>
        <v/>
      </c>
      <c r="AH425" s="75" t="str">
        <f>IF('COUT TVX'!G422=0,"",'COUT TVX'!G422)</f>
        <v/>
      </c>
      <c r="AI425" s="76" t="str">
        <f t="shared" si="38"/>
        <v/>
      </c>
      <c r="AJ425" s="67" t="str">
        <f>'COUT TVX'!K422</f>
        <v>LOT 16 - VRD -</v>
      </c>
      <c r="AK425" s="67" t="str">
        <f>'COUT TVX'!L422</f>
        <v>VRD</v>
      </c>
      <c r="AL425" s="68">
        <f>'COUT TVX'!M422</f>
        <v>21072.17</v>
      </c>
      <c r="AM425" s="68"/>
      <c r="AN425" s="68"/>
      <c r="AO425" s="68"/>
      <c r="AP425" s="68"/>
      <c r="AQ425" s="68"/>
      <c r="AR425" s="68"/>
      <c r="AS425" s="77" t="str">
        <f>IF(ISBLANK('COUT TVX'!Q422),"",'COUT TVX'!Q422)</f>
        <v/>
      </c>
      <c r="AT425" s="68" t="str">
        <f t="shared" si="39"/>
        <v/>
      </c>
      <c r="AU425" s="68" t="str">
        <f t="shared" si="40"/>
        <v/>
      </c>
      <c r="AV425" s="68" t="str">
        <f t="shared" si="41"/>
        <v/>
      </c>
    </row>
    <row r="426" spans="1:48" x14ac:dyDescent="0.25">
      <c r="A426" s="67">
        <f>'COUT TVX'!A423</f>
        <v>774</v>
      </c>
      <c r="B426" s="67" t="str">
        <f>'COUT TVX'!B423</f>
        <v>SAINT GEORGES DU BOIS</v>
      </c>
      <c r="C426" s="67"/>
      <c r="D426" s="67"/>
      <c r="E426" s="67" t="str">
        <f>IF(ISBLANK('COUT TVX'!I423),"",'COUT TVX'!I423)</f>
        <v/>
      </c>
      <c r="F426" s="72" t="str">
        <f>'COUT TVX'!R423</f>
        <v>Z3</v>
      </c>
      <c r="G426" s="67"/>
      <c r="H426" s="67">
        <f>'COUT TVX'!C423</f>
        <v>2012</v>
      </c>
      <c r="I426" s="67">
        <f>'COUT TVX'!D423</f>
        <v>2014</v>
      </c>
      <c r="J426" s="67" t="str">
        <f>IF('COUT TVX'!H423="IND","IND",IF('COUT TVX'!H423="COLL","COLL",IF('COUT TVX'!H423="INT","COL","MIXTE")))</f>
        <v>COLL</v>
      </c>
      <c r="K426" s="67" t="str">
        <f>IFERROR((VLOOKUP(A426,'COUT GLOBAL'!A:L,9,FALSE)),"")</f>
        <v>Locatif</v>
      </c>
      <c r="L426" s="67"/>
      <c r="M426" s="67"/>
      <c r="N426" s="67" t="str">
        <f t="shared" si="36"/>
        <v>-</v>
      </c>
      <c r="O426" s="67"/>
      <c r="P426" s="67"/>
      <c r="Q426" s="67"/>
      <c r="R426" s="67"/>
      <c r="S426" s="67"/>
      <c r="T426" s="67"/>
      <c r="U426" s="67"/>
      <c r="V426" s="67"/>
      <c r="W426" s="67"/>
      <c r="X426" s="73" t="str">
        <f>IF('COUT TVX'!E423=0,"",'COUT TVX'!E423)</f>
        <v/>
      </c>
      <c r="Y426" s="74"/>
      <c r="Z426" s="74"/>
      <c r="AA426" s="74"/>
      <c r="AB426" s="74"/>
      <c r="AC426" s="74"/>
      <c r="AD426" s="68"/>
      <c r="AE426" s="68" t="str">
        <f t="shared" si="37"/>
        <v/>
      </c>
      <c r="AF426" s="68"/>
      <c r="AG426" s="75" t="str">
        <f>IF('COUT TVX'!F423=0,"",'COUT TVX'!F423)</f>
        <v/>
      </c>
      <c r="AH426" s="75" t="str">
        <f>IF('COUT TVX'!G423=0,"",'COUT TVX'!G423)</f>
        <v/>
      </c>
      <c r="AI426" s="76" t="str">
        <f t="shared" si="38"/>
        <v/>
      </c>
      <c r="AJ426" s="67" t="str">
        <f>'COUT TVX'!K423</f>
        <v>LOT 01 BIS - ISOLATION</v>
      </c>
      <c r="AK426" s="67" t="str">
        <f>'COUT TVX'!L423</f>
        <v>SECOND ŒUVRE</v>
      </c>
      <c r="AL426" s="68">
        <f>'COUT TVX'!M423</f>
        <v>147689.14000000001</v>
      </c>
      <c r="AM426" s="68"/>
      <c r="AN426" s="68"/>
      <c r="AO426" s="68"/>
      <c r="AP426" s="68"/>
      <c r="AQ426" s="68"/>
      <c r="AR426" s="68"/>
      <c r="AS426" s="77" t="str">
        <f>IF(ISBLANK('COUT TVX'!Q423),"",'COUT TVX'!Q423)</f>
        <v/>
      </c>
      <c r="AT426" s="68" t="str">
        <f t="shared" si="39"/>
        <v/>
      </c>
      <c r="AU426" s="68" t="str">
        <f t="shared" si="40"/>
        <v/>
      </c>
      <c r="AV426" s="68" t="str">
        <f t="shared" si="41"/>
        <v/>
      </c>
    </row>
    <row r="427" spans="1:48" x14ac:dyDescent="0.25">
      <c r="A427" s="67">
        <f>'COUT TVX'!A424</f>
        <v>850</v>
      </c>
      <c r="B427" s="67" t="str">
        <f>'COUT TVX'!B424</f>
        <v>ALLONNES CONST 22 LOGTS</v>
      </c>
      <c r="C427" s="67"/>
      <c r="D427" s="67" t="s">
        <v>1244</v>
      </c>
      <c r="E427" s="67" t="str">
        <f>IF(ISBLANK('COUT TVX'!I424),"",'COUT TVX'!I424)</f>
        <v/>
      </c>
      <c r="F427" s="72" t="str">
        <f>'COUT TVX'!R424</f>
        <v>Z2</v>
      </c>
      <c r="G427" s="67"/>
      <c r="H427" s="67">
        <f>'COUT TVX'!C424</f>
        <v>2012</v>
      </c>
      <c r="I427" s="67">
        <f>'COUT TVX'!D424</f>
        <v>2014</v>
      </c>
      <c r="J427" s="67" t="str">
        <f>IF('COUT TVX'!H424="IND","IND",IF('COUT TVX'!H424="COLL","COLL",IF('COUT TVX'!H424="INT","COL","MIXTE")))</f>
        <v>MIXTE</v>
      </c>
      <c r="K427" s="67" t="str">
        <f>IFERROR((VLOOKUP(A427,'COUT GLOBAL'!A:L,9,FALSE)),"")</f>
        <v>Locatif</v>
      </c>
      <c r="L427" s="67"/>
      <c r="M427" s="67"/>
      <c r="N427" s="67" t="str">
        <f t="shared" si="36"/>
        <v>-</v>
      </c>
      <c r="O427" s="67"/>
      <c r="P427" s="67"/>
      <c r="Q427" s="67"/>
      <c r="R427" s="67"/>
      <c r="S427" s="67"/>
      <c r="T427" s="67"/>
      <c r="U427" s="67"/>
      <c r="V427" s="67"/>
      <c r="W427" s="67"/>
      <c r="X427" s="73">
        <f>IF('COUT TVX'!E424=0,"",'COUT TVX'!E424)</f>
        <v>22</v>
      </c>
      <c r="Y427" s="74"/>
      <c r="Z427" s="74"/>
      <c r="AA427" s="74"/>
      <c r="AB427" s="74"/>
      <c r="AC427" s="74"/>
      <c r="AD427" s="68"/>
      <c r="AE427" s="68">
        <f t="shared" si="37"/>
        <v>0</v>
      </c>
      <c r="AF427" s="68"/>
      <c r="AG427" s="75">
        <f>IF('COUT TVX'!F424=0,"",'COUT TVX'!F424)</f>
        <v>1447.8</v>
      </c>
      <c r="AH427" s="75">
        <f>IF('COUT TVX'!G424=0,"",'COUT TVX'!G424)</f>
        <v>1545.3</v>
      </c>
      <c r="AI427" s="76">
        <f t="shared" si="38"/>
        <v>0.93690545525140745</v>
      </c>
      <c r="AJ427" s="67" t="str">
        <f>'COUT TVX'!K424</f>
        <v>LOT 01 A - TERRASSEMENT VOIRIE</v>
      </c>
      <c r="AK427" s="67" t="str">
        <f>'COUT TVX'!L424</f>
        <v>GROS ŒUVRE</v>
      </c>
      <c r="AL427" s="68">
        <f>'COUT TVX'!M424</f>
        <v>242962.43</v>
      </c>
      <c r="AM427" s="68"/>
      <c r="AN427" s="68"/>
      <c r="AO427" s="68"/>
      <c r="AP427" s="68"/>
      <c r="AQ427" s="68"/>
      <c r="AR427" s="68"/>
      <c r="AS427" s="77">
        <f>IF(ISBLANK('COUT TVX'!Q424),"",'COUT TVX'!Q424)</f>
        <v>5.5E-2</v>
      </c>
      <c r="AT427" s="68">
        <f t="shared" si="39"/>
        <v>0</v>
      </c>
      <c r="AU427" s="68">
        <f t="shared" si="40"/>
        <v>0</v>
      </c>
      <c r="AV427" s="68">
        <f t="shared" si="41"/>
        <v>0</v>
      </c>
    </row>
    <row r="428" spans="1:48" x14ac:dyDescent="0.25">
      <c r="A428" s="67">
        <f>'COUT TVX'!A425</f>
        <v>850</v>
      </c>
      <c r="B428" s="67" t="str">
        <f>'COUT TVX'!B425</f>
        <v>ALLONNES CONST 22 LOGTS</v>
      </c>
      <c r="C428" s="67"/>
      <c r="D428" s="67"/>
      <c r="E428" s="67" t="str">
        <f>IF(ISBLANK('COUT TVX'!I425),"",'COUT TVX'!I425)</f>
        <v/>
      </c>
      <c r="F428" s="72" t="str">
        <f>'COUT TVX'!R425</f>
        <v>Z2</v>
      </c>
      <c r="G428" s="67"/>
      <c r="H428" s="67">
        <f>'COUT TVX'!C425</f>
        <v>2012</v>
      </c>
      <c r="I428" s="67">
        <f>'COUT TVX'!D425</f>
        <v>2014</v>
      </c>
      <c r="J428" s="67" t="str">
        <f>IF('COUT TVX'!H425="IND","IND",IF('COUT TVX'!H425="COLL","COLL",IF('COUT TVX'!H425="INT","COL","MIXTE")))</f>
        <v>MIXTE</v>
      </c>
      <c r="K428" s="67" t="str">
        <f>IFERROR((VLOOKUP(A428,'COUT GLOBAL'!A:L,9,FALSE)),"")</f>
        <v>Locatif</v>
      </c>
      <c r="L428" s="67"/>
      <c r="M428" s="67"/>
      <c r="N428" s="67" t="str">
        <f t="shared" si="36"/>
        <v>-</v>
      </c>
      <c r="O428" s="67"/>
      <c r="P428" s="67"/>
      <c r="Q428" s="67"/>
      <c r="R428" s="67"/>
      <c r="S428" s="67"/>
      <c r="T428" s="67"/>
      <c r="U428" s="67"/>
      <c r="V428" s="67"/>
      <c r="W428" s="67"/>
      <c r="X428" s="73" t="str">
        <f>IF('COUT TVX'!E425=0,"",'COUT TVX'!E425)</f>
        <v/>
      </c>
      <c r="Y428" s="74"/>
      <c r="Z428" s="74"/>
      <c r="AA428" s="74"/>
      <c r="AB428" s="74"/>
      <c r="AC428" s="74"/>
      <c r="AD428" s="68"/>
      <c r="AE428" s="68" t="str">
        <f t="shared" si="37"/>
        <v/>
      </c>
      <c r="AF428" s="68"/>
      <c r="AG428" s="75" t="str">
        <f>IF('COUT TVX'!F425=0,"",'COUT TVX'!F425)</f>
        <v/>
      </c>
      <c r="AH428" s="75" t="str">
        <f>IF('COUT TVX'!G425=0,"",'COUT TVX'!G425)</f>
        <v/>
      </c>
      <c r="AI428" s="76" t="str">
        <f t="shared" si="38"/>
        <v/>
      </c>
      <c r="AJ428" s="67" t="str">
        <f>'COUT TVX'!K425</f>
        <v>LOT 02 A - RESEAUX DIVERS</v>
      </c>
      <c r="AK428" s="67" t="str">
        <f>'COUT TVX'!L425</f>
        <v>VRD</v>
      </c>
      <c r="AL428" s="68">
        <f>'COUT TVX'!M425</f>
        <v>72009.789999999994</v>
      </c>
      <c r="AM428" s="68"/>
      <c r="AN428" s="68"/>
      <c r="AO428" s="68"/>
      <c r="AP428" s="68"/>
      <c r="AQ428" s="68"/>
      <c r="AR428" s="68"/>
      <c r="AS428" s="77" t="str">
        <f>IF(ISBLANK('COUT TVX'!Q425),"",'COUT TVX'!Q425)</f>
        <v/>
      </c>
      <c r="AT428" s="68" t="str">
        <f t="shared" si="39"/>
        <v/>
      </c>
      <c r="AU428" s="68" t="str">
        <f t="shared" si="40"/>
        <v/>
      </c>
      <c r="AV428" s="68" t="str">
        <f t="shared" si="41"/>
        <v/>
      </c>
    </row>
    <row r="429" spans="1:48" x14ac:dyDescent="0.25">
      <c r="A429" s="67">
        <f>'COUT TVX'!A426</f>
        <v>850</v>
      </c>
      <c r="B429" s="67" t="str">
        <f>'COUT TVX'!B426</f>
        <v>ALLONNES CONST 22 LOGTS</v>
      </c>
      <c r="C429" s="67"/>
      <c r="D429" s="67"/>
      <c r="E429" s="67" t="str">
        <f>IF(ISBLANK('COUT TVX'!I426),"",'COUT TVX'!I426)</f>
        <v/>
      </c>
      <c r="F429" s="72" t="str">
        <f>'COUT TVX'!R426</f>
        <v>Z2</v>
      </c>
      <c r="G429" s="67"/>
      <c r="H429" s="67">
        <f>'COUT TVX'!C426</f>
        <v>2012</v>
      </c>
      <c r="I429" s="67">
        <f>'COUT TVX'!D426</f>
        <v>2014</v>
      </c>
      <c r="J429" s="67" t="str">
        <f>IF('COUT TVX'!H426="IND","IND",IF('COUT TVX'!H426="COLL","COLL",IF('COUT TVX'!H426="INT","COL","MIXTE")))</f>
        <v>MIXTE</v>
      </c>
      <c r="K429" s="67" t="str">
        <f>IFERROR((VLOOKUP(A429,'COUT GLOBAL'!A:L,9,FALSE)),"")</f>
        <v>Locatif</v>
      </c>
      <c r="L429" s="67"/>
      <c r="M429" s="67"/>
      <c r="N429" s="67" t="str">
        <f t="shared" si="36"/>
        <v>-</v>
      </c>
      <c r="O429" s="67"/>
      <c r="P429" s="67"/>
      <c r="Q429" s="67"/>
      <c r="R429" s="67"/>
      <c r="S429" s="67"/>
      <c r="T429" s="67"/>
      <c r="U429" s="67"/>
      <c r="V429" s="67"/>
      <c r="W429" s="67"/>
      <c r="X429" s="73" t="str">
        <f>IF('COUT TVX'!E426=0,"",'COUT TVX'!E426)</f>
        <v/>
      </c>
      <c r="Y429" s="74"/>
      <c r="Z429" s="74"/>
      <c r="AA429" s="74"/>
      <c r="AB429" s="74"/>
      <c r="AC429" s="74"/>
      <c r="AD429" s="68"/>
      <c r="AE429" s="68" t="str">
        <f t="shared" si="37"/>
        <v/>
      </c>
      <c r="AF429" s="68"/>
      <c r="AG429" s="75" t="str">
        <f>IF('COUT TVX'!F426=0,"",'COUT TVX'!F426)</f>
        <v/>
      </c>
      <c r="AH429" s="75" t="str">
        <f>IF('COUT TVX'!G426=0,"",'COUT TVX'!G426)</f>
        <v/>
      </c>
      <c r="AI429" s="76" t="str">
        <f t="shared" si="38"/>
        <v/>
      </c>
      <c r="AJ429" s="67" t="str">
        <f>'COUT TVX'!K426</f>
        <v>LOT 03 A - GROS OEUVRE</v>
      </c>
      <c r="AK429" s="67" t="str">
        <f>'COUT TVX'!L426</f>
        <v>GROS ŒUVRE</v>
      </c>
      <c r="AL429" s="68">
        <f>'COUT TVX'!M426</f>
        <v>1114733.3799999999</v>
      </c>
      <c r="AM429" s="68"/>
      <c r="AN429" s="68"/>
      <c r="AO429" s="68"/>
      <c r="AP429" s="68"/>
      <c r="AQ429" s="68"/>
      <c r="AR429" s="68"/>
      <c r="AS429" s="77" t="str">
        <f>IF(ISBLANK('COUT TVX'!Q426),"",'COUT TVX'!Q426)</f>
        <v/>
      </c>
      <c r="AT429" s="68" t="str">
        <f t="shared" si="39"/>
        <v/>
      </c>
      <c r="AU429" s="68" t="str">
        <f t="shared" si="40"/>
        <v/>
      </c>
      <c r="AV429" s="68" t="str">
        <f t="shared" si="41"/>
        <v/>
      </c>
    </row>
    <row r="430" spans="1:48" x14ac:dyDescent="0.25">
      <c r="A430" s="67">
        <f>'COUT TVX'!A427</f>
        <v>850</v>
      </c>
      <c r="B430" s="67" t="str">
        <f>'COUT TVX'!B427</f>
        <v>ALLONNES CONST 22 LOGTS</v>
      </c>
      <c r="C430" s="67"/>
      <c r="D430" s="67"/>
      <c r="E430" s="67" t="str">
        <f>IF(ISBLANK('COUT TVX'!I427),"",'COUT TVX'!I427)</f>
        <v/>
      </c>
      <c r="F430" s="72" t="str">
        <f>'COUT TVX'!R427</f>
        <v>Z2</v>
      </c>
      <c r="G430" s="67"/>
      <c r="H430" s="67">
        <f>'COUT TVX'!C427</f>
        <v>2012</v>
      </c>
      <c r="I430" s="67">
        <f>'COUT TVX'!D427</f>
        <v>2014</v>
      </c>
      <c r="J430" s="67" t="str">
        <f>IF('COUT TVX'!H427="IND","IND",IF('COUT TVX'!H427="COLL","COLL",IF('COUT TVX'!H427="INT","COL","MIXTE")))</f>
        <v>MIXTE</v>
      </c>
      <c r="K430" s="67" t="str">
        <f>IFERROR((VLOOKUP(A430,'COUT GLOBAL'!A:L,9,FALSE)),"")</f>
        <v>Locatif</v>
      </c>
      <c r="L430" s="67"/>
      <c r="M430" s="67"/>
      <c r="N430" s="67" t="str">
        <f t="shared" si="36"/>
        <v>-</v>
      </c>
      <c r="O430" s="67"/>
      <c r="P430" s="67"/>
      <c r="Q430" s="67"/>
      <c r="R430" s="67"/>
      <c r="S430" s="67"/>
      <c r="T430" s="67"/>
      <c r="U430" s="67"/>
      <c r="V430" s="67"/>
      <c r="W430" s="67"/>
      <c r="X430" s="73" t="str">
        <f>IF('COUT TVX'!E427=0,"",'COUT TVX'!E427)</f>
        <v/>
      </c>
      <c r="Y430" s="74"/>
      <c r="Z430" s="74"/>
      <c r="AA430" s="74"/>
      <c r="AB430" s="74"/>
      <c r="AC430" s="74"/>
      <c r="AD430" s="68"/>
      <c r="AE430" s="68" t="str">
        <f t="shared" si="37"/>
        <v/>
      </c>
      <c r="AF430" s="68"/>
      <c r="AG430" s="75" t="str">
        <f>IF('COUT TVX'!F427=0,"",'COUT TVX'!F427)</f>
        <v/>
      </c>
      <c r="AH430" s="75" t="str">
        <f>IF('COUT TVX'!G427=0,"",'COUT TVX'!G427)</f>
        <v/>
      </c>
      <c r="AI430" s="76" t="str">
        <f t="shared" si="38"/>
        <v/>
      </c>
      <c r="AJ430" s="67" t="str">
        <f>'COUT TVX'!K427</f>
        <v>LOT 04 B - CHARPENTE BOIS</v>
      </c>
      <c r="AK430" s="67" t="str">
        <f>'COUT TVX'!L427</f>
        <v>CHARPENTE / COUVERTURE</v>
      </c>
      <c r="AL430" s="68">
        <f>'COUT TVX'!M427</f>
        <v>67628.67</v>
      </c>
      <c r="AM430" s="68"/>
      <c r="AN430" s="68"/>
      <c r="AO430" s="68"/>
      <c r="AP430" s="68"/>
      <c r="AQ430" s="68"/>
      <c r="AR430" s="68"/>
      <c r="AS430" s="77" t="str">
        <f>IF(ISBLANK('COUT TVX'!Q427),"",'COUT TVX'!Q427)</f>
        <v/>
      </c>
      <c r="AT430" s="68" t="str">
        <f t="shared" si="39"/>
        <v/>
      </c>
      <c r="AU430" s="68" t="str">
        <f t="shared" si="40"/>
        <v/>
      </c>
      <c r="AV430" s="68" t="str">
        <f t="shared" si="41"/>
        <v/>
      </c>
    </row>
    <row r="431" spans="1:48" x14ac:dyDescent="0.25">
      <c r="A431" s="67">
        <f>'COUT TVX'!A428</f>
        <v>850</v>
      </c>
      <c r="B431" s="67" t="str">
        <f>'COUT TVX'!B428</f>
        <v>ALLONNES CONST 22 LOGTS</v>
      </c>
      <c r="C431" s="67"/>
      <c r="D431" s="67"/>
      <c r="E431" s="67" t="str">
        <f>IF(ISBLANK('COUT TVX'!I428),"",'COUT TVX'!I428)</f>
        <v/>
      </c>
      <c r="F431" s="72" t="str">
        <f>'COUT TVX'!R428</f>
        <v>Z2</v>
      </c>
      <c r="G431" s="67"/>
      <c r="H431" s="67">
        <f>'COUT TVX'!C428</f>
        <v>2012</v>
      </c>
      <c r="I431" s="67">
        <f>'COUT TVX'!D428</f>
        <v>2014</v>
      </c>
      <c r="J431" s="67" t="str">
        <f>IF('COUT TVX'!H428="IND","IND",IF('COUT TVX'!H428="COLL","COLL",IF('COUT TVX'!H428="INT","COL","MIXTE")))</f>
        <v>MIXTE</v>
      </c>
      <c r="K431" s="67" t="str">
        <f>IFERROR((VLOOKUP(A431,'COUT GLOBAL'!A:L,9,FALSE)),"")</f>
        <v>Locatif</v>
      </c>
      <c r="L431" s="67"/>
      <c r="M431" s="67"/>
      <c r="N431" s="67" t="str">
        <f t="shared" si="36"/>
        <v>-</v>
      </c>
      <c r="O431" s="67"/>
      <c r="P431" s="67"/>
      <c r="Q431" s="67"/>
      <c r="R431" s="67"/>
      <c r="S431" s="67"/>
      <c r="T431" s="67"/>
      <c r="U431" s="67"/>
      <c r="V431" s="67"/>
      <c r="W431" s="67"/>
      <c r="X431" s="73" t="str">
        <f>IF('COUT TVX'!E428=0,"",'COUT TVX'!E428)</f>
        <v/>
      </c>
      <c r="Y431" s="74"/>
      <c r="Z431" s="74"/>
      <c r="AA431" s="74"/>
      <c r="AB431" s="74"/>
      <c r="AC431" s="74"/>
      <c r="AD431" s="68"/>
      <c r="AE431" s="68" t="str">
        <f t="shared" si="37"/>
        <v/>
      </c>
      <c r="AF431" s="68"/>
      <c r="AG431" s="75" t="str">
        <f>IF('COUT TVX'!F428=0,"",'COUT TVX'!F428)</f>
        <v/>
      </c>
      <c r="AH431" s="75" t="str">
        <f>IF('COUT TVX'!G428=0,"",'COUT TVX'!G428)</f>
        <v/>
      </c>
      <c r="AI431" s="76" t="str">
        <f t="shared" si="38"/>
        <v/>
      </c>
      <c r="AJ431" s="67" t="str">
        <f>'COUT TVX'!K428</f>
        <v>LOT 05 C - ETANCHEITE</v>
      </c>
      <c r="AK431" s="67" t="str">
        <f>'COUT TVX'!L428</f>
        <v>CHARPENTE / COUVERTURE</v>
      </c>
      <c r="AL431" s="68">
        <f>'COUT TVX'!M428</f>
        <v>181918.61</v>
      </c>
      <c r="AM431" s="68"/>
      <c r="AN431" s="68"/>
      <c r="AO431" s="68"/>
      <c r="AP431" s="68"/>
      <c r="AQ431" s="68"/>
      <c r="AR431" s="68"/>
      <c r="AS431" s="77" t="str">
        <f>IF(ISBLANK('COUT TVX'!Q428),"",'COUT TVX'!Q428)</f>
        <v/>
      </c>
      <c r="AT431" s="68" t="str">
        <f t="shared" si="39"/>
        <v/>
      </c>
      <c r="AU431" s="68" t="str">
        <f t="shared" si="40"/>
        <v/>
      </c>
      <c r="AV431" s="68" t="str">
        <f t="shared" si="41"/>
        <v/>
      </c>
    </row>
    <row r="432" spans="1:48" x14ac:dyDescent="0.25">
      <c r="A432" s="67">
        <f>'COUT TVX'!A429</f>
        <v>850</v>
      </c>
      <c r="B432" s="67" t="str">
        <f>'COUT TVX'!B429</f>
        <v>ALLONNES CONST 22 LOGTS</v>
      </c>
      <c r="C432" s="67"/>
      <c r="D432" s="67"/>
      <c r="E432" s="67" t="str">
        <f>IF(ISBLANK('COUT TVX'!I429),"",'COUT TVX'!I429)</f>
        <v/>
      </c>
      <c r="F432" s="72" t="str">
        <f>'COUT TVX'!R429</f>
        <v>Z2</v>
      </c>
      <c r="G432" s="67"/>
      <c r="H432" s="67">
        <f>'COUT TVX'!C429</f>
        <v>2012</v>
      </c>
      <c r="I432" s="67">
        <f>'COUT TVX'!D429</f>
        <v>2014</v>
      </c>
      <c r="J432" s="67" t="str">
        <f>IF('COUT TVX'!H429="IND","IND",IF('COUT TVX'!H429="COLL","COLL",IF('COUT TVX'!H429="INT","COL","MIXTE")))</f>
        <v>MIXTE</v>
      </c>
      <c r="K432" s="67" t="str">
        <f>IFERROR((VLOOKUP(A432,'COUT GLOBAL'!A:L,9,FALSE)),"")</f>
        <v>Locatif</v>
      </c>
      <c r="L432" s="67"/>
      <c r="M432" s="67"/>
      <c r="N432" s="67" t="str">
        <f t="shared" si="36"/>
        <v>-</v>
      </c>
      <c r="O432" s="67"/>
      <c r="P432" s="67"/>
      <c r="Q432" s="67"/>
      <c r="R432" s="67"/>
      <c r="S432" s="67"/>
      <c r="T432" s="67"/>
      <c r="U432" s="67"/>
      <c r="V432" s="67"/>
      <c r="W432" s="67"/>
      <c r="X432" s="73" t="str">
        <f>IF('COUT TVX'!E429=0,"",'COUT TVX'!E429)</f>
        <v/>
      </c>
      <c r="Y432" s="74"/>
      <c r="Z432" s="74"/>
      <c r="AA432" s="74"/>
      <c r="AB432" s="74"/>
      <c r="AC432" s="74"/>
      <c r="AD432" s="68"/>
      <c r="AE432" s="68" t="str">
        <f t="shared" si="37"/>
        <v/>
      </c>
      <c r="AF432" s="68"/>
      <c r="AG432" s="75" t="str">
        <f>IF('COUT TVX'!F429=0,"",'COUT TVX'!F429)</f>
        <v/>
      </c>
      <c r="AH432" s="75" t="str">
        <f>IF('COUT TVX'!G429=0,"",'COUT TVX'!G429)</f>
        <v/>
      </c>
      <c r="AI432" s="76" t="str">
        <f t="shared" si="38"/>
        <v/>
      </c>
      <c r="AJ432" s="67" t="str">
        <f>'COUT TVX'!K429</f>
        <v>LOT 06 D - SERRURERIE</v>
      </c>
      <c r="AK432" s="67" t="str">
        <f>'COUT TVX'!L429</f>
        <v>SECOND ŒUVRE</v>
      </c>
      <c r="AL432" s="68">
        <f>'COUT TVX'!M429</f>
        <v>69190.83</v>
      </c>
      <c r="AM432" s="68"/>
      <c r="AN432" s="68"/>
      <c r="AO432" s="68"/>
      <c r="AP432" s="68"/>
      <c r="AQ432" s="68"/>
      <c r="AR432" s="68"/>
      <c r="AS432" s="77" t="str">
        <f>IF(ISBLANK('COUT TVX'!Q429),"",'COUT TVX'!Q429)</f>
        <v/>
      </c>
      <c r="AT432" s="68" t="str">
        <f t="shared" si="39"/>
        <v/>
      </c>
      <c r="AU432" s="68" t="str">
        <f t="shared" si="40"/>
        <v/>
      </c>
      <c r="AV432" s="68" t="str">
        <f t="shared" si="41"/>
        <v/>
      </c>
    </row>
    <row r="433" spans="1:48" x14ac:dyDescent="0.25">
      <c r="A433" s="67">
        <f>'COUT TVX'!A430</f>
        <v>850</v>
      </c>
      <c r="B433" s="67" t="str">
        <f>'COUT TVX'!B430</f>
        <v>ALLONNES CONST 22 LOGTS</v>
      </c>
      <c r="C433" s="67"/>
      <c r="D433" s="67"/>
      <c r="E433" s="67" t="str">
        <f>IF(ISBLANK('COUT TVX'!I430),"",'COUT TVX'!I430)</f>
        <v/>
      </c>
      <c r="F433" s="72" t="str">
        <f>'COUT TVX'!R430</f>
        <v>Z2</v>
      </c>
      <c r="G433" s="67"/>
      <c r="H433" s="67">
        <f>'COUT TVX'!C430</f>
        <v>2012</v>
      </c>
      <c r="I433" s="67">
        <f>'COUT TVX'!D430</f>
        <v>2014</v>
      </c>
      <c r="J433" s="67" t="str">
        <f>IF('COUT TVX'!H430="IND","IND",IF('COUT TVX'!H430="COLL","COLL",IF('COUT TVX'!H430="INT","COL","MIXTE")))</f>
        <v>MIXTE</v>
      </c>
      <c r="K433" s="67" t="str">
        <f>IFERROR((VLOOKUP(A433,'COUT GLOBAL'!A:L,9,FALSE)),"")</f>
        <v>Locatif</v>
      </c>
      <c r="L433" s="67"/>
      <c r="M433" s="67"/>
      <c r="N433" s="67" t="str">
        <f t="shared" si="36"/>
        <v>-</v>
      </c>
      <c r="O433" s="67"/>
      <c r="P433" s="67"/>
      <c r="Q433" s="67"/>
      <c r="R433" s="67"/>
      <c r="S433" s="67"/>
      <c r="T433" s="67"/>
      <c r="U433" s="67"/>
      <c r="V433" s="67"/>
      <c r="W433" s="67"/>
      <c r="X433" s="73" t="str">
        <f>IF('COUT TVX'!E430=0,"",'COUT TVX'!E430)</f>
        <v/>
      </c>
      <c r="Y433" s="74"/>
      <c r="Z433" s="74"/>
      <c r="AA433" s="74"/>
      <c r="AB433" s="74"/>
      <c r="AC433" s="74"/>
      <c r="AD433" s="68"/>
      <c r="AE433" s="68" t="str">
        <f t="shared" si="37"/>
        <v/>
      </c>
      <c r="AF433" s="68"/>
      <c r="AG433" s="75" t="str">
        <f>IF('COUT TVX'!F430=0,"",'COUT TVX'!F430)</f>
        <v/>
      </c>
      <c r="AH433" s="75" t="str">
        <f>IF('COUT TVX'!G430=0,"",'COUT TVX'!G430)</f>
        <v/>
      </c>
      <c r="AI433" s="76" t="str">
        <f t="shared" si="38"/>
        <v/>
      </c>
      <c r="AJ433" s="67" t="str">
        <f>'COUT TVX'!K430</f>
        <v>LOT 07 D - MENUISERIES EXT PVC</v>
      </c>
      <c r="AK433" s="67" t="str">
        <f>'COUT TVX'!L430</f>
        <v>SECOND ŒUVRE</v>
      </c>
      <c r="AL433" s="68">
        <f>'COUT TVX'!M430</f>
        <v>113385.29</v>
      </c>
      <c r="AM433" s="68"/>
      <c r="AN433" s="68"/>
      <c r="AO433" s="68"/>
      <c r="AP433" s="68"/>
      <c r="AQ433" s="68"/>
      <c r="AR433" s="68"/>
      <c r="AS433" s="77" t="str">
        <f>IF(ISBLANK('COUT TVX'!Q430),"",'COUT TVX'!Q430)</f>
        <v/>
      </c>
      <c r="AT433" s="68" t="str">
        <f t="shared" si="39"/>
        <v/>
      </c>
      <c r="AU433" s="68" t="str">
        <f t="shared" si="40"/>
        <v/>
      </c>
      <c r="AV433" s="68" t="str">
        <f t="shared" si="41"/>
        <v/>
      </c>
    </row>
    <row r="434" spans="1:48" x14ac:dyDescent="0.25">
      <c r="A434" s="67">
        <f>'COUT TVX'!A431</f>
        <v>850</v>
      </c>
      <c r="B434" s="67" t="str">
        <f>'COUT TVX'!B431</f>
        <v>ALLONNES CONST 22 LOGTS</v>
      </c>
      <c r="C434" s="67"/>
      <c r="D434" s="67"/>
      <c r="E434" s="67" t="str">
        <f>IF(ISBLANK('COUT TVX'!I431),"",'COUT TVX'!I431)</f>
        <v/>
      </c>
      <c r="F434" s="72" t="str">
        <f>'COUT TVX'!R431</f>
        <v>Z2</v>
      </c>
      <c r="G434" s="67"/>
      <c r="H434" s="67">
        <f>'COUT TVX'!C431</f>
        <v>2012</v>
      </c>
      <c r="I434" s="67">
        <f>'COUT TVX'!D431</f>
        <v>2014</v>
      </c>
      <c r="J434" s="67" t="str">
        <f>IF('COUT TVX'!H431="IND","IND",IF('COUT TVX'!H431="COLL","COLL",IF('COUT TVX'!H431="INT","COL","MIXTE")))</f>
        <v>MIXTE</v>
      </c>
      <c r="K434" s="67" t="str">
        <f>IFERROR((VLOOKUP(A434,'COUT GLOBAL'!A:L,9,FALSE)),"")</f>
        <v>Locatif</v>
      </c>
      <c r="L434" s="67"/>
      <c r="M434" s="67"/>
      <c r="N434" s="67" t="str">
        <f t="shared" si="36"/>
        <v>-</v>
      </c>
      <c r="O434" s="67"/>
      <c r="P434" s="67"/>
      <c r="Q434" s="67"/>
      <c r="R434" s="67"/>
      <c r="S434" s="67"/>
      <c r="T434" s="67"/>
      <c r="U434" s="67"/>
      <c r="V434" s="67"/>
      <c r="W434" s="67"/>
      <c r="X434" s="73" t="str">
        <f>IF('COUT TVX'!E431=0,"",'COUT TVX'!E431)</f>
        <v/>
      </c>
      <c r="Y434" s="74"/>
      <c r="Z434" s="74"/>
      <c r="AA434" s="74"/>
      <c r="AB434" s="74"/>
      <c r="AC434" s="74"/>
      <c r="AD434" s="68"/>
      <c r="AE434" s="68" t="str">
        <f t="shared" si="37"/>
        <v/>
      </c>
      <c r="AF434" s="68"/>
      <c r="AG434" s="75" t="str">
        <f>IF('COUT TVX'!F431=0,"",'COUT TVX'!F431)</f>
        <v/>
      </c>
      <c r="AH434" s="75" t="str">
        <f>IF('COUT TVX'!G431=0,"",'COUT TVX'!G431)</f>
        <v/>
      </c>
      <c r="AI434" s="76" t="str">
        <f t="shared" si="38"/>
        <v/>
      </c>
      <c r="AJ434" s="67" t="str">
        <f>'COUT TVX'!K431</f>
        <v>LOT 08 E - PLATRERIE CLOISONS</v>
      </c>
      <c r="AK434" s="67" t="str">
        <f>'COUT TVX'!L431</f>
        <v>SECOND ŒUVRE</v>
      </c>
      <c r="AL434" s="68">
        <f>'COUT TVX'!M431</f>
        <v>82781.759999999995</v>
      </c>
      <c r="AM434" s="68"/>
      <c r="AN434" s="68"/>
      <c r="AO434" s="68"/>
      <c r="AP434" s="68"/>
      <c r="AQ434" s="68"/>
      <c r="AR434" s="68"/>
      <c r="AS434" s="77" t="str">
        <f>IF(ISBLANK('COUT TVX'!Q431),"",'COUT TVX'!Q431)</f>
        <v/>
      </c>
      <c r="AT434" s="68" t="str">
        <f t="shared" si="39"/>
        <v/>
      </c>
      <c r="AU434" s="68" t="str">
        <f t="shared" si="40"/>
        <v/>
      </c>
      <c r="AV434" s="68" t="str">
        <f t="shared" si="41"/>
        <v/>
      </c>
    </row>
    <row r="435" spans="1:48" x14ac:dyDescent="0.25">
      <c r="A435" s="67">
        <f>'COUT TVX'!A432</f>
        <v>850</v>
      </c>
      <c r="B435" s="67" t="str">
        <f>'COUT TVX'!B432</f>
        <v>ALLONNES CONST 22 LOGTS</v>
      </c>
      <c r="C435" s="67"/>
      <c r="D435" s="67"/>
      <c r="E435" s="67" t="str">
        <f>IF(ISBLANK('COUT TVX'!I432),"",'COUT TVX'!I432)</f>
        <v/>
      </c>
      <c r="F435" s="72" t="str">
        <f>'COUT TVX'!R432</f>
        <v>Z2</v>
      </c>
      <c r="G435" s="67"/>
      <c r="H435" s="67">
        <f>'COUT TVX'!C432</f>
        <v>2012</v>
      </c>
      <c r="I435" s="67">
        <f>'COUT TVX'!D432</f>
        <v>2014</v>
      </c>
      <c r="J435" s="67" t="str">
        <f>IF('COUT TVX'!H432="IND","IND",IF('COUT TVX'!H432="COLL","COLL",IF('COUT TVX'!H432="INT","COL","MIXTE")))</f>
        <v>MIXTE</v>
      </c>
      <c r="K435" s="67" t="str">
        <f>IFERROR((VLOOKUP(A435,'COUT GLOBAL'!A:L,9,FALSE)),"")</f>
        <v>Locatif</v>
      </c>
      <c r="L435" s="67"/>
      <c r="M435" s="67"/>
      <c r="N435" s="67" t="str">
        <f t="shared" si="36"/>
        <v>-</v>
      </c>
      <c r="O435" s="67"/>
      <c r="P435" s="67"/>
      <c r="Q435" s="67"/>
      <c r="R435" s="67"/>
      <c r="S435" s="67"/>
      <c r="T435" s="67"/>
      <c r="U435" s="67"/>
      <c r="V435" s="67"/>
      <c r="W435" s="67"/>
      <c r="X435" s="73" t="str">
        <f>IF('COUT TVX'!E432=0,"",'COUT TVX'!E432)</f>
        <v/>
      </c>
      <c r="Y435" s="74"/>
      <c r="Z435" s="74"/>
      <c r="AA435" s="74"/>
      <c r="AB435" s="74"/>
      <c r="AC435" s="74"/>
      <c r="AD435" s="68"/>
      <c r="AE435" s="68" t="str">
        <f t="shared" si="37"/>
        <v/>
      </c>
      <c r="AF435" s="68"/>
      <c r="AG435" s="75" t="str">
        <f>IF('COUT TVX'!F432=0,"",'COUT TVX'!F432)</f>
        <v/>
      </c>
      <c r="AH435" s="75" t="str">
        <f>IF('COUT TVX'!G432=0,"",'COUT TVX'!G432)</f>
        <v/>
      </c>
      <c r="AI435" s="76" t="str">
        <f t="shared" si="38"/>
        <v/>
      </c>
      <c r="AJ435" s="67" t="str">
        <f>'COUT TVX'!K432</f>
        <v>LOT 09 F - MENUIS INT BOIS</v>
      </c>
      <c r="AK435" s="67" t="str">
        <f>'COUT TVX'!L432</f>
        <v>SECOND ŒUVRE</v>
      </c>
      <c r="AL435" s="68">
        <f>'COUT TVX'!M432</f>
        <v>105319.41</v>
      </c>
      <c r="AM435" s="68"/>
      <c r="AN435" s="68"/>
      <c r="AO435" s="68"/>
      <c r="AP435" s="68"/>
      <c r="AQ435" s="68"/>
      <c r="AR435" s="68"/>
      <c r="AS435" s="77" t="str">
        <f>IF(ISBLANK('COUT TVX'!Q432),"",'COUT TVX'!Q432)</f>
        <v/>
      </c>
      <c r="AT435" s="68" t="str">
        <f t="shared" si="39"/>
        <v/>
      </c>
      <c r="AU435" s="68" t="str">
        <f t="shared" si="40"/>
        <v/>
      </c>
      <c r="AV435" s="68" t="str">
        <f t="shared" si="41"/>
        <v/>
      </c>
    </row>
    <row r="436" spans="1:48" x14ac:dyDescent="0.25">
      <c r="A436" s="67">
        <f>'COUT TVX'!A433</f>
        <v>850</v>
      </c>
      <c r="B436" s="67" t="str">
        <f>'COUT TVX'!B433</f>
        <v>ALLONNES CONST 22 LOGTS</v>
      </c>
      <c r="C436" s="67"/>
      <c r="D436" s="67"/>
      <c r="E436" s="67" t="str">
        <f>IF(ISBLANK('COUT TVX'!I433),"",'COUT TVX'!I433)</f>
        <v/>
      </c>
      <c r="F436" s="72" t="str">
        <f>'COUT TVX'!R433</f>
        <v>Z2</v>
      </c>
      <c r="G436" s="67"/>
      <c r="H436" s="67">
        <f>'COUT TVX'!C433</f>
        <v>2012</v>
      </c>
      <c r="I436" s="67">
        <f>'COUT TVX'!D433</f>
        <v>2014</v>
      </c>
      <c r="J436" s="67" t="str">
        <f>IF('COUT TVX'!H433="IND","IND",IF('COUT TVX'!H433="COLL","COLL",IF('COUT TVX'!H433="INT","COL","MIXTE")))</f>
        <v>MIXTE</v>
      </c>
      <c r="K436" s="67" t="str">
        <f>IFERROR((VLOOKUP(A436,'COUT GLOBAL'!A:L,9,FALSE)),"")</f>
        <v>Locatif</v>
      </c>
      <c r="L436" s="67"/>
      <c r="M436" s="67"/>
      <c r="N436" s="67" t="str">
        <f t="shared" si="36"/>
        <v>-</v>
      </c>
      <c r="O436" s="67"/>
      <c r="P436" s="67"/>
      <c r="Q436" s="67"/>
      <c r="R436" s="67"/>
      <c r="S436" s="67"/>
      <c r="T436" s="67"/>
      <c r="U436" s="67"/>
      <c r="V436" s="67"/>
      <c r="W436" s="67"/>
      <c r="X436" s="73" t="str">
        <f>IF('COUT TVX'!E433=0,"",'COUT TVX'!E433)</f>
        <v/>
      </c>
      <c r="Y436" s="74"/>
      <c r="Z436" s="74"/>
      <c r="AA436" s="74"/>
      <c r="AB436" s="74"/>
      <c r="AC436" s="74"/>
      <c r="AD436" s="68"/>
      <c r="AE436" s="68" t="str">
        <f t="shared" si="37"/>
        <v/>
      </c>
      <c r="AF436" s="68"/>
      <c r="AG436" s="75" t="str">
        <f>IF('COUT TVX'!F433=0,"",'COUT TVX'!F433)</f>
        <v/>
      </c>
      <c r="AH436" s="75" t="str">
        <f>IF('COUT TVX'!G433=0,"",'COUT TVX'!G433)</f>
        <v/>
      </c>
      <c r="AI436" s="76" t="str">
        <f t="shared" si="38"/>
        <v/>
      </c>
      <c r="AJ436" s="67" t="str">
        <f>'COUT TVX'!K433</f>
        <v>LOT 10 H - SOLS SOUPLES</v>
      </c>
      <c r="AK436" s="67" t="str">
        <f>'COUT TVX'!L433</f>
        <v>SECOND ŒUVRE</v>
      </c>
      <c r="AL436" s="68">
        <f>'COUT TVX'!M433</f>
        <v>30629.78</v>
      </c>
      <c r="AM436" s="68"/>
      <c r="AN436" s="68"/>
      <c r="AO436" s="68"/>
      <c r="AP436" s="68"/>
      <c r="AQ436" s="68"/>
      <c r="AR436" s="68"/>
      <c r="AS436" s="77" t="str">
        <f>IF(ISBLANK('COUT TVX'!Q433),"",'COUT TVX'!Q433)</f>
        <v/>
      </c>
      <c r="AT436" s="68" t="str">
        <f t="shared" si="39"/>
        <v/>
      </c>
      <c r="AU436" s="68" t="str">
        <f t="shared" si="40"/>
        <v/>
      </c>
      <c r="AV436" s="68" t="str">
        <f t="shared" si="41"/>
        <v/>
      </c>
    </row>
    <row r="437" spans="1:48" x14ac:dyDescent="0.25">
      <c r="A437" s="67">
        <f>'COUT TVX'!A434</f>
        <v>850</v>
      </c>
      <c r="B437" s="67" t="str">
        <f>'COUT TVX'!B434</f>
        <v>ALLONNES CONST 22 LOGTS</v>
      </c>
      <c r="C437" s="67"/>
      <c r="D437" s="67"/>
      <c r="E437" s="67" t="str">
        <f>IF(ISBLANK('COUT TVX'!I434),"",'COUT TVX'!I434)</f>
        <v/>
      </c>
      <c r="F437" s="72" t="str">
        <f>'COUT TVX'!R434</f>
        <v>Z2</v>
      </c>
      <c r="G437" s="67"/>
      <c r="H437" s="67">
        <f>'COUT TVX'!C434</f>
        <v>2012</v>
      </c>
      <c r="I437" s="67">
        <f>'COUT TVX'!D434</f>
        <v>2014</v>
      </c>
      <c r="J437" s="67" t="str">
        <f>IF('COUT TVX'!H434="IND","IND",IF('COUT TVX'!H434="COLL","COLL",IF('COUT TVX'!H434="INT","COL","MIXTE")))</f>
        <v>MIXTE</v>
      </c>
      <c r="K437" s="67" t="str">
        <f>IFERROR((VLOOKUP(A437,'COUT GLOBAL'!A:L,9,FALSE)),"")</f>
        <v>Locatif</v>
      </c>
      <c r="L437" s="67"/>
      <c r="M437" s="67"/>
      <c r="N437" s="67" t="str">
        <f t="shared" si="36"/>
        <v>-</v>
      </c>
      <c r="O437" s="67"/>
      <c r="P437" s="67"/>
      <c r="Q437" s="67"/>
      <c r="R437" s="67"/>
      <c r="S437" s="67"/>
      <c r="T437" s="67"/>
      <c r="U437" s="67"/>
      <c r="V437" s="67"/>
      <c r="W437" s="67"/>
      <c r="X437" s="73" t="str">
        <f>IF('COUT TVX'!E434=0,"",'COUT TVX'!E434)</f>
        <v/>
      </c>
      <c r="Y437" s="74"/>
      <c r="Z437" s="74"/>
      <c r="AA437" s="74"/>
      <c r="AB437" s="74"/>
      <c r="AC437" s="74"/>
      <c r="AD437" s="68"/>
      <c r="AE437" s="68" t="str">
        <f t="shared" si="37"/>
        <v/>
      </c>
      <c r="AF437" s="68"/>
      <c r="AG437" s="75" t="str">
        <f>IF('COUT TVX'!F434=0,"",'COUT TVX'!F434)</f>
        <v/>
      </c>
      <c r="AH437" s="75" t="str">
        <f>IF('COUT TVX'!G434=0,"",'COUT TVX'!G434)</f>
        <v/>
      </c>
      <c r="AI437" s="76" t="str">
        <f t="shared" si="38"/>
        <v/>
      </c>
      <c r="AJ437" s="67" t="str">
        <f>'COUT TVX'!K434</f>
        <v>LOT  11 H - REVETS SOLS</v>
      </c>
      <c r="AK437" s="67" t="str">
        <f>'COUT TVX'!L434</f>
        <v>SECOND ŒUVRE</v>
      </c>
      <c r="AL437" s="68">
        <f>'COUT TVX'!M434</f>
        <v>70217.67</v>
      </c>
      <c r="AM437" s="68"/>
      <c r="AN437" s="68"/>
      <c r="AO437" s="68"/>
      <c r="AP437" s="68"/>
      <c r="AQ437" s="68"/>
      <c r="AR437" s="68"/>
      <c r="AS437" s="77" t="str">
        <f>IF(ISBLANK('COUT TVX'!Q434),"",'COUT TVX'!Q434)</f>
        <v/>
      </c>
      <c r="AT437" s="68" t="str">
        <f t="shared" si="39"/>
        <v/>
      </c>
      <c r="AU437" s="68" t="str">
        <f t="shared" si="40"/>
        <v/>
      </c>
      <c r="AV437" s="68" t="str">
        <f t="shared" si="41"/>
        <v/>
      </c>
    </row>
    <row r="438" spans="1:48" x14ac:dyDescent="0.25">
      <c r="A438" s="67">
        <f>'COUT TVX'!A435</f>
        <v>850</v>
      </c>
      <c r="B438" s="67" t="str">
        <f>'COUT TVX'!B435</f>
        <v>ALLONNES CONST 22 LOGTS</v>
      </c>
      <c r="C438" s="67"/>
      <c r="D438" s="67"/>
      <c r="E438" s="67" t="str">
        <f>IF(ISBLANK('COUT TVX'!I435),"",'COUT TVX'!I435)</f>
        <v/>
      </c>
      <c r="F438" s="72" t="str">
        <f>'COUT TVX'!R435</f>
        <v>Z2</v>
      </c>
      <c r="G438" s="67"/>
      <c r="H438" s="67">
        <f>'COUT TVX'!C435</f>
        <v>2012</v>
      </c>
      <c r="I438" s="67">
        <f>'COUT TVX'!D435</f>
        <v>2014</v>
      </c>
      <c r="J438" s="67" t="str">
        <f>IF('COUT TVX'!H435="IND","IND",IF('COUT TVX'!H435="COLL","COLL",IF('COUT TVX'!H435="INT","COL","MIXTE")))</f>
        <v>MIXTE</v>
      </c>
      <c r="K438" s="67" t="str">
        <f>IFERROR((VLOOKUP(A438,'COUT GLOBAL'!A:L,9,FALSE)),"")</f>
        <v>Locatif</v>
      </c>
      <c r="L438" s="67"/>
      <c r="M438" s="67"/>
      <c r="N438" s="67" t="str">
        <f t="shared" si="36"/>
        <v>-</v>
      </c>
      <c r="O438" s="67"/>
      <c r="P438" s="67"/>
      <c r="Q438" s="67"/>
      <c r="R438" s="67"/>
      <c r="S438" s="67"/>
      <c r="T438" s="67"/>
      <c r="U438" s="67"/>
      <c r="V438" s="67"/>
      <c r="W438" s="67"/>
      <c r="X438" s="73" t="str">
        <f>IF('COUT TVX'!E435=0,"",'COUT TVX'!E435)</f>
        <v/>
      </c>
      <c r="Y438" s="74"/>
      <c r="Z438" s="74"/>
      <c r="AA438" s="74"/>
      <c r="AB438" s="74"/>
      <c r="AC438" s="74"/>
      <c r="AD438" s="68"/>
      <c r="AE438" s="68" t="str">
        <f t="shared" si="37"/>
        <v/>
      </c>
      <c r="AF438" s="68"/>
      <c r="AG438" s="75" t="str">
        <f>IF('COUT TVX'!F435=0,"",'COUT TVX'!F435)</f>
        <v/>
      </c>
      <c r="AH438" s="75" t="str">
        <f>IF('COUT TVX'!G435=0,"",'COUT TVX'!G435)</f>
        <v/>
      </c>
      <c r="AI438" s="76" t="str">
        <f t="shared" si="38"/>
        <v/>
      </c>
      <c r="AJ438" s="67" t="str">
        <f>'COUT TVX'!K435</f>
        <v>LOT 12 G - PEINTURE REVETS</v>
      </c>
      <c r="AK438" s="67" t="str">
        <f>'COUT TVX'!L435</f>
        <v>SECOND ŒUVRE</v>
      </c>
      <c r="AL438" s="68">
        <f>'COUT TVX'!M435</f>
        <v>135656.4</v>
      </c>
      <c r="AM438" s="68"/>
      <c r="AN438" s="68"/>
      <c r="AO438" s="68"/>
      <c r="AP438" s="68"/>
      <c r="AQ438" s="68"/>
      <c r="AR438" s="68"/>
      <c r="AS438" s="77" t="str">
        <f>IF(ISBLANK('COUT TVX'!Q435),"",'COUT TVX'!Q435)</f>
        <v/>
      </c>
      <c r="AT438" s="68" t="str">
        <f t="shared" si="39"/>
        <v/>
      </c>
      <c r="AU438" s="68" t="str">
        <f t="shared" si="40"/>
        <v/>
      </c>
      <c r="AV438" s="68" t="str">
        <f t="shared" si="41"/>
        <v/>
      </c>
    </row>
    <row r="439" spans="1:48" x14ac:dyDescent="0.25">
      <c r="A439" s="67">
        <f>'COUT TVX'!A436</f>
        <v>850</v>
      </c>
      <c r="B439" s="67" t="str">
        <f>'COUT TVX'!B436</f>
        <v>ALLONNES CONST 22 LOGTS</v>
      </c>
      <c r="C439" s="67"/>
      <c r="D439" s="67"/>
      <c r="E439" s="67" t="str">
        <f>IF(ISBLANK('COUT TVX'!I436),"",'COUT TVX'!I436)</f>
        <v/>
      </c>
      <c r="F439" s="72" t="str">
        <f>'COUT TVX'!R436</f>
        <v>Z2</v>
      </c>
      <c r="G439" s="67"/>
      <c r="H439" s="67">
        <f>'COUT TVX'!C436</f>
        <v>2012</v>
      </c>
      <c r="I439" s="67">
        <f>'COUT TVX'!D436</f>
        <v>2014</v>
      </c>
      <c r="J439" s="67" t="str">
        <f>IF('COUT TVX'!H436="IND","IND",IF('COUT TVX'!H436="COLL","COLL",IF('COUT TVX'!H436="INT","COL","MIXTE")))</f>
        <v>MIXTE</v>
      </c>
      <c r="K439" s="67" t="str">
        <f>IFERROR((VLOOKUP(A439,'COUT GLOBAL'!A:L,9,FALSE)),"")</f>
        <v>Locatif</v>
      </c>
      <c r="L439" s="67"/>
      <c r="M439" s="67"/>
      <c r="N439" s="67" t="str">
        <f t="shared" si="36"/>
        <v>-</v>
      </c>
      <c r="O439" s="67"/>
      <c r="P439" s="67"/>
      <c r="Q439" s="67"/>
      <c r="R439" s="67"/>
      <c r="S439" s="67"/>
      <c r="T439" s="67"/>
      <c r="U439" s="67"/>
      <c r="V439" s="67"/>
      <c r="W439" s="67"/>
      <c r="X439" s="73" t="str">
        <f>IF('COUT TVX'!E436=0,"",'COUT TVX'!E436)</f>
        <v/>
      </c>
      <c r="Y439" s="74"/>
      <c r="Z439" s="74"/>
      <c r="AA439" s="74"/>
      <c r="AB439" s="74"/>
      <c r="AC439" s="74"/>
      <c r="AD439" s="68"/>
      <c r="AE439" s="68" t="str">
        <f t="shared" si="37"/>
        <v/>
      </c>
      <c r="AF439" s="68"/>
      <c r="AG439" s="75" t="str">
        <f>IF('COUT TVX'!F436=0,"",'COUT TVX'!F436)</f>
        <v/>
      </c>
      <c r="AH439" s="75" t="str">
        <f>IF('COUT TVX'!G436=0,"",'COUT TVX'!G436)</f>
        <v/>
      </c>
      <c r="AI439" s="76" t="str">
        <f t="shared" si="38"/>
        <v/>
      </c>
      <c r="AJ439" s="67" t="str">
        <f>'COUT TVX'!K436</f>
        <v>LOT 13 I - ELECTRICITE COURANT</v>
      </c>
      <c r="AK439" s="67" t="str">
        <f>'COUT TVX'!L436</f>
        <v>ELECTRICITE / CHAUFFAGE/PLOMBERIE/VMC</v>
      </c>
      <c r="AL439" s="68">
        <f>'COUT TVX'!M436</f>
        <v>118015.35</v>
      </c>
      <c r="AM439" s="68"/>
      <c r="AN439" s="68"/>
      <c r="AO439" s="68"/>
      <c r="AP439" s="68"/>
      <c r="AQ439" s="68"/>
      <c r="AR439" s="68"/>
      <c r="AS439" s="77" t="str">
        <f>IF(ISBLANK('COUT TVX'!Q436),"",'COUT TVX'!Q436)</f>
        <v/>
      </c>
      <c r="AT439" s="68" t="str">
        <f t="shared" si="39"/>
        <v/>
      </c>
      <c r="AU439" s="68" t="str">
        <f t="shared" si="40"/>
        <v/>
      </c>
      <c r="AV439" s="68" t="str">
        <f t="shared" si="41"/>
        <v/>
      </c>
    </row>
    <row r="440" spans="1:48" x14ac:dyDescent="0.25">
      <c r="A440" s="67">
        <f>'COUT TVX'!A437</f>
        <v>850</v>
      </c>
      <c r="B440" s="67" t="str">
        <f>'COUT TVX'!B437</f>
        <v>ALLONNES CONST 22 LOGTS</v>
      </c>
      <c r="C440" s="67"/>
      <c r="D440" s="67"/>
      <c r="E440" s="67" t="str">
        <f>IF(ISBLANK('COUT TVX'!I437),"",'COUT TVX'!I437)</f>
        <v/>
      </c>
      <c r="F440" s="72" t="str">
        <f>'COUT TVX'!R437</f>
        <v>Z2</v>
      </c>
      <c r="G440" s="67"/>
      <c r="H440" s="67">
        <f>'COUT TVX'!C437</f>
        <v>2012</v>
      </c>
      <c r="I440" s="67">
        <f>'COUT TVX'!D437</f>
        <v>2014</v>
      </c>
      <c r="J440" s="67" t="str">
        <f>IF('COUT TVX'!H437="IND","IND",IF('COUT TVX'!H437="COLL","COLL",IF('COUT TVX'!H437="INT","COL","MIXTE")))</f>
        <v>MIXTE</v>
      </c>
      <c r="K440" s="67" t="str">
        <f>IFERROR((VLOOKUP(A440,'COUT GLOBAL'!A:L,9,FALSE)),"")</f>
        <v>Locatif</v>
      </c>
      <c r="L440" s="67"/>
      <c r="M440" s="67"/>
      <c r="N440" s="67" t="str">
        <f t="shared" si="36"/>
        <v>-</v>
      </c>
      <c r="O440" s="67"/>
      <c r="P440" s="67"/>
      <c r="Q440" s="67"/>
      <c r="R440" s="67"/>
      <c r="S440" s="67"/>
      <c r="T440" s="67"/>
      <c r="U440" s="67"/>
      <c r="V440" s="67"/>
      <c r="W440" s="67"/>
      <c r="X440" s="73" t="str">
        <f>IF('COUT TVX'!E437=0,"",'COUT TVX'!E437)</f>
        <v/>
      </c>
      <c r="Y440" s="74"/>
      <c r="Z440" s="74"/>
      <c r="AA440" s="74"/>
      <c r="AB440" s="74"/>
      <c r="AC440" s="74"/>
      <c r="AD440" s="68"/>
      <c r="AE440" s="68" t="str">
        <f t="shared" si="37"/>
        <v/>
      </c>
      <c r="AF440" s="68"/>
      <c r="AG440" s="75" t="str">
        <f>IF('COUT TVX'!F437=0,"",'COUT TVX'!F437)</f>
        <v/>
      </c>
      <c r="AH440" s="75" t="str">
        <f>IF('COUT TVX'!G437=0,"",'COUT TVX'!G437)</f>
        <v/>
      </c>
      <c r="AI440" s="76" t="str">
        <f t="shared" si="38"/>
        <v/>
      </c>
      <c r="AJ440" s="67" t="str">
        <f>'COUT TVX'!K437</f>
        <v>LOT 14 J - CHAUFFAGE VENTIL</v>
      </c>
      <c r="AK440" s="67" t="str">
        <f>'COUT TVX'!L437</f>
        <v>ELECTRICITE / CHAUFFAGE/PLOMBERIE/VMC</v>
      </c>
      <c r="AL440" s="68">
        <f>'COUT TVX'!M437</f>
        <v>260169.16</v>
      </c>
      <c r="AM440" s="68"/>
      <c r="AN440" s="68"/>
      <c r="AO440" s="68"/>
      <c r="AP440" s="68"/>
      <c r="AQ440" s="68"/>
      <c r="AR440" s="68"/>
      <c r="AS440" s="77" t="str">
        <f>IF(ISBLANK('COUT TVX'!Q437),"",'COUT TVX'!Q437)</f>
        <v/>
      </c>
      <c r="AT440" s="68" t="str">
        <f t="shared" si="39"/>
        <v/>
      </c>
      <c r="AU440" s="68" t="str">
        <f t="shared" si="40"/>
        <v/>
      </c>
      <c r="AV440" s="68" t="str">
        <f t="shared" si="41"/>
        <v/>
      </c>
    </row>
    <row r="441" spans="1:48" x14ac:dyDescent="0.25">
      <c r="A441" s="67">
        <f>'COUT TVX'!A438</f>
        <v>850</v>
      </c>
      <c r="B441" s="67" t="str">
        <f>'COUT TVX'!B438</f>
        <v>ALLONNES CONST 22 LOGTS</v>
      </c>
      <c r="C441" s="67"/>
      <c r="D441" s="67"/>
      <c r="E441" s="67" t="str">
        <f>IF(ISBLANK('COUT TVX'!I438),"",'COUT TVX'!I438)</f>
        <v/>
      </c>
      <c r="F441" s="72" t="str">
        <f>'COUT TVX'!R438</f>
        <v>Z2</v>
      </c>
      <c r="G441" s="67"/>
      <c r="H441" s="67">
        <f>'COUT TVX'!C438</f>
        <v>2012</v>
      </c>
      <c r="I441" s="67">
        <f>'COUT TVX'!D438</f>
        <v>2014</v>
      </c>
      <c r="J441" s="67" t="str">
        <f>IF('COUT TVX'!H438="IND","IND",IF('COUT TVX'!H438="COLL","COLL",IF('COUT TVX'!H438="INT","COL","MIXTE")))</f>
        <v>MIXTE</v>
      </c>
      <c r="K441" s="67" t="str">
        <f>IFERROR((VLOOKUP(A441,'COUT GLOBAL'!A:L,9,FALSE)),"")</f>
        <v>Locatif</v>
      </c>
      <c r="L441" s="67"/>
      <c r="M441" s="67"/>
      <c r="N441" s="67" t="str">
        <f t="shared" si="36"/>
        <v>-</v>
      </c>
      <c r="O441" s="67"/>
      <c r="P441" s="67"/>
      <c r="Q441" s="67"/>
      <c r="R441" s="67"/>
      <c r="S441" s="67"/>
      <c r="T441" s="67"/>
      <c r="U441" s="67"/>
      <c r="V441" s="67"/>
      <c r="W441" s="67"/>
      <c r="X441" s="73" t="str">
        <f>IF('COUT TVX'!E438=0,"",'COUT TVX'!E438)</f>
        <v/>
      </c>
      <c r="Y441" s="74"/>
      <c r="Z441" s="74"/>
      <c r="AA441" s="74"/>
      <c r="AB441" s="74"/>
      <c r="AC441" s="74"/>
      <c r="AD441" s="68"/>
      <c r="AE441" s="68" t="str">
        <f t="shared" si="37"/>
        <v/>
      </c>
      <c r="AF441" s="68"/>
      <c r="AG441" s="75" t="str">
        <f>IF('COUT TVX'!F438=0,"",'COUT TVX'!F438)</f>
        <v/>
      </c>
      <c r="AH441" s="75" t="str">
        <f>IF('COUT TVX'!G438=0,"",'COUT TVX'!G438)</f>
        <v/>
      </c>
      <c r="AI441" s="76" t="str">
        <f t="shared" si="38"/>
        <v/>
      </c>
      <c r="AJ441" s="67" t="str">
        <f>'COUT TVX'!K438</f>
        <v>LOT 15 I - ANTENNE TV</v>
      </c>
      <c r="AK441" s="67" t="str">
        <f>'COUT TVX'!L438</f>
        <v>ELECTRICITE / CHAUFFAGE/PLOMBERIE/VMC</v>
      </c>
      <c r="AL441" s="68">
        <f>'COUT TVX'!M438</f>
        <v>7709.3</v>
      </c>
      <c r="AM441" s="68"/>
      <c r="AN441" s="68"/>
      <c r="AO441" s="68"/>
      <c r="AP441" s="68"/>
      <c r="AQ441" s="68"/>
      <c r="AR441" s="68"/>
      <c r="AS441" s="77" t="str">
        <f>IF(ISBLANK('COUT TVX'!Q438),"",'COUT TVX'!Q438)</f>
        <v/>
      </c>
      <c r="AT441" s="68" t="str">
        <f t="shared" si="39"/>
        <v/>
      </c>
      <c r="AU441" s="68" t="str">
        <f t="shared" si="40"/>
        <v/>
      </c>
      <c r="AV441" s="68" t="str">
        <f t="shared" si="41"/>
        <v/>
      </c>
    </row>
    <row r="442" spans="1:48" x14ac:dyDescent="0.25">
      <c r="A442" s="67">
        <f>'COUT TVX'!A439</f>
        <v>850</v>
      </c>
      <c r="B442" s="67" t="str">
        <f>'COUT TVX'!B439</f>
        <v>ALLONNES CONST 22 LOGTS</v>
      </c>
      <c r="C442" s="67"/>
      <c r="D442" s="67"/>
      <c r="E442" s="67" t="str">
        <f>IF(ISBLANK('COUT TVX'!I439),"",'COUT TVX'!I439)</f>
        <v/>
      </c>
      <c r="F442" s="72" t="str">
        <f>'COUT TVX'!R439</f>
        <v>Z2</v>
      </c>
      <c r="G442" s="67"/>
      <c r="H442" s="67">
        <f>'COUT TVX'!C439</f>
        <v>2012</v>
      </c>
      <c r="I442" s="67">
        <f>'COUT TVX'!D439</f>
        <v>2014</v>
      </c>
      <c r="J442" s="67" t="str">
        <f>IF('COUT TVX'!H439="IND","IND",IF('COUT TVX'!H439="COLL","COLL",IF('COUT TVX'!H439="INT","COL","MIXTE")))</f>
        <v>MIXTE</v>
      </c>
      <c r="K442" s="67" t="str">
        <f>IFERROR((VLOOKUP(A442,'COUT GLOBAL'!A:L,9,FALSE)),"")</f>
        <v>Locatif</v>
      </c>
      <c r="L442" s="67"/>
      <c r="M442" s="67"/>
      <c r="N442" s="67" t="str">
        <f t="shared" si="36"/>
        <v>-</v>
      </c>
      <c r="O442" s="67"/>
      <c r="P442" s="67"/>
      <c r="Q442" s="67"/>
      <c r="R442" s="67"/>
      <c r="S442" s="67"/>
      <c r="T442" s="67"/>
      <c r="U442" s="67"/>
      <c r="V442" s="67"/>
      <c r="W442" s="67"/>
      <c r="X442" s="73" t="str">
        <f>IF('COUT TVX'!E439=0,"",'COUT TVX'!E439)</f>
        <v/>
      </c>
      <c r="Y442" s="74"/>
      <c r="Z442" s="74"/>
      <c r="AA442" s="74"/>
      <c r="AB442" s="74"/>
      <c r="AC442" s="74"/>
      <c r="AD442" s="68"/>
      <c r="AE442" s="68" t="str">
        <f t="shared" si="37"/>
        <v/>
      </c>
      <c r="AF442" s="68"/>
      <c r="AG442" s="75" t="str">
        <f>IF('COUT TVX'!F439=0,"",'COUT TVX'!F439)</f>
        <v/>
      </c>
      <c r="AH442" s="75" t="str">
        <f>IF('COUT TVX'!G439=0,"",'COUT TVX'!G439)</f>
        <v/>
      </c>
      <c r="AI442" s="76" t="str">
        <f t="shared" si="38"/>
        <v/>
      </c>
      <c r="AJ442" s="67" t="str">
        <f>'COUT TVX'!K439</f>
        <v>LOT 16 K - ESPACES VERTS</v>
      </c>
      <c r="AK442" s="67" t="str">
        <f>'COUT TVX'!L439</f>
        <v>ESPACES VERTS</v>
      </c>
      <c r="AL442" s="68">
        <f>'COUT TVX'!M439</f>
        <v>16936.8</v>
      </c>
      <c r="AM442" s="68"/>
      <c r="AN442" s="68"/>
      <c r="AO442" s="68"/>
      <c r="AP442" s="68"/>
      <c r="AQ442" s="68"/>
      <c r="AR442" s="68"/>
      <c r="AS442" s="77" t="str">
        <f>IF(ISBLANK('COUT TVX'!Q439),"",'COUT TVX'!Q439)</f>
        <v/>
      </c>
      <c r="AT442" s="68" t="str">
        <f t="shared" si="39"/>
        <v/>
      </c>
      <c r="AU442" s="68" t="str">
        <f t="shared" si="40"/>
        <v/>
      </c>
      <c r="AV442" s="68" t="str">
        <f t="shared" si="41"/>
        <v/>
      </c>
    </row>
    <row r="443" spans="1:48" x14ac:dyDescent="0.25">
      <c r="A443" s="67">
        <f>'COUT TVX'!A440</f>
        <v>851</v>
      </c>
      <c r="B443" s="67" t="str">
        <f>'COUT TVX'!B440</f>
        <v>ALLONNES ANRU CONST 16 LOGTS</v>
      </c>
      <c r="C443" s="67"/>
      <c r="D443" s="67" t="s">
        <v>1244</v>
      </c>
      <c r="E443" s="67" t="str">
        <f>IF(ISBLANK('COUT TVX'!I440),"",'COUT TVX'!I440)</f>
        <v/>
      </c>
      <c r="F443" s="72" t="str">
        <f>'COUT TVX'!R440</f>
        <v>Z2</v>
      </c>
      <c r="G443" s="67"/>
      <c r="H443" s="67">
        <f>'COUT TVX'!C440</f>
        <v>2012</v>
      </c>
      <c r="I443" s="67">
        <f>'COUT TVX'!D440</f>
        <v>2014</v>
      </c>
      <c r="J443" s="67" t="str">
        <f>IF('COUT TVX'!H440="IND","IND",IF('COUT TVX'!H440="COLL","COLL",IF('COUT TVX'!H440="INT","COL","MIXTE")))</f>
        <v>MIXTE</v>
      </c>
      <c r="K443" s="67" t="str">
        <f>IFERROR((VLOOKUP(A443,'COUT GLOBAL'!A:L,9,FALSE)),"")</f>
        <v>Locatif</v>
      </c>
      <c r="L443" s="67"/>
      <c r="M443" s="67"/>
      <c r="N443" s="67" t="str">
        <f t="shared" si="36"/>
        <v>-</v>
      </c>
      <c r="O443" s="67"/>
      <c r="P443" s="67"/>
      <c r="Q443" s="67"/>
      <c r="R443" s="67"/>
      <c r="S443" s="67"/>
      <c r="T443" s="67"/>
      <c r="U443" s="67"/>
      <c r="V443" s="67"/>
      <c r="W443" s="67"/>
      <c r="X443" s="73">
        <f>IF('COUT TVX'!E440=0,"",'COUT TVX'!E440)</f>
        <v>16</v>
      </c>
      <c r="Y443" s="74"/>
      <c r="Z443" s="74"/>
      <c r="AA443" s="74"/>
      <c r="AB443" s="74"/>
      <c r="AC443" s="74"/>
      <c r="AD443" s="68"/>
      <c r="AE443" s="68">
        <f t="shared" si="37"/>
        <v>0</v>
      </c>
      <c r="AF443" s="68"/>
      <c r="AG443" s="75">
        <f>IF('COUT TVX'!F440=0,"",'COUT TVX'!F440)</f>
        <v>1080.0999999999999</v>
      </c>
      <c r="AH443" s="75">
        <f>IF('COUT TVX'!G440=0,"",'COUT TVX'!G440)</f>
        <v>1154.9100000000001</v>
      </c>
      <c r="AI443" s="76">
        <f t="shared" si="38"/>
        <v>0.93522438977929001</v>
      </c>
      <c r="AJ443" s="67" t="str">
        <f>'COUT TVX'!K440</f>
        <v>LOT 01 - VRD -</v>
      </c>
      <c r="AK443" s="67" t="str">
        <f>'COUT TVX'!L440</f>
        <v>VRD</v>
      </c>
      <c r="AL443" s="68">
        <f>'COUT TVX'!M440</f>
        <v>124406.39999999999</v>
      </c>
      <c r="AM443" s="68"/>
      <c r="AN443" s="68"/>
      <c r="AO443" s="68"/>
      <c r="AP443" s="68"/>
      <c r="AQ443" s="68"/>
      <c r="AR443" s="68"/>
      <c r="AS443" s="77">
        <f>IF(ISBLANK('COUT TVX'!Q440),"",'COUT TVX'!Q440)</f>
        <v>5.5E-2</v>
      </c>
      <c r="AT443" s="68">
        <f t="shared" si="39"/>
        <v>0</v>
      </c>
      <c r="AU443" s="68">
        <f t="shared" si="40"/>
        <v>0</v>
      </c>
      <c r="AV443" s="68">
        <f t="shared" si="41"/>
        <v>0</v>
      </c>
    </row>
    <row r="444" spans="1:48" x14ac:dyDescent="0.25">
      <c r="A444" s="67">
        <f>'COUT TVX'!A441</f>
        <v>851</v>
      </c>
      <c r="B444" s="67" t="str">
        <f>'COUT TVX'!B441</f>
        <v>ALLONNES ANRU CONST 16 LOGTS</v>
      </c>
      <c r="C444" s="67"/>
      <c r="D444" s="67"/>
      <c r="E444" s="67" t="str">
        <f>IF(ISBLANK('COUT TVX'!I441),"",'COUT TVX'!I441)</f>
        <v/>
      </c>
      <c r="F444" s="72" t="str">
        <f>'COUT TVX'!R441</f>
        <v>Z2</v>
      </c>
      <c r="G444" s="67"/>
      <c r="H444" s="67">
        <f>'COUT TVX'!C441</f>
        <v>2012</v>
      </c>
      <c r="I444" s="67">
        <f>'COUT TVX'!D441</f>
        <v>2014</v>
      </c>
      <c r="J444" s="67" t="str">
        <f>IF('COUT TVX'!H441="IND","IND",IF('COUT TVX'!H441="COLL","COLL",IF('COUT TVX'!H441="INT","COL","MIXTE")))</f>
        <v>MIXTE</v>
      </c>
      <c r="K444" s="67" t="str">
        <f>IFERROR((VLOOKUP(A444,'COUT GLOBAL'!A:L,9,FALSE)),"")</f>
        <v>Locatif</v>
      </c>
      <c r="L444" s="67"/>
      <c r="M444" s="67"/>
      <c r="N444" s="67" t="str">
        <f t="shared" si="36"/>
        <v>-</v>
      </c>
      <c r="O444" s="67"/>
      <c r="P444" s="67"/>
      <c r="Q444" s="67"/>
      <c r="R444" s="67"/>
      <c r="S444" s="67"/>
      <c r="T444" s="67"/>
      <c r="U444" s="67"/>
      <c r="V444" s="67"/>
      <c r="W444" s="67"/>
      <c r="X444" s="73" t="str">
        <f>IF('COUT TVX'!E441=0,"",'COUT TVX'!E441)</f>
        <v/>
      </c>
      <c r="Y444" s="74"/>
      <c r="Z444" s="74"/>
      <c r="AA444" s="74"/>
      <c r="AB444" s="74"/>
      <c r="AC444" s="74"/>
      <c r="AD444" s="68"/>
      <c r="AE444" s="68" t="str">
        <f t="shared" si="37"/>
        <v/>
      </c>
      <c r="AF444" s="68"/>
      <c r="AG444" s="75" t="str">
        <f>IF('COUT TVX'!F441=0,"",'COUT TVX'!F441)</f>
        <v/>
      </c>
      <c r="AH444" s="75" t="str">
        <f>IF('COUT TVX'!G441=0,"",'COUT TVX'!G441)</f>
        <v/>
      </c>
      <c r="AI444" s="76" t="str">
        <f t="shared" si="38"/>
        <v/>
      </c>
      <c r="AJ444" s="67" t="str">
        <f>'COUT TVX'!K441</f>
        <v>LOT 02 - TERRASSEMENT -</v>
      </c>
      <c r="AK444" s="67" t="str">
        <f>'COUT TVX'!L441</f>
        <v>GROS ŒUVRE</v>
      </c>
      <c r="AL444" s="68">
        <f>'COUT TVX'!M441</f>
        <v>588140.15</v>
      </c>
      <c r="AM444" s="68"/>
      <c r="AN444" s="68"/>
      <c r="AO444" s="68"/>
      <c r="AP444" s="68"/>
      <c r="AQ444" s="68"/>
      <c r="AR444" s="68"/>
      <c r="AS444" s="77" t="str">
        <f>IF(ISBLANK('COUT TVX'!Q441),"",'COUT TVX'!Q441)</f>
        <v/>
      </c>
      <c r="AT444" s="68" t="str">
        <f t="shared" si="39"/>
        <v/>
      </c>
      <c r="AU444" s="68" t="str">
        <f t="shared" si="40"/>
        <v/>
      </c>
      <c r="AV444" s="68" t="str">
        <f t="shared" si="41"/>
        <v/>
      </c>
    </row>
    <row r="445" spans="1:48" x14ac:dyDescent="0.25">
      <c r="A445" s="67">
        <f>'COUT TVX'!A442</f>
        <v>851</v>
      </c>
      <c r="B445" s="67" t="str">
        <f>'COUT TVX'!B442</f>
        <v>ALLONNES ANRU CONST 16 LOGTS</v>
      </c>
      <c r="C445" s="67"/>
      <c r="D445" s="67"/>
      <c r="E445" s="67" t="str">
        <f>IF(ISBLANK('COUT TVX'!I442),"",'COUT TVX'!I442)</f>
        <v/>
      </c>
      <c r="F445" s="72" t="str">
        <f>'COUT TVX'!R442</f>
        <v>Z2</v>
      </c>
      <c r="G445" s="67"/>
      <c r="H445" s="67">
        <f>'COUT TVX'!C442</f>
        <v>2012</v>
      </c>
      <c r="I445" s="67">
        <f>'COUT TVX'!D442</f>
        <v>2014</v>
      </c>
      <c r="J445" s="67" t="str">
        <f>IF('COUT TVX'!H442="IND","IND",IF('COUT TVX'!H442="COLL","COLL",IF('COUT TVX'!H442="INT","COL","MIXTE")))</f>
        <v>MIXTE</v>
      </c>
      <c r="K445" s="67" t="str">
        <f>IFERROR((VLOOKUP(A445,'COUT GLOBAL'!A:L,9,FALSE)),"")</f>
        <v>Locatif</v>
      </c>
      <c r="L445" s="67"/>
      <c r="M445" s="67"/>
      <c r="N445" s="67" t="str">
        <f t="shared" si="36"/>
        <v>-</v>
      </c>
      <c r="O445" s="67"/>
      <c r="P445" s="67"/>
      <c r="Q445" s="67"/>
      <c r="R445" s="67"/>
      <c r="S445" s="67"/>
      <c r="T445" s="67"/>
      <c r="U445" s="67"/>
      <c r="V445" s="67"/>
      <c r="W445" s="67"/>
      <c r="X445" s="73" t="str">
        <f>IF('COUT TVX'!E442=0,"",'COUT TVX'!E442)</f>
        <v/>
      </c>
      <c r="Y445" s="74"/>
      <c r="Z445" s="74"/>
      <c r="AA445" s="74"/>
      <c r="AB445" s="74"/>
      <c r="AC445" s="74"/>
      <c r="AD445" s="68"/>
      <c r="AE445" s="68" t="str">
        <f t="shared" si="37"/>
        <v/>
      </c>
      <c r="AF445" s="68"/>
      <c r="AG445" s="75" t="str">
        <f>IF('COUT TVX'!F442=0,"",'COUT TVX'!F442)</f>
        <v/>
      </c>
      <c r="AH445" s="75" t="str">
        <f>IF('COUT TVX'!G442=0,"",'COUT TVX'!G442)</f>
        <v/>
      </c>
      <c r="AI445" s="76" t="str">
        <f t="shared" si="38"/>
        <v/>
      </c>
      <c r="AJ445" s="67" t="str">
        <f>'COUT TVX'!K442</f>
        <v>LOT 03 - RAVALEMENT -</v>
      </c>
      <c r="AK445" s="67" t="str">
        <f>'COUT TVX'!L442</f>
        <v>GROS ŒUVRE</v>
      </c>
      <c r="AL445" s="68">
        <f>'COUT TVX'!M442</f>
        <v>55991.53</v>
      </c>
      <c r="AM445" s="68"/>
      <c r="AN445" s="68"/>
      <c r="AO445" s="68"/>
      <c r="AP445" s="68"/>
      <c r="AQ445" s="68"/>
      <c r="AR445" s="68"/>
      <c r="AS445" s="77" t="str">
        <f>IF(ISBLANK('COUT TVX'!Q442),"",'COUT TVX'!Q442)</f>
        <v/>
      </c>
      <c r="AT445" s="68" t="str">
        <f t="shared" si="39"/>
        <v/>
      </c>
      <c r="AU445" s="68" t="str">
        <f t="shared" si="40"/>
        <v/>
      </c>
      <c r="AV445" s="68" t="str">
        <f t="shared" si="41"/>
        <v/>
      </c>
    </row>
    <row r="446" spans="1:48" x14ac:dyDescent="0.25">
      <c r="A446" s="67">
        <f>'COUT TVX'!A443</f>
        <v>851</v>
      </c>
      <c r="B446" s="67" t="str">
        <f>'COUT TVX'!B443</f>
        <v>ALLONNES ANRU CONST 16 LOGTS</v>
      </c>
      <c r="C446" s="67"/>
      <c r="D446" s="67"/>
      <c r="E446" s="67" t="str">
        <f>IF(ISBLANK('COUT TVX'!I443),"",'COUT TVX'!I443)</f>
        <v/>
      </c>
      <c r="F446" s="72" t="str">
        <f>'COUT TVX'!R443</f>
        <v>Z2</v>
      </c>
      <c r="G446" s="67"/>
      <c r="H446" s="67">
        <f>'COUT TVX'!C443</f>
        <v>2012</v>
      </c>
      <c r="I446" s="67">
        <f>'COUT TVX'!D443</f>
        <v>2014</v>
      </c>
      <c r="J446" s="67" t="str">
        <f>IF('COUT TVX'!H443="IND","IND",IF('COUT TVX'!H443="COLL","COLL",IF('COUT TVX'!H443="INT","COL","MIXTE")))</f>
        <v>MIXTE</v>
      </c>
      <c r="K446" s="67" t="str">
        <f>IFERROR((VLOOKUP(A446,'COUT GLOBAL'!A:L,9,FALSE)),"")</f>
        <v>Locatif</v>
      </c>
      <c r="L446" s="67"/>
      <c r="M446" s="67"/>
      <c r="N446" s="67" t="str">
        <f t="shared" si="36"/>
        <v>-</v>
      </c>
      <c r="O446" s="67"/>
      <c r="P446" s="67"/>
      <c r="Q446" s="67"/>
      <c r="R446" s="67"/>
      <c r="S446" s="67"/>
      <c r="T446" s="67"/>
      <c r="U446" s="67"/>
      <c r="V446" s="67"/>
      <c r="W446" s="67"/>
      <c r="X446" s="73" t="str">
        <f>IF('COUT TVX'!E443=0,"",'COUT TVX'!E443)</f>
        <v/>
      </c>
      <c r="Y446" s="74"/>
      <c r="Z446" s="74"/>
      <c r="AA446" s="74"/>
      <c r="AB446" s="74"/>
      <c r="AC446" s="74"/>
      <c r="AD446" s="68"/>
      <c r="AE446" s="68" t="str">
        <f t="shared" si="37"/>
        <v/>
      </c>
      <c r="AF446" s="68"/>
      <c r="AG446" s="75" t="str">
        <f>IF('COUT TVX'!F443=0,"",'COUT TVX'!F443)</f>
        <v/>
      </c>
      <c r="AH446" s="75" t="str">
        <f>IF('COUT TVX'!G443=0,"",'COUT TVX'!G443)</f>
        <v/>
      </c>
      <c r="AI446" s="76" t="str">
        <f t="shared" si="38"/>
        <v/>
      </c>
      <c r="AJ446" s="67" t="str">
        <f>'COUT TVX'!K443</f>
        <v>LOT 04 - CHARPENTE -</v>
      </c>
      <c r="AK446" s="67" t="str">
        <f>'COUT TVX'!L443</f>
        <v>CHARPENTE / COUVERTURE</v>
      </c>
      <c r="AL446" s="68">
        <f>'COUT TVX'!M443</f>
        <v>70365.320000000007</v>
      </c>
      <c r="AM446" s="68"/>
      <c r="AN446" s="68"/>
      <c r="AO446" s="68"/>
      <c r="AP446" s="68"/>
      <c r="AQ446" s="68"/>
      <c r="AR446" s="68"/>
      <c r="AS446" s="77" t="str">
        <f>IF(ISBLANK('COUT TVX'!Q443),"",'COUT TVX'!Q443)</f>
        <v/>
      </c>
      <c r="AT446" s="68" t="str">
        <f t="shared" si="39"/>
        <v/>
      </c>
      <c r="AU446" s="68" t="str">
        <f t="shared" si="40"/>
        <v/>
      </c>
      <c r="AV446" s="68" t="str">
        <f t="shared" si="41"/>
        <v/>
      </c>
    </row>
    <row r="447" spans="1:48" x14ac:dyDescent="0.25">
      <c r="A447" s="67">
        <f>'COUT TVX'!A444</f>
        <v>851</v>
      </c>
      <c r="B447" s="67" t="str">
        <f>'COUT TVX'!B444</f>
        <v>ALLONNES ANRU CONST 16 LOGTS</v>
      </c>
      <c r="C447" s="67"/>
      <c r="D447" s="67"/>
      <c r="E447" s="67" t="str">
        <f>IF(ISBLANK('COUT TVX'!I444),"",'COUT TVX'!I444)</f>
        <v/>
      </c>
      <c r="F447" s="72" t="str">
        <f>'COUT TVX'!R444</f>
        <v>Z2</v>
      </c>
      <c r="G447" s="67"/>
      <c r="H447" s="67">
        <f>'COUT TVX'!C444</f>
        <v>2012</v>
      </c>
      <c r="I447" s="67">
        <f>'COUT TVX'!D444</f>
        <v>2014</v>
      </c>
      <c r="J447" s="67" t="str">
        <f>IF('COUT TVX'!H444="IND","IND",IF('COUT TVX'!H444="COLL","COLL",IF('COUT TVX'!H444="INT","COL","MIXTE")))</f>
        <v>MIXTE</v>
      </c>
      <c r="K447" s="67" t="str">
        <f>IFERROR((VLOOKUP(A447,'COUT GLOBAL'!A:L,9,FALSE)),"")</f>
        <v>Locatif</v>
      </c>
      <c r="L447" s="67"/>
      <c r="M447" s="67"/>
      <c r="N447" s="67" t="str">
        <f t="shared" si="36"/>
        <v>-</v>
      </c>
      <c r="O447" s="67"/>
      <c r="P447" s="67"/>
      <c r="Q447" s="67"/>
      <c r="R447" s="67"/>
      <c r="S447" s="67"/>
      <c r="T447" s="67"/>
      <c r="U447" s="67"/>
      <c r="V447" s="67"/>
      <c r="W447" s="67"/>
      <c r="X447" s="73" t="str">
        <f>IF('COUT TVX'!E444=0,"",'COUT TVX'!E444)</f>
        <v/>
      </c>
      <c r="Y447" s="74"/>
      <c r="Z447" s="74"/>
      <c r="AA447" s="74"/>
      <c r="AB447" s="74"/>
      <c r="AC447" s="74"/>
      <c r="AD447" s="68"/>
      <c r="AE447" s="68" t="str">
        <f t="shared" si="37"/>
        <v/>
      </c>
      <c r="AF447" s="68"/>
      <c r="AG447" s="75" t="str">
        <f>IF('COUT TVX'!F444=0,"",'COUT TVX'!F444)</f>
        <v/>
      </c>
      <c r="AH447" s="75" t="str">
        <f>IF('COUT TVX'!G444=0,"",'COUT TVX'!G444)</f>
        <v/>
      </c>
      <c r="AI447" s="76" t="str">
        <f t="shared" si="38"/>
        <v/>
      </c>
      <c r="AJ447" s="67" t="str">
        <f>'COUT TVX'!K444</f>
        <v>LOT 05 - COUVERTURE TUILES -</v>
      </c>
      <c r="AK447" s="67" t="str">
        <f>'COUT TVX'!L444</f>
        <v>CHARPENTE / COUVERTURE</v>
      </c>
      <c r="AL447" s="68">
        <f>'COUT TVX'!M444</f>
        <v>100132.78</v>
      </c>
      <c r="AM447" s="68"/>
      <c r="AN447" s="68"/>
      <c r="AO447" s="68"/>
      <c r="AP447" s="68"/>
      <c r="AQ447" s="68"/>
      <c r="AR447" s="68"/>
      <c r="AS447" s="77" t="str">
        <f>IF(ISBLANK('COUT TVX'!Q444),"",'COUT TVX'!Q444)</f>
        <v/>
      </c>
      <c r="AT447" s="68" t="str">
        <f t="shared" si="39"/>
        <v/>
      </c>
      <c r="AU447" s="68" t="str">
        <f t="shared" si="40"/>
        <v/>
      </c>
      <c r="AV447" s="68" t="str">
        <f t="shared" si="41"/>
        <v/>
      </c>
    </row>
    <row r="448" spans="1:48" x14ac:dyDescent="0.25">
      <c r="A448" s="67">
        <f>'COUT TVX'!A445</f>
        <v>851</v>
      </c>
      <c r="B448" s="67" t="str">
        <f>'COUT TVX'!B445</f>
        <v>ALLONNES ANRU CONST 16 LOGTS</v>
      </c>
      <c r="C448" s="67"/>
      <c r="D448" s="67"/>
      <c r="E448" s="67" t="str">
        <f>IF(ISBLANK('COUT TVX'!I445),"",'COUT TVX'!I445)</f>
        <v/>
      </c>
      <c r="F448" s="72" t="str">
        <f>'COUT TVX'!R445</f>
        <v>Z2</v>
      </c>
      <c r="G448" s="67"/>
      <c r="H448" s="67">
        <f>'COUT TVX'!C445</f>
        <v>2012</v>
      </c>
      <c r="I448" s="67">
        <f>'COUT TVX'!D445</f>
        <v>2014</v>
      </c>
      <c r="J448" s="67" t="str">
        <f>IF('COUT TVX'!H445="IND","IND",IF('COUT TVX'!H445="COLL","COLL",IF('COUT TVX'!H445="INT","COL","MIXTE")))</f>
        <v>MIXTE</v>
      </c>
      <c r="K448" s="67" t="str">
        <f>IFERROR((VLOOKUP(A448,'COUT GLOBAL'!A:L,9,FALSE)),"")</f>
        <v>Locatif</v>
      </c>
      <c r="L448" s="67"/>
      <c r="M448" s="67"/>
      <c r="N448" s="67" t="str">
        <f t="shared" si="36"/>
        <v>-</v>
      </c>
      <c r="O448" s="67"/>
      <c r="P448" s="67"/>
      <c r="Q448" s="67"/>
      <c r="R448" s="67"/>
      <c r="S448" s="67"/>
      <c r="T448" s="67"/>
      <c r="U448" s="67"/>
      <c r="V448" s="67"/>
      <c r="W448" s="67"/>
      <c r="X448" s="73" t="str">
        <f>IF('COUT TVX'!E445=0,"",'COUT TVX'!E445)</f>
        <v/>
      </c>
      <c r="Y448" s="74"/>
      <c r="Z448" s="74"/>
      <c r="AA448" s="74"/>
      <c r="AB448" s="74"/>
      <c r="AC448" s="74"/>
      <c r="AD448" s="68"/>
      <c r="AE448" s="68" t="str">
        <f t="shared" si="37"/>
        <v/>
      </c>
      <c r="AF448" s="68"/>
      <c r="AG448" s="75" t="str">
        <f>IF('COUT TVX'!F445=0,"",'COUT TVX'!F445)</f>
        <v/>
      </c>
      <c r="AH448" s="75" t="str">
        <f>IF('COUT TVX'!G445=0,"",'COUT TVX'!G445)</f>
        <v/>
      </c>
      <c r="AI448" s="76" t="str">
        <f t="shared" si="38"/>
        <v/>
      </c>
      <c r="AJ448" s="67" t="str">
        <f>'COUT TVX'!K445</f>
        <v>LOT 06 - ETANCHEITE -</v>
      </c>
      <c r="AK448" s="67" t="str">
        <f>'COUT TVX'!L445</f>
        <v>CHARPENTE / COUVERTURE</v>
      </c>
      <c r="AL448" s="68">
        <f>'COUT TVX'!M445</f>
        <v>35787.75</v>
      </c>
      <c r="AM448" s="68"/>
      <c r="AN448" s="68"/>
      <c r="AO448" s="68"/>
      <c r="AP448" s="68"/>
      <c r="AQ448" s="68"/>
      <c r="AR448" s="68"/>
      <c r="AS448" s="77" t="str">
        <f>IF(ISBLANK('COUT TVX'!Q445),"",'COUT TVX'!Q445)</f>
        <v/>
      </c>
      <c r="AT448" s="68" t="str">
        <f t="shared" si="39"/>
        <v/>
      </c>
      <c r="AU448" s="68" t="str">
        <f t="shared" si="40"/>
        <v/>
      </c>
      <c r="AV448" s="68" t="str">
        <f t="shared" si="41"/>
        <v/>
      </c>
    </row>
    <row r="449" spans="1:48" x14ac:dyDescent="0.25">
      <c r="A449" s="67">
        <f>'COUT TVX'!A446</f>
        <v>851</v>
      </c>
      <c r="B449" s="67" t="str">
        <f>'COUT TVX'!B446</f>
        <v>ALLONNES ANRU CONST 16 LOGTS</v>
      </c>
      <c r="C449" s="67"/>
      <c r="D449" s="67"/>
      <c r="E449" s="67" t="str">
        <f>IF(ISBLANK('COUT TVX'!I446),"",'COUT TVX'!I446)</f>
        <v/>
      </c>
      <c r="F449" s="72" t="str">
        <f>'COUT TVX'!R446</f>
        <v>Z2</v>
      </c>
      <c r="G449" s="67"/>
      <c r="H449" s="67">
        <f>'COUT TVX'!C446</f>
        <v>2012</v>
      </c>
      <c r="I449" s="67">
        <f>'COUT TVX'!D446</f>
        <v>2014</v>
      </c>
      <c r="J449" s="67" t="str">
        <f>IF('COUT TVX'!H446="IND","IND",IF('COUT TVX'!H446="COLL","COLL",IF('COUT TVX'!H446="INT","COL","MIXTE")))</f>
        <v>MIXTE</v>
      </c>
      <c r="K449" s="67" t="str">
        <f>IFERROR((VLOOKUP(A449,'COUT GLOBAL'!A:L,9,FALSE)),"")</f>
        <v>Locatif</v>
      </c>
      <c r="L449" s="67"/>
      <c r="M449" s="67"/>
      <c r="N449" s="67" t="str">
        <f t="shared" si="36"/>
        <v>-</v>
      </c>
      <c r="O449" s="67"/>
      <c r="P449" s="67"/>
      <c r="Q449" s="67"/>
      <c r="R449" s="67"/>
      <c r="S449" s="67"/>
      <c r="T449" s="67"/>
      <c r="U449" s="67"/>
      <c r="V449" s="67"/>
      <c r="W449" s="67"/>
      <c r="X449" s="73" t="str">
        <f>IF('COUT TVX'!E446=0,"",'COUT TVX'!E446)</f>
        <v/>
      </c>
      <c r="Y449" s="74"/>
      <c r="Z449" s="74"/>
      <c r="AA449" s="74"/>
      <c r="AB449" s="74"/>
      <c r="AC449" s="74"/>
      <c r="AD449" s="68"/>
      <c r="AE449" s="68" t="str">
        <f t="shared" si="37"/>
        <v/>
      </c>
      <c r="AF449" s="68"/>
      <c r="AG449" s="75" t="str">
        <f>IF('COUT TVX'!F446=0,"",'COUT TVX'!F446)</f>
        <v/>
      </c>
      <c r="AH449" s="75" t="str">
        <f>IF('COUT TVX'!G446=0,"",'COUT TVX'!G446)</f>
        <v/>
      </c>
      <c r="AI449" s="76" t="str">
        <f t="shared" si="38"/>
        <v/>
      </c>
      <c r="AJ449" s="67" t="str">
        <f>'COUT TVX'!K446</f>
        <v>LOT 07 - MENUISERIES EXT. -</v>
      </c>
      <c r="AK449" s="67" t="str">
        <f>'COUT TVX'!L446</f>
        <v>SECOND ŒUVRE</v>
      </c>
      <c r="AL449" s="68">
        <f>'COUT TVX'!M446</f>
        <v>111779.66</v>
      </c>
      <c r="AM449" s="68"/>
      <c r="AN449" s="68"/>
      <c r="AO449" s="68"/>
      <c r="AP449" s="68"/>
      <c r="AQ449" s="68"/>
      <c r="AR449" s="68"/>
      <c r="AS449" s="77" t="str">
        <f>IF(ISBLANK('COUT TVX'!Q446),"",'COUT TVX'!Q446)</f>
        <v/>
      </c>
      <c r="AT449" s="68" t="str">
        <f t="shared" si="39"/>
        <v/>
      </c>
      <c r="AU449" s="68" t="str">
        <f t="shared" si="40"/>
        <v/>
      </c>
      <c r="AV449" s="68" t="str">
        <f t="shared" si="41"/>
        <v/>
      </c>
    </row>
    <row r="450" spans="1:48" x14ac:dyDescent="0.25">
      <c r="A450" s="67">
        <f>'COUT TVX'!A447</f>
        <v>851</v>
      </c>
      <c r="B450" s="67" t="str">
        <f>'COUT TVX'!B447</f>
        <v>ALLONNES ANRU CONST 16 LOGTS</v>
      </c>
      <c r="C450" s="67"/>
      <c r="D450" s="67"/>
      <c r="E450" s="67" t="str">
        <f>IF(ISBLANK('COUT TVX'!I447),"",'COUT TVX'!I447)</f>
        <v/>
      </c>
      <c r="F450" s="72" t="str">
        <f>'COUT TVX'!R447</f>
        <v>Z2</v>
      </c>
      <c r="G450" s="67"/>
      <c r="H450" s="67">
        <f>'COUT TVX'!C447</f>
        <v>2012</v>
      </c>
      <c r="I450" s="67">
        <f>'COUT TVX'!D447</f>
        <v>2014</v>
      </c>
      <c r="J450" s="67" t="str">
        <f>IF('COUT TVX'!H447="IND","IND",IF('COUT TVX'!H447="COLL","COLL",IF('COUT TVX'!H447="INT","COL","MIXTE")))</f>
        <v>MIXTE</v>
      </c>
      <c r="K450" s="67" t="str">
        <f>IFERROR((VLOOKUP(A450,'COUT GLOBAL'!A:L,9,FALSE)),"")</f>
        <v>Locatif</v>
      </c>
      <c r="L450" s="67"/>
      <c r="M450" s="67"/>
      <c r="N450" s="67" t="str">
        <f t="shared" si="36"/>
        <v>-</v>
      </c>
      <c r="O450" s="67"/>
      <c r="P450" s="67"/>
      <c r="Q450" s="67"/>
      <c r="R450" s="67"/>
      <c r="S450" s="67"/>
      <c r="T450" s="67"/>
      <c r="U450" s="67"/>
      <c r="V450" s="67"/>
      <c r="W450" s="67"/>
      <c r="X450" s="73" t="str">
        <f>IF('COUT TVX'!E447=0,"",'COUT TVX'!E447)</f>
        <v/>
      </c>
      <c r="Y450" s="74"/>
      <c r="Z450" s="74"/>
      <c r="AA450" s="74"/>
      <c r="AB450" s="74"/>
      <c r="AC450" s="74"/>
      <c r="AD450" s="68"/>
      <c r="AE450" s="68" t="str">
        <f t="shared" si="37"/>
        <v/>
      </c>
      <c r="AF450" s="68"/>
      <c r="AG450" s="75" t="str">
        <f>IF('COUT TVX'!F447=0,"",'COUT TVX'!F447)</f>
        <v/>
      </c>
      <c r="AH450" s="75" t="str">
        <f>IF('COUT TVX'!G447=0,"",'COUT TVX'!G447)</f>
        <v/>
      </c>
      <c r="AI450" s="76" t="str">
        <f t="shared" si="38"/>
        <v/>
      </c>
      <c r="AJ450" s="67" t="str">
        <f>'COUT TVX'!K447</f>
        <v>LOT 08 - SERRURERIE -</v>
      </c>
      <c r="AK450" s="67" t="str">
        <f>'COUT TVX'!L447</f>
        <v>SECOND ŒUVRE</v>
      </c>
      <c r="AL450" s="68">
        <f>'COUT TVX'!M447</f>
        <v>87657.1</v>
      </c>
      <c r="AM450" s="68"/>
      <c r="AN450" s="68"/>
      <c r="AO450" s="68"/>
      <c r="AP450" s="68"/>
      <c r="AQ450" s="68"/>
      <c r="AR450" s="68"/>
      <c r="AS450" s="77" t="str">
        <f>IF(ISBLANK('COUT TVX'!Q447),"",'COUT TVX'!Q447)</f>
        <v/>
      </c>
      <c r="AT450" s="68" t="str">
        <f t="shared" si="39"/>
        <v/>
      </c>
      <c r="AU450" s="68" t="str">
        <f t="shared" si="40"/>
        <v/>
      </c>
      <c r="AV450" s="68" t="str">
        <f t="shared" si="41"/>
        <v/>
      </c>
    </row>
    <row r="451" spans="1:48" x14ac:dyDescent="0.25">
      <c r="A451" s="67">
        <f>'COUT TVX'!A448</f>
        <v>851</v>
      </c>
      <c r="B451" s="67" t="str">
        <f>'COUT TVX'!B448</f>
        <v>ALLONNES ANRU CONST 16 LOGTS</v>
      </c>
      <c r="C451" s="67"/>
      <c r="D451" s="67"/>
      <c r="E451" s="67" t="str">
        <f>IF(ISBLANK('COUT TVX'!I448),"",'COUT TVX'!I448)</f>
        <v/>
      </c>
      <c r="F451" s="72" t="str">
        <f>'COUT TVX'!R448</f>
        <v>Z2</v>
      </c>
      <c r="G451" s="67"/>
      <c r="H451" s="67">
        <f>'COUT TVX'!C448</f>
        <v>2012</v>
      </c>
      <c r="I451" s="67">
        <f>'COUT TVX'!D448</f>
        <v>2014</v>
      </c>
      <c r="J451" s="67" t="str">
        <f>IF('COUT TVX'!H448="IND","IND",IF('COUT TVX'!H448="COLL","COLL",IF('COUT TVX'!H448="INT","COL","MIXTE")))</f>
        <v>MIXTE</v>
      </c>
      <c r="K451" s="67" t="str">
        <f>IFERROR((VLOOKUP(A451,'COUT GLOBAL'!A:L,9,FALSE)),"")</f>
        <v>Locatif</v>
      </c>
      <c r="L451" s="67"/>
      <c r="M451" s="67"/>
      <c r="N451" s="67" t="str">
        <f t="shared" si="36"/>
        <v>-</v>
      </c>
      <c r="O451" s="67"/>
      <c r="P451" s="67"/>
      <c r="Q451" s="67"/>
      <c r="R451" s="67"/>
      <c r="S451" s="67"/>
      <c r="T451" s="67"/>
      <c r="U451" s="67"/>
      <c r="V451" s="67"/>
      <c r="W451" s="67"/>
      <c r="X451" s="73" t="str">
        <f>IF('COUT TVX'!E448=0,"",'COUT TVX'!E448)</f>
        <v/>
      </c>
      <c r="Y451" s="74"/>
      <c r="Z451" s="74"/>
      <c r="AA451" s="74"/>
      <c r="AB451" s="74"/>
      <c r="AC451" s="74"/>
      <c r="AD451" s="68"/>
      <c r="AE451" s="68" t="str">
        <f t="shared" si="37"/>
        <v/>
      </c>
      <c r="AF451" s="68"/>
      <c r="AG451" s="75" t="str">
        <f>IF('COUT TVX'!F448=0,"",'COUT TVX'!F448)</f>
        <v/>
      </c>
      <c r="AH451" s="75" t="str">
        <f>IF('COUT TVX'!G448=0,"",'COUT TVX'!G448)</f>
        <v/>
      </c>
      <c r="AI451" s="76" t="str">
        <f t="shared" si="38"/>
        <v/>
      </c>
      <c r="AJ451" s="67" t="str">
        <f>'COUT TVX'!K448</f>
        <v>LOT 10 - PLATRERIE -</v>
      </c>
      <c r="AK451" s="67" t="str">
        <f>'COUT TVX'!L448</f>
        <v>SECOND ŒUVRE</v>
      </c>
      <c r="AL451" s="68">
        <f>'COUT TVX'!M448</f>
        <v>160591.49</v>
      </c>
      <c r="AM451" s="68"/>
      <c r="AN451" s="68"/>
      <c r="AO451" s="68"/>
      <c r="AP451" s="68"/>
      <c r="AQ451" s="68"/>
      <c r="AR451" s="68"/>
      <c r="AS451" s="77" t="str">
        <f>IF(ISBLANK('COUT TVX'!Q448),"",'COUT TVX'!Q448)</f>
        <v/>
      </c>
      <c r="AT451" s="68" t="str">
        <f t="shared" si="39"/>
        <v/>
      </c>
      <c r="AU451" s="68" t="str">
        <f t="shared" si="40"/>
        <v/>
      </c>
      <c r="AV451" s="68" t="str">
        <f t="shared" si="41"/>
        <v/>
      </c>
    </row>
    <row r="452" spans="1:48" x14ac:dyDescent="0.25">
      <c r="A452" s="67">
        <f>'COUT TVX'!A449</f>
        <v>851</v>
      </c>
      <c r="B452" s="67" t="str">
        <f>'COUT TVX'!B449</f>
        <v>ALLONNES ANRU CONST 16 LOGTS</v>
      </c>
      <c r="C452" s="67"/>
      <c r="D452" s="67"/>
      <c r="E452" s="67" t="str">
        <f>IF(ISBLANK('COUT TVX'!I449),"",'COUT TVX'!I449)</f>
        <v/>
      </c>
      <c r="F452" s="72" t="str">
        <f>'COUT TVX'!R449</f>
        <v>Z2</v>
      </c>
      <c r="G452" s="67"/>
      <c r="H452" s="67">
        <f>'COUT TVX'!C449</f>
        <v>2012</v>
      </c>
      <c r="I452" s="67">
        <f>'COUT TVX'!D449</f>
        <v>2014</v>
      </c>
      <c r="J452" s="67" t="str">
        <f>IF('COUT TVX'!H449="IND","IND",IF('COUT TVX'!H449="COLL","COLL",IF('COUT TVX'!H449="INT","COL","MIXTE")))</f>
        <v>MIXTE</v>
      </c>
      <c r="K452" s="67" t="str">
        <f>IFERROR((VLOOKUP(A452,'COUT GLOBAL'!A:L,9,FALSE)),"")</f>
        <v>Locatif</v>
      </c>
      <c r="L452" s="67"/>
      <c r="M452" s="67"/>
      <c r="N452" s="67" t="str">
        <f t="shared" si="36"/>
        <v>-</v>
      </c>
      <c r="O452" s="67"/>
      <c r="P452" s="67"/>
      <c r="Q452" s="67"/>
      <c r="R452" s="67"/>
      <c r="S452" s="67"/>
      <c r="T452" s="67"/>
      <c r="U452" s="67"/>
      <c r="V452" s="67"/>
      <c r="W452" s="67"/>
      <c r="X452" s="73" t="str">
        <f>IF('COUT TVX'!E449=0,"",'COUT TVX'!E449)</f>
        <v/>
      </c>
      <c r="Y452" s="74"/>
      <c r="Z452" s="74"/>
      <c r="AA452" s="74"/>
      <c r="AB452" s="74"/>
      <c r="AC452" s="74"/>
      <c r="AD452" s="68"/>
      <c r="AE452" s="68" t="str">
        <f t="shared" si="37"/>
        <v/>
      </c>
      <c r="AF452" s="68"/>
      <c r="AG452" s="75" t="str">
        <f>IF('COUT TVX'!F449=0,"",'COUT TVX'!F449)</f>
        <v/>
      </c>
      <c r="AH452" s="75" t="str">
        <f>IF('COUT TVX'!G449=0,"",'COUT TVX'!G449)</f>
        <v/>
      </c>
      <c r="AI452" s="76" t="str">
        <f t="shared" si="38"/>
        <v/>
      </c>
      <c r="AJ452" s="67" t="str">
        <f>'COUT TVX'!K449</f>
        <v>LOT 09 - MENUISERIES INT. -</v>
      </c>
      <c r="AK452" s="67" t="str">
        <f>'COUT TVX'!L449</f>
        <v>SECOND ŒUVRE</v>
      </c>
      <c r="AL452" s="68">
        <f>'COUT TVX'!M449</f>
        <v>48655.76</v>
      </c>
      <c r="AM452" s="68"/>
      <c r="AN452" s="68"/>
      <c r="AO452" s="68"/>
      <c r="AP452" s="68"/>
      <c r="AQ452" s="68"/>
      <c r="AR452" s="68"/>
      <c r="AS452" s="77" t="str">
        <f>IF(ISBLANK('COUT TVX'!Q449),"",'COUT TVX'!Q449)</f>
        <v/>
      </c>
      <c r="AT452" s="68" t="str">
        <f t="shared" si="39"/>
        <v/>
      </c>
      <c r="AU452" s="68" t="str">
        <f t="shared" si="40"/>
        <v/>
      </c>
      <c r="AV452" s="68" t="str">
        <f t="shared" si="41"/>
        <v/>
      </c>
    </row>
    <row r="453" spans="1:48" x14ac:dyDescent="0.25">
      <c r="A453" s="67">
        <f>'COUT TVX'!A450</f>
        <v>851</v>
      </c>
      <c r="B453" s="67" t="str">
        <f>'COUT TVX'!B450</f>
        <v>ALLONNES ANRU CONST 16 LOGTS</v>
      </c>
      <c r="C453" s="67"/>
      <c r="D453" s="67"/>
      <c r="E453" s="67" t="str">
        <f>IF(ISBLANK('COUT TVX'!I450),"",'COUT TVX'!I450)</f>
        <v/>
      </c>
      <c r="F453" s="72" t="str">
        <f>'COUT TVX'!R450</f>
        <v>Z2</v>
      </c>
      <c r="G453" s="67"/>
      <c r="H453" s="67">
        <f>'COUT TVX'!C450</f>
        <v>2012</v>
      </c>
      <c r="I453" s="67">
        <f>'COUT TVX'!D450</f>
        <v>2014</v>
      </c>
      <c r="J453" s="67" t="str">
        <f>IF('COUT TVX'!H450="IND","IND",IF('COUT TVX'!H450="COLL","COLL",IF('COUT TVX'!H450="INT","COL","MIXTE")))</f>
        <v>MIXTE</v>
      </c>
      <c r="K453" s="67" t="str">
        <f>IFERROR((VLOOKUP(A453,'COUT GLOBAL'!A:L,9,FALSE)),"")</f>
        <v>Locatif</v>
      </c>
      <c r="L453" s="67"/>
      <c r="M453" s="67"/>
      <c r="N453" s="67" t="str">
        <f t="shared" si="36"/>
        <v>-</v>
      </c>
      <c r="O453" s="67"/>
      <c r="P453" s="67"/>
      <c r="Q453" s="67"/>
      <c r="R453" s="67"/>
      <c r="S453" s="67"/>
      <c r="T453" s="67"/>
      <c r="U453" s="67"/>
      <c r="V453" s="67"/>
      <c r="W453" s="67"/>
      <c r="X453" s="73" t="str">
        <f>IF('COUT TVX'!E450=0,"",'COUT TVX'!E450)</f>
        <v/>
      </c>
      <c r="Y453" s="74"/>
      <c r="Z453" s="74"/>
      <c r="AA453" s="74"/>
      <c r="AB453" s="74"/>
      <c r="AC453" s="74"/>
      <c r="AD453" s="68"/>
      <c r="AE453" s="68" t="str">
        <f t="shared" si="37"/>
        <v/>
      </c>
      <c r="AF453" s="68"/>
      <c r="AG453" s="75" t="str">
        <f>IF('COUT TVX'!F450=0,"",'COUT TVX'!F450)</f>
        <v/>
      </c>
      <c r="AH453" s="75" t="str">
        <f>IF('COUT TVX'!G450=0,"",'COUT TVX'!G450)</f>
        <v/>
      </c>
      <c r="AI453" s="76" t="str">
        <f t="shared" si="38"/>
        <v/>
      </c>
      <c r="AJ453" s="67" t="str">
        <f>'COUT TVX'!K450</f>
        <v>LOT 11 - PLOMBERIE -</v>
      </c>
      <c r="AK453" s="67" t="str">
        <f>'COUT TVX'!L450</f>
        <v>ELECTRICITE / CHAUFFAGE/PLOMBERIE/VMC</v>
      </c>
      <c r="AL453" s="68">
        <f>'COUT TVX'!M450</f>
        <v>51440.34</v>
      </c>
      <c r="AM453" s="68"/>
      <c r="AN453" s="68"/>
      <c r="AO453" s="68"/>
      <c r="AP453" s="68"/>
      <c r="AQ453" s="68"/>
      <c r="AR453" s="68"/>
      <c r="AS453" s="77" t="str">
        <f>IF(ISBLANK('COUT TVX'!Q450),"",'COUT TVX'!Q450)</f>
        <v/>
      </c>
      <c r="AT453" s="68" t="str">
        <f t="shared" si="39"/>
        <v/>
      </c>
      <c r="AU453" s="68" t="str">
        <f t="shared" si="40"/>
        <v/>
      </c>
      <c r="AV453" s="68" t="str">
        <f t="shared" si="41"/>
        <v/>
      </c>
    </row>
    <row r="454" spans="1:48" x14ac:dyDescent="0.25">
      <c r="A454" s="67">
        <f>'COUT TVX'!A451</f>
        <v>851</v>
      </c>
      <c r="B454" s="67" t="str">
        <f>'COUT TVX'!B451</f>
        <v>ALLONNES ANRU CONST 16 LOGTS</v>
      </c>
      <c r="C454" s="67"/>
      <c r="D454" s="67"/>
      <c r="E454" s="67" t="str">
        <f>IF(ISBLANK('COUT TVX'!I451),"",'COUT TVX'!I451)</f>
        <v/>
      </c>
      <c r="F454" s="72" t="str">
        <f>'COUT TVX'!R451</f>
        <v>Z2</v>
      </c>
      <c r="G454" s="67"/>
      <c r="H454" s="67">
        <f>'COUT TVX'!C451</f>
        <v>2012</v>
      </c>
      <c r="I454" s="67">
        <f>'COUT TVX'!D451</f>
        <v>2014</v>
      </c>
      <c r="J454" s="67" t="str">
        <f>IF('COUT TVX'!H451="IND","IND",IF('COUT TVX'!H451="COLL","COLL",IF('COUT TVX'!H451="INT","COL","MIXTE")))</f>
        <v>MIXTE</v>
      </c>
      <c r="K454" s="67" t="str">
        <f>IFERROR((VLOOKUP(A454,'COUT GLOBAL'!A:L,9,FALSE)),"")</f>
        <v>Locatif</v>
      </c>
      <c r="L454" s="67"/>
      <c r="M454" s="67"/>
      <c r="N454" s="67" t="str">
        <f t="shared" ref="N454:N517" si="42">IF(ISBLANK(G454),"-",IF(L453&lt;2012,"RT2005","RT2012"))</f>
        <v>-</v>
      </c>
      <c r="O454" s="67"/>
      <c r="P454" s="67"/>
      <c r="Q454" s="67"/>
      <c r="R454" s="67"/>
      <c r="S454" s="67"/>
      <c r="T454" s="67"/>
      <c r="U454" s="67"/>
      <c r="V454" s="67"/>
      <c r="W454" s="67"/>
      <c r="X454" s="73" t="str">
        <f>IF('COUT TVX'!E451=0,"",'COUT TVX'!E451)</f>
        <v/>
      </c>
      <c r="Y454" s="74"/>
      <c r="Z454" s="74"/>
      <c r="AA454" s="74"/>
      <c r="AB454" s="74"/>
      <c r="AC454" s="74"/>
      <c r="AD454" s="68"/>
      <c r="AE454" s="68" t="str">
        <f t="shared" ref="AE454:AE517" si="43">IFERROR((AD454/AH454),"")</f>
        <v/>
      </c>
      <c r="AF454" s="68"/>
      <c r="AG454" s="75" t="str">
        <f>IF('COUT TVX'!F451=0,"",'COUT TVX'!F451)</f>
        <v/>
      </c>
      <c r="AH454" s="75" t="str">
        <f>IF('COUT TVX'!G451=0,"",'COUT TVX'!G451)</f>
        <v/>
      </c>
      <c r="AI454" s="76" t="str">
        <f t="shared" ref="AI454:AI517" si="44">IFERROR((AG454/AH454),"")</f>
        <v/>
      </c>
      <c r="AJ454" s="67" t="str">
        <f>'COUT TVX'!K451</f>
        <v>LOT 12 - CHAUFFAGE GAZ NATURE</v>
      </c>
      <c r="AK454" s="67" t="str">
        <f>'COUT TVX'!L451</f>
        <v>ELECTRICITE / CHAUFFAGE/PLOMBERIE/VMC</v>
      </c>
      <c r="AL454" s="68">
        <f>'COUT TVX'!M451</f>
        <v>149596.54999999999</v>
      </c>
      <c r="AM454" s="68"/>
      <c r="AN454" s="68"/>
      <c r="AO454" s="68"/>
      <c r="AP454" s="68"/>
      <c r="AQ454" s="68"/>
      <c r="AR454" s="68"/>
      <c r="AS454" s="77" t="str">
        <f>IF(ISBLANK('COUT TVX'!Q451),"",'COUT TVX'!Q451)</f>
        <v/>
      </c>
      <c r="AT454" s="68" t="str">
        <f t="shared" ref="AT454:AT517" si="45">IFERROR((AM454/X454),"")</f>
        <v/>
      </c>
      <c r="AU454" s="68" t="str">
        <f t="shared" ref="AU454:AU517" si="46">IFERROR((AM454/AG454),"")</f>
        <v/>
      </c>
      <c r="AV454" s="68" t="str">
        <f t="shared" ref="AV454:AV517" si="47">IFERROR((AM454/AH454),"")</f>
        <v/>
      </c>
    </row>
    <row r="455" spans="1:48" x14ac:dyDescent="0.25">
      <c r="A455" s="67">
        <f>'COUT TVX'!A452</f>
        <v>851</v>
      </c>
      <c r="B455" s="67" t="str">
        <f>'COUT TVX'!B452</f>
        <v>ALLONNES ANRU CONST 16 LOGTS</v>
      </c>
      <c r="C455" s="67"/>
      <c r="D455" s="67"/>
      <c r="E455" s="67" t="str">
        <f>IF(ISBLANK('COUT TVX'!I452),"",'COUT TVX'!I452)</f>
        <v/>
      </c>
      <c r="F455" s="72" t="str">
        <f>'COUT TVX'!R452</f>
        <v>Z2</v>
      </c>
      <c r="G455" s="67"/>
      <c r="H455" s="67">
        <f>'COUT TVX'!C452</f>
        <v>2012</v>
      </c>
      <c r="I455" s="67">
        <f>'COUT TVX'!D452</f>
        <v>2014</v>
      </c>
      <c r="J455" s="67" t="str">
        <f>IF('COUT TVX'!H452="IND","IND",IF('COUT TVX'!H452="COLL","COLL",IF('COUT TVX'!H452="INT","COL","MIXTE")))</f>
        <v>MIXTE</v>
      </c>
      <c r="K455" s="67" t="str">
        <f>IFERROR((VLOOKUP(A455,'COUT GLOBAL'!A:L,9,FALSE)),"")</f>
        <v>Locatif</v>
      </c>
      <c r="L455" s="67"/>
      <c r="M455" s="67"/>
      <c r="N455" s="67" t="str">
        <f t="shared" si="42"/>
        <v>-</v>
      </c>
      <c r="O455" s="67"/>
      <c r="P455" s="67"/>
      <c r="Q455" s="67"/>
      <c r="R455" s="67"/>
      <c r="S455" s="67"/>
      <c r="T455" s="67"/>
      <c r="U455" s="67"/>
      <c r="V455" s="67"/>
      <c r="W455" s="67"/>
      <c r="X455" s="73" t="str">
        <f>IF('COUT TVX'!E452=0,"",'COUT TVX'!E452)</f>
        <v/>
      </c>
      <c r="Y455" s="74"/>
      <c r="Z455" s="74"/>
      <c r="AA455" s="74"/>
      <c r="AB455" s="74"/>
      <c r="AC455" s="74"/>
      <c r="AD455" s="68"/>
      <c r="AE455" s="68" t="str">
        <f t="shared" si="43"/>
        <v/>
      </c>
      <c r="AF455" s="68"/>
      <c r="AG455" s="75" t="str">
        <f>IF('COUT TVX'!F452=0,"",'COUT TVX'!F452)</f>
        <v/>
      </c>
      <c r="AH455" s="75" t="str">
        <f>IF('COUT TVX'!G452=0,"",'COUT TVX'!G452)</f>
        <v/>
      </c>
      <c r="AI455" s="76" t="str">
        <f t="shared" si="44"/>
        <v/>
      </c>
      <c r="AJ455" s="67" t="str">
        <f>'COUT TVX'!K452</f>
        <v>LOT 13 - ELECTRICITE - TV -</v>
      </c>
      <c r="AK455" s="67" t="str">
        <f>'COUT TVX'!L452</f>
        <v>ELECTRICITE / CHAUFFAGE/PLOMBERIE/VMC</v>
      </c>
      <c r="AL455" s="68">
        <f>'COUT TVX'!M452</f>
        <v>80077.100000000006</v>
      </c>
      <c r="AM455" s="68"/>
      <c r="AN455" s="68"/>
      <c r="AO455" s="68"/>
      <c r="AP455" s="68"/>
      <c r="AQ455" s="68"/>
      <c r="AR455" s="68"/>
      <c r="AS455" s="77" t="str">
        <f>IF(ISBLANK('COUT TVX'!Q452),"",'COUT TVX'!Q452)</f>
        <v/>
      </c>
      <c r="AT455" s="68" t="str">
        <f t="shared" si="45"/>
        <v/>
      </c>
      <c r="AU455" s="68" t="str">
        <f t="shared" si="46"/>
        <v/>
      </c>
      <c r="AV455" s="68" t="str">
        <f t="shared" si="47"/>
        <v/>
      </c>
    </row>
    <row r="456" spans="1:48" x14ac:dyDescent="0.25">
      <c r="A456" s="67">
        <f>'COUT TVX'!A453</f>
        <v>851</v>
      </c>
      <c r="B456" s="67" t="str">
        <f>'COUT TVX'!B453</f>
        <v>ALLONNES ANRU CONST 16 LOGTS</v>
      </c>
      <c r="C456" s="67"/>
      <c r="D456" s="67"/>
      <c r="E456" s="67" t="str">
        <f>IF(ISBLANK('COUT TVX'!I453),"",'COUT TVX'!I453)</f>
        <v/>
      </c>
      <c r="F456" s="72" t="str">
        <f>'COUT TVX'!R453</f>
        <v>Z2</v>
      </c>
      <c r="G456" s="67"/>
      <c r="H456" s="67">
        <f>'COUT TVX'!C453</f>
        <v>2012</v>
      </c>
      <c r="I456" s="67">
        <f>'COUT TVX'!D453</f>
        <v>2014</v>
      </c>
      <c r="J456" s="67" t="str">
        <f>IF('COUT TVX'!H453="IND","IND",IF('COUT TVX'!H453="COLL","COLL",IF('COUT TVX'!H453="INT","COL","MIXTE")))</f>
        <v>MIXTE</v>
      </c>
      <c r="K456" s="67" t="str">
        <f>IFERROR((VLOOKUP(A456,'COUT GLOBAL'!A:L,9,FALSE)),"")</f>
        <v>Locatif</v>
      </c>
      <c r="L456" s="67"/>
      <c r="M456" s="67"/>
      <c r="N456" s="67" t="str">
        <f t="shared" si="42"/>
        <v>-</v>
      </c>
      <c r="O456" s="67"/>
      <c r="P456" s="67"/>
      <c r="Q456" s="67"/>
      <c r="R456" s="67"/>
      <c r="S456" s="67"/>
      <c r="T456" s="67"/>
      <c r="U456" s="67"/>
      <c r="V456" s="67"/>
      <c r="W456" s="67"/>
      <c r="X456" s="73" t="str">
        <f>IF('COUT TVX'!E453=0,"",'COUT TVX'!E453)</f>
        <v/>
      </c>
      <c r="Y456" s="74"/>
      <c r="Z456" s="74"/>
      <c r="AA456" s="74"/>
      <c r="AB456" s="74"/>
      <c r="AC456" s="74"/>
      <c r="AD456" s="68"/>
      <c r="AE456" s="68" t="str">
        <f t="shared" si="43"/>
        <v/>
      </c>
      <c r="AF456" s="68"/>
      <c r="AG456" s="75" t="str">
        <f>IF('COUT TVX'!F453=0,"",'COUT TVX'!F453)</f>
        <v/>
      </c>
      <c r="AH456" s="75" t="str">
        <f>IF('COUT TVX'!G453=0,"",'COUT TVX'!G453)</f>
        <v/>
      </c>
      <c r="AI456" s="76" t="str">
        <f t="shared" si="44"/>
        <v/>
      </c>
      <c r="AJ456" s="67" t="str">
        <f>'COUT TVX'!K453</f>
        <v>LOT 14 - SOLS - FAIENCE -</v>
      </c>
      <c r="AK456" s="67" t="str">
        <f>'COUT TVX'!L453</f>
        <v>SECOND ŒUVRE</v>
      </c>
      <c r="AL456" s="68">
        <f>'COUT TVX'!M453</f>
        <v>54508.9</v>
      </c>
      <c r="AM456" s="68"/>
      <c r="AN456" s="68"/>
      <c r="AO456" s="68"/>
      <c r="AP456" s="68"/>
      <c r="AQ456" s="68"/>
      <c r="AR456" s="68"/>
      <c r="AS456" s="77" t="str">
        <f>IF(ISBLANK('COUT TVX'!Q453),"",'COUT TVX'!Q453)</f>
        <v/>
      </c>
      <c r="AT456" s="68" t="str">
        <f t="shared" si="45"/>
        <v/>
      </c>
      <c r="AU456" s="68" t="str">
        <f t="shared" si="46"/>
        <v/>
      </c>
      <c r="AV456" s="68" t="str">
        <f t="shared" si="47"/>
        <v/>
      </c>
    </row>
    <row r="457" spans="1:48" x14ac:dyDescent="0.25">
      <c r="A457" s="67">
        <f>'COUT TVX'!A454</f>
        <v>851</v>
      </c>
      <c r="B457" s="67" t="str">
        <f>'COUT TVX'!B454</f>
        <v>ALLONNES ANRU CONST 16 LOGTS</v>
      </c>
      <c r="C457" s="67"/>
      <c r="D457" s="67"/>
      <c r="E457" s="67" t="str">
        <f>IF(ISBLANK('COUT TVX'!I454),"",'COUT TVX'!I454)</f>
        <v/>
      </c>
      <c r="F457" s="72" t="str">
        <f>'COUT TVX'!R454</f>
        <v>Z2</v>
      </c>
      <c r="G457" s="67"/>
      <c r="H457" s="67">
        <f>'COUT TVX'!C454</f>
        <v>2012</v>
      </c>
      <c r="I457" s="67">
        <f>'COUT TVX'!D454</f>
        <v>2014</v>
      </c>
      <c r="J457" s="67" t="str">
        <f>IF('COUT TVX'!H454="IND","IND",IF('COUT TVX'!H454="COLL","COLL",IF('COUT TVX'!H454="INT","COL","MIXTE")))</f>
        <v>MIXTE</v>
      </c>
      <c r="K457" s="67" t="str">
        <f>IFERROR((VLOOKUP(A457,'COUT GLOBAL'!A:L,9,FALSE)),"")</f>
        <v>Locatif</v>
      </c>
      <c r="L457" s="67"/>
      <c r="M457" s="67"/>
      <c r="N457" s="67" t="str">
        <f t="shared" si="42"/>
        <v>-</v>
      </c>
      <c r="O457" s="67"/>
      <c r="P457" s="67"/>
      <c r="Q457" s="67"/>
      <c r="R457" s="67"/>
      <c r="S457" s="67"/>
      <c r="T457" s="67"/>
      <c r="U457" s="67"/>
      <c r="V457" s="67"/>
      <c r="W457" s="67"/>
      <c r="X457" s="73" t="str">
        <f>IF('COUT TVX'!E454=0,"",'COUT TVX'!E454)</f>
        <v/>
      </c>
      <c r="Y457" s="74"/>
      <c r="Z457" s="74"/>
      <c r="AA457" s="74"/>
      <c r="AB457" s="74"/>
      <c r="AC457" s="74"/>
      <c r="AD457" s="68"/>
      <c r="AE457" s="68" t="str">
        <f t="shared" si="43"/>
        <v/>
      </c>
      <c r="AF457" s="68"/>
      <c r="AG457" s="75" t="str">
        <f>IF('COUT TVX'!F454=0,"",'COUT TVX'!F454)</f>
        <v/>
      </c>
      <c r="AH457" s="75" t="str">
        <f>IF('COUT TVX'!G454=0,"",'COUT TVX'!G454)</f>
        <v/>
      </c>
      <c r="AI457" s="76" t="str">
        <f t="shared" si="44"/>
        <v/>
      </c>
      <c r="AJ457" s="67" t="str">
        <f>'COUT TVX'!K454</f>
        <v>LOT 15 - PEINTURE -</v>
      </c>
      <c r="AK457" s="67" t="str">
        <f>'COUT TVX'!L454</f>
        <v>SECOND ŒUVRE</v>
      </c>
      <c r="AL457" s="68">
        <f>'COUT TVX'!M454</f>
        <v>61501.85</v>
      </c>
      <c r="AM457" s="68"/>
      <c r="AN457" s="68"/>
      <c r="AO457" s="68"/>
      <c r="AP457" s="68"/>
      <c r="AQ457" s="68"/>
      <c r="AR457" s="68"/>
      <c r="AS457" s="77" t="str">
        <f>IF(ISBLANK('COUT TVX'!Q454),"",'COUT TVX'!Q454)</f>
        <v/>
      </c>
      <c r="AT457" s="68" t="str">
        <f t="shared" si="45"/>
        <v/>
      </c>
      <c r="AU457" s="68" t="str">
        <f t="shared" si="46"/>
        <v/>
      </c>
      <c r="AV457" s="68" t="str">
        <f t="shared" si="47"/>
        <v/>
      </c>
    </row>
    <row r="458" spans="1:48" x14ac:dyDescent="0.25">
      <c r="A458" s="67">
        <f>'COUT TVX'!A455</f>
        <v>851</v>
      </c>
      <c r="B458" s="67" t="str">
        <f>'COUT TVX'!B455</f>
        <v>ALLONNES ANRU CONST 16 LOGTS</v>
      </c>
      <c r="C458" s="67"/>
      <c r="D458" s="67"/>
      <c r="E458" s="67" t="str">
        <f>IF(ISBLANK('COUT TVX'!I455),"",'COUT TVX'!I455)</f>
        <v/>
      </c>
      <c r="F458" s="72" t="str">
        <f>'COUT TVX'!R455</f>
        <v>Z2</v>
      </c>
      <c r="G458" s="67"/>
      <c r="H458" s="67">
        <f>'COUT TVX'!C455</f>
        <v>2012</v>
      </c>
      <c r="I458" s="67">
        <f>'COUT TVX'!D455</f>
        <v>2014</v>
      </c>
      <c r="J458" s="67" t="str">
        <f>IF('COUT TVX'!H455="IND","IND",IF('COUT TVX'!H455="COLL","COLL",IF('COUT TVX'!H455="INT","COL","MIXTE")))</f>
        <v>MIXTE</v>
      </c>
      <c r="K458" s="67" t="str">
        <f>IFERROR((VLOOKUP(A458,'COUT GLOBAL'!A:L,9,FALSE)),"")</f>
        <v>Locatif</v>
      </c>
      <c r="L458" s="67"/>
      <c r="M458" s="67"/>
      <c r="N458" s="67" t="str">
        <f t="shared" si="42"/>
        <v>-</v>
      </c>
      <c r="O458" s="67"/>
      <c r="P458" s="67"/>
      <c r="Q458" s="67"/>
      <c r="R458" s="67"/>
      <c r="S458" s="67"/>
      <c r="T458" s="67"/>
      <c r="U458" s="67"/>
      <c r="V458" s="67"/>
      <c r="W458" s="67"/>
      <c r="X458" s="73" t="str">
        <f>IF('COUT TVX'!E455=0,"",'COUT TVX'!E455)</f>
        <v/>
      </c>
      <c r="Y458" s="74"/>
      <c r="Z458" s="74"/>
      <c r="AA458" s="74"/>
      <c r="AB458" s="74"/>
      <c r="AC458" s="74"/>
      <c r="AD458" s="68"/>
      <c r="AE458" s="68" t="str">
        <f t="shared" si="43"/>
        <v/>
      </c>
      <c r="AF458" s="68"/>
      <c r="AG458" s="75" t="str">
        <f>IF('COUT TVX'!F455=0,"",'COUT TVX'!F455)</f>
        <v/>
      </c>
      <c r="AH458" s="75" t="str">
        <f>IF('COUT TVX'!G455=0,"",'COUT TVX'!G455)</f>
        <v/>
      </c>
      <c r="AI458" s="76" t="str">
        <f t="shared" si="44"/>
        <v/>
      </c>
      <c r="AJ458" s="67" t="str">
        <f>'COUT TVX'!K455</f>
        <v>LOT 16 - ESPACES VERTS -</v>
      </c>
      <c r="AK458" s="67" t="str">
        <f>'COUT TVX'!L455</f>
        <v>ESPACES VERTS</v>
      </c>
      <c r="AL458" s="68">
        <f>'COUT TVX'!M455</f>
        <v>19059.310000000001</v>
      </c>
      <c r="AM458" s="68"/>
      <c r="AN458" s="68"/>
      <c r="AO458" s="68"/>
      <c r="AP458" s="68"/>
      <c r="AQ458" s="68"/>
      <c r="AR458" s="68"/>
      <c r="AS458" s="77" t="str">
        <f>IF(ISBLANK('COUT TVX'!Q455),"",'COUT TVX'!Q455)</f>
        <v/>
      </c>
      <c r="AT458" s="68" t="str">
        <f t="shared" si="45"/>
        <v/>
      </c>
      <c r="AU458" s="68" t="str">
        <f t="shared" si="46"/>
        <v/>
      </c>
      <c r="AV458" s="68" t="str">
        <f t="shared" si="47"/>
        <v/>
      </c>
    </row>
    <row r="459" spans="1:48" x14ac:dyDescent="0.25">
      <c r="A459" s="67">
        <f>'COUT TVX'!A456</f>
        <v>865</v>
      </c>
      <c r="B459" s="67" t="str">
        <f>'COUT TVX'!B456</f>
        <v>NOGENT LE BERNARD CONST 8 LOGTS</v>
      </c>
      <c r="C459" s="67"/>
      <c r="D459" s="67" t="s">
        <v>1261</v>
      </c>
      <c r="E459" s="67" t="str">
        <f>IF(ISBLANK('COUT TVX'!I456),"",'COUT TVX'!I456)</f>
        <v/>
      </c>
      <c r="F459" s="72" t="str">
        <f>'COUT TVX'!R456</f>
        <v>Z3</v>
      </c>
      <c r="G459" s="67"/>
      <c r="H459" s="67">
        <f>'COUT TVX'!C456</f>
        <v>2013</v>
      </c>
      <c r="I459" s="67">
        <f>'COUT TVX'!D456</f>
        <v>2014</v>
      </c>
      <c r="J459" s="67" t="str">
        <f>IF('COUT TVX'!H456="IND","IND",IF('COUT TVX'!H456="COLL","COLL",IF('COUT TVX'!H456="INT","COL","MIXTE")))</f>
        <v>IND</v>
      </c>
      <c r="K459" s="67" t="str">
        <f>IFERROR((VLOOKUP(A459,'COUT GLOBAL'!A:L,9,FALSE)),"")</f>
        <v>Locatif</v>
      </c>
      <c r="L459" s="67"/>
      <c r="M459" s="67"/>
      <c r="N459" s="67" t="str">
        <f t="shared" si="42"/>
        <v>-</v>
      </c>
      <c r="O459" s="67"/>
      <c r="P459" s="67"/>
      <c r="Q459" s="67"/>
      <c r="R459" s="67"/>
      <c r="S459" s="67"/>
      <c r="T459" s="67"/>
      <c r="U459" s="67"/>
      <c r="V459" s="67"/>
      <c r="W459" s="67"/>
      <c r="X459" s="73">
        <f>IF('COUT TVX'!E456=0,"",'COUT TVX'!E456)</f>
        <v>8</v>
      </c>
      <c r="Y459" s="74"/>
      <c r="Z459" s="74"/>
      <c r="AA459" s="74"/>
      <c r="AB459" s="74"/>
      <c r="AC459" s="74"/>
      <c r="AD459" s="68"/>
      <c r="AE459" s="68">
        <f t="shared" si="43"/>
        <v>0</v>
      </c>
      <c r="AF459" s="68"/>
      <c r="AG459" s="75">
        <f>IF('COUT TVX'!F456=0,"",'COUT TVX'!F456)</f>
        <v>482</v>
      </c>
      <c r="AH459" s="75">
        <f>IF('COUT TVX'!G456=0,"",'COUT TVX'!G456)</f>
        <v>524.64</v>
      </c>
      <c r="AI459" s="76">
        <f t="shared" si="44"/>
        <v>0.91872522110399513</v>
      </c>
      <c r="AJ459" s="67" t="str">
        <f>'COUT TVX'!K456</f>
        <v>LOT 1 GO TERRASSEMENT RESEAUX</v>
      </c>
      <c r="AK459" s="67" t="str">
        <f>'COUT TVX'!L456</f>
        <v>GROS ŒUVRE</v>
      </c>
      <c r="AL459" s="68">
        <f>'COUT TVX'!M456</f>
        <v>262135.24</v>
      </c>
      <c r="AM459" s="68"/>
      <c r="AN459" s="68"/>
      <c r="AO459" s="68"/>
      <c r="AP459" s="68"/>
      <c r="AQ459" s="68"/>
      <c r="AR459" s="68"/>
      <c r="AS459" s="77">
        <f>IF(ISBLANK('COUT TVX'!Q456),"",'COUT TVX'!Q456)</f>
        <v>5.5E-2</v>
      </c>
      <c r="AT459" s="68">
        <f t="shared" si="45"/>
        <v>0</v>
      </c>
      <c r="AU459" s="68">
        <f t="shared" si="46"/>
        <v>0</v>
      </c>
      <c r="AV459" s="68">
        <f t="shared" si="47"/>
        <v>0</v>
      </c>
    </row>
    <row r="460" spans="1:48" x14ac:dyDescent="0.25">
      <c r="A460" s="67">
        <f>'COUT TVX'!A457</f>
        <v>865</v>
      </c>
      <c r="B460" s="67" t="str">
        <f>'COUT TVX'!B457</f>
        <v>NOGENT LE BERNARD CONST 8 LOGTS</v>
      </c>
      <c r="C460" s="67"/>
      <c r="D460" s="67"/>
      <c r="E460" s="67" t="str">
        <f>IF(ISBLANK('COUT TVX'!I457),"",'COUT TVX'!I457)</f>
        <v/>
      </c>
      <c r="F460" s="72" t="str">
        <f>'COUT TVX'!R457</f>
        <v>Z3</v>
      </c>
      <c r="G460" s="67"/>
      <c r="H460" s="67">
        <f>'COUT TVX'!C457</f>
        <v>2013</v>
      </c>
      <c r="I460" s="67">
        <f>'COUT TVX'!D457</f>
        <v>2014</v>
      </c>
      <c r="J460" s="67" t="str">
        <f>IF('COUT TVX'!H457="IND","IND",IF('COUT TVX'!H457="COLL","COLL",IF('COUT TVX'!H457="INT","COL","MIXTE")))</f>
        <v>IND</v>
      </c>
      <c r="K460" s="67" t="str">
        <f>IFERROR((VLOOKUP(A460,'COUT GLOBAL'!A:L,9,FALSE)),"")</f>
        <v>Locatif</v>
      </c>
      <c r="L460" s="67"/>
      <c r="M460" s="67"/>
      <c r="N460" s="67" t="str">
        <f t="shared" si="42"/>
        <v>-</v>
      </c>
      <c r="O460" s="67"/>
      <c r="P460" s="67"/>
      <c r="Q460" s="67"/>
      <c r="R460" s="67"/>
      <c r="S460" s="67"/>
      <c r="T460" s="67"/>
      <c r="U460" s="67"/>
      <c r="V460" s="67"/>
      <c r="W460" s="67"/>
      <c r="X460" s="73" t="str">
        <f>IF('COUT TVX'!E457=0,"",'COUT TVX'!E457)</f>
        <v/>
      </c>
      <c r="Y460" s="74"/>
      <c r="Z460" s="74"/>
      <c r="AA460" s="74"/>
      <c r="AB460" s="74"/>
      <c r="AC460" s="74"/>
      <c r="AD460" s="68"/>
      <c r="AE460" s="68" t="str">
        <f t="shared" si="43"/>
        <v/>
      </c>
      <c r="AF460" s="68"/>
      <c r="AG460" s="75" t="str">
        <f>IF('COUT TVX'!F457=0,"",'COUT TVX'!F457)</f>
        <v/>
      </c>
      <c r="AH460" s="75" t="str">
        <f>IF('COUT TVX'!G457=0,"",'COUT TVX'!G457)</f>
        <v/>
      </c>
      <c r="AI460" s="76" t="str">
        <f t="shared" si="44"/>
        <v/>
      </c>
      <c r="AJ460" s="67" t="str">
        <f>'COUT TVX'!K457</f>
        <v>LOT 2 - ENDUITS GRATTES</v>
      </c>
      <c r="AK460" s="67" t="str">
        <f>'COUT TVX'!L457</f>
        <v>GROS ŒUVRE</v>
      </c>
      <c r="AL460" s="68">
        <f>'COUT TVX'!M457</f>
        <v>19063.79</v>
      </c>
      <c r="AM460" s="68"/>
      <c r="AN460" s="68"/>
      <c r="AO460" s="68"/>
      <c r="AP460" s="68"/>
      <c r="AQ460" s="68"/>
      <c r="AR460" s="68"/>
      <c r="AS460" s="77" t="str">
        <f>IF(ISBLANK('COUT TVX'!Q457),"",'COUT TVX'!Q457)</f>
        <v/>
      </c>
      <c r="AT460" s="68" t="str">
        <f t="shared" si="45"/>
        <v/>
      </c>
      <c r="AU460" s="68" t="str">
        <f t="shared" si="46"/>
        <v/>
      </c>
      <c r="AV460" s="68" t="str">
        <f t="shared" si="47"/>
        <v/>
      </c>
    </row>
    <row r="461" spans="1:48" x14ac:dyDescent="0.25">
      <c r="A461" s="67">
        <f>'COUT TVX'!A458</f>
        <v>865</v>
      </c>
      <c r="B461" s="67" t="str">
        <f>'COUT TVX'!B458</f>
        <v>NOGENT LE BERNARD CONST 8 LOGTS</v>
      </c>
      <c r="C461" s="67"/>
      <c r="D461" s="67"/>
      <c r="E461" s="67" t="str">
        <f>IF(ISBLANK('COUT TVX'!I458),"",'COUT TVX'!I458)</f>
        <v/>
      </c>
      <c r="F461" s="72" t="str">
        <f>'COUT TVX'!R458</f>
        <v>Z3</v>
      </c>
      <c r="G461" s="67"/>
      <c r="H461" s="67">
        <f>'COUT TVX'!C458</f>
        <v>2013</v>
      </c>
      <c r="I461" s="67">
        <f>'COUT TVX'!D458</f>
        <v>2014</v>
      </c>
      <c r="J461" s="67" t="str">
        <f>IF('COUT TVX'!H458="IND","IND",IF('COUT TVX'!H458="COLL","COLL",IF('COUT TVX'!H458="INT","COL","MIXTE")))</f>
        <v>IND</v>
      </c>
      <c r="K461" s="67" t="str">
        <f>IFERROR((VLOOKUP(A461,'COUT GLOBAL'!A:L,9,FALSE)),"")</f>
        <v>Locatif</v>
      </c>
      <c r="L461" s="67"/>
      <c r="M461" s="67"/>
      <c r="N461" s="67" t="str">
        <f t="shared" si="42"/>
        <v>-</v>
      </c>
      <c r="O461" s="67"/>
      <c r="P461" s="67"/>
      <c r="Q461" s="67"/>
      <c r="R461" s="67"/>
      <c r="S461" s="67"/>
      <c r="T461" s="67"/>
      <c r="U461" s="67"/>
      <c r="V461" s="67"/>
      <c r="W461" s="67"/>
      <c r="X461" s="73" t="str">
        <f>IF('COUT TVX'!E458=0,"",'COUT TVX'!E458)</f>
        <v/>
      </c>
      <c r="Y461" s="74"/>
      <c r="Z461" s="74"/>
      <c r="AA461" s="74"/>
      <c r="AB461" s="74"/>
      <c r="AC461" s="74"/>
      <c r="AD461" s="68"/>
      <c r="AE461" s="68" t="str">
        <f t="shared" si="43"/>
        <v/>
      </c>
      <c r="AF461" s="68"/>
      <c r="AG461" s="75" t="str">
        <f>IF('COUT TVX'!F458=0,"",'COUT TVX'!F458)</f>
        <v/>
      </c>
      <c r="AH461" s="75" t="str">
        <f>IF('COUT TVX'!G458=0,"",'COUT TVX'!G458)</f>
        <v/>
      </c>
      <c r="AI461" s="76" t="str">
        <f t="shared" si="44"/>
        <v/>
      </c>
      <c r="AJ461" s="67" t="str">
        <f>'COUT TVX'!K458</f>
        <v>LOT 3 - CHARPENTE BOIS FERMETT</v>
      </c>
      <c r="AK461" s="67" t="str">
        <f>'COUT TVX'!L458</f>
        <v>CHARPENTE / COUVERTURE</v>
      </c>
      <c r="AL461" s="68">
        <f>'COUT TVX'!M458</f>
        <v>25822.46</v>
      </c>
      <c r="AM461" s="68"/>
      <c r="AN461" s="68"/>
      <c r="AO461" s="68"/>
      <c r="AP461" s="68"/>
      <c r="AQ461" s="68"/>
      <c r="AR461" s="68"/>
      <c r="AS461" s="77" t="str">
        <f>IF(ISBLANK('COUT TVX'!Q458),"",'COUT TVX'!Q458)</f>
        <v/>
      </c>
      <c r="AT461" s="68" t="str">
        <f t="shared" si="45"/>
        <v/>
      </c>
      <c r="AU461" s="68" t="str">
        <f t="shared" si="46"/>
        <v/>
      </c>
      <c r="AV461" s="68" t="str">
        <f t="shared" si="47"/>
        <v/>
      </c>
    </row>
    <row r="462" spans="1:48" x14ac:dyDescent="0.25">
      <c r="A462" s="67">
        <f>'COUT TVX'!A459</f>
        <v>865</v>
      </c>
      <c r="B462" s="67" t="str">
        <f>'COUT TVX'!B459</f>
        <v>NOGENT LE BERNARD CONST 8 LOGTS</v>
      </c>
      <c r="C462" s="67"/>
      <c r="D462" s="67"/>
      <c r="E462" s="67" t="str">
        <f>IF(ISBLANK('COUT TVX'!I459),"",'COUT TVX'!I459)</f>
        <v/>
      </c>
      <c r="F462" s="72" t="str">
        <f>'COUT TVX'!R459</f>
        <v>Z3</v>
      </c>
      <c r="G462" s="67"/>
      <c r="H462" s="67">
        <f>'COUT TVX'!C459</f>
        <v>2013</v>
      </c>
      <c r="I462" s="67">
        <f>'COUT TVX'!D459</f>
        <v>2014</v>
      </c>
      <c r="J462" s="67" t="str">
        <f>IF('COUT TVX'!H459="IND","IND",IF('COUT TVX'!H459="COLL","COLL",IF('COUT TVX'!H459="INT","COL","MIXTE")))</f>
        <v>IND</v>
      </c>
      <c r="K462" s="67" t="str">
        <f>IFERROR((VLOOKUP(A462,'COUT GLOBAL'!A:L,9,FALSE)),"")</f>
        <v>Locatif</v>
      </c>
      <c r="L462" s="67"/>
      <c r="M462" s="67"/>
      <c r="N462" s="67" t="str">
        <f t="shared" si="42"/>
        <v>-</v>
      </c>
      <c r="O462" s="67"/>
      <c r="P462" s="67"/>
      <c r="Q462" s="67"/>
      <c r="R462" s="67"/>
      <c r="S462" s="67"/>
      <c r="T462" s="67"/>
      <c r="U462" s="67"/>
      <c r="V462" s="67"/>
      <c r="W462" s="67"/>
      <c r="X462" s="73" t="str">
        <f>IF('COUT TVX'!E459=0,"",'COUT TVX'!E459)</f>
        <v/>
      </c>
      <c r="Y462" s="74"/>
      <c r="Z462" s="74"/>
      <c r="AA462" s="74"/>
      <c r="AB462" s="74"/>
      <c r="AC462" s="74"/>
      <c r="AD462" s="68"/>
      <c r="AE462" s="68" t="str">
        <f t="shared" si="43"/>
        <v/>
      </c>
      <c r="AF462" s="68"/>
      <c r="AG462" s="75" t="str">
        <f>IF('COUT TVX'!F459=0,"",'COUT TVX'!F459)</f>
        <v/>
      </c>
      <c r="AH462" s="75" t="str">
        <f>IF('COUT TVX'!G459=0,"",'COUT TVX'!G459)</f>
        <v/>
      </c>
      <c r="AI462" s="76" t="str">
        <f t="shared" si="44"/>
        <v/>
      </c>
      <c r="AJ462" s="67" t="str">
        <f>'COUT TVX'!K459</f>
        <v>LOT 4 - COUVERTURE TUILES MECA</v>
      </c>
      <c r="AK462" s="67" t="str">
        <f>'COUT TVX'!L459</f>
        <v>CHARPENTE / COUVERTURE</v>
      </c>
      <c r="AL462" s="68">
        <f>'COUT TVX'!M459</f>
        <v>63580.87</v>
      </c>
      <c r="AM462" s="68"/>
      <c r="AN462" s="68"/>
      <c r="AO462" s="68"/>
      <c r="AP462" s="68"/>
      <c r="AQ462" s="68"/>
      <c r="AR462" s="68"/>
      <c r="AS462" s="77" t="str">
        <f>IF(ISBLANK('COUT TVX'!Q459),"",'COUT TVX'!Q459)</f>
        <v/>
      </c>
      <c r="AT462" s="68" t="str">
        <f t="shared" si="45"/>
        <v/>
      </c>
      <c r="AU462" s="68" t="str">
        <f t="shared" si="46"/>
        <v/>
      </c>
      <c r="AV462" s="68" t="str">
        <f t="shared" si="47"/>
        <v/>
      </c>
    </row>
    <row r="463" spans="1:48" x14ac:dyDescent="0.25">
      <c r="A463" s="67">
        <f>'COUT TVX'!A460</f>
        <v>865</v>
      </c>
      <c r="B463" s="67" t="str">
        <f>'COUT TVX'!B460</f>
        <v>NOGENT LE BERNARD CONST 8 LOGTS</v>
      </c>
      <c r="C463" s="67"/>
      <c r="D463" s="67"/>
      <c r="E463" s="67" t="str">
        <f>IF(ISBLANK('COUT TVX'!I460),"",'COUT TVX'!I460)</f>
        <v/>
      </c>
      <c r="F463" s="72" t="str">
        <f>'COUT TVX'!R460</f>
        <v>Z3</v>
      </c>
      <c r="G463" s="67"/>
      <c r="H463" s="67">
        <f>'COUT TVX'!C460</f>
        <v>2013</v>
      </c>
      <c r="I463" s="67">
        <f>'COUT TVX'!D460</f>
        <v>2014</v>
      </c>
      <c r="J463" s="67" t="str">
        <f>IF('COUT TVX'!H460="IND","IND",IF('COUT TVX'!H460="COLL","COLL",IF('COUT TVX'!H460="INT","COL","MIXTE")))</f>
        <v>IND</v>
      </c>
      <c r="K463" s="67" t="str">
        <f>IFERROR((VLOOKUP(A463,'COUT GLOBAL'!A:L,9,FALSE)),"")</f>
        <v>Locatif</v>
      </c>
      <c r="L463" s="67"/>
      <c r="M463" s="67"/>
      <c r="N463" s="67" t="str">
        <f t="shared" si="42"/>
        <v>-</v>
      </c>
      <c r="O463" s="67"/>
      <c r="P463" s="67"/>
      <c r="Q463" s="67"/>
      <c r="R463" s="67"/>
      <c r="S463" s="67"/>
      <c r="T463" s="67"/>
      <c r="U463" s="67"/>
      <c r="V463" s="67"/>
      <c r="W463" s="67"/>
      <c r="X463" s="73" t="str">
        <f>IF('COUT TVX'!E460=0,"",'COUT TVX'!E460)</f>
        <v/>
      </c>
      <c r="Y463" s="74"/>
      <c r="Z463" s="74"/>
      <c r="AA463" s="74"/>
      <c r="AB463" s="74"/>
      <c r="AC463" s="74"/>
      <c r="AD463" s="68"/>
      <c r="AE463" s="68" t="str">
        <f t="shared" si="43"/>
        <v/>
      </c>
      <c r="AF463" s="68"/>
      <c r="AG463" s="75" t="str">
        <f>IF('COUT TVX'!F460=0,"",'COUT TVX'!F460)</f>
        <v/>
      </c>
      <c r="AH463" s="75" t="str">
        <f>IF('COUT TVX'!G460=0,"",'COUT TVX'!G460)</f>
        <v/>
      </c>
      <c r="AI463" s="76" t="str">
        <f t="shared" si="44"/>
        <v/>
      </c>
      <c r="AJ463" s="67" t="str">
        <f>'COUT TVX'!K460</f>
        <v>LOT 5 - MENUISERIES EXT PVC</v>
      </c>
      <c r="AK463" s="67" t="str">
        <f>'COUT TVX'!L460</f>
        <v>SECOND ŒUVRE</v>
      </c>
      <c r="AL463" s="68">
        <f>'COUT TVX'!M460</f>
        <v>28341.97</v>
      </c>
      <c r="AM463" s="68"/>
      <c r="AN463" s="68"/>
      <c r="AO463" s="68"/>
      <c r="AP463" s="68"/>
      <c r="AQ463" s="68"/>
      <c r="AR463" s="68"/>
      <c r="AS463" s="77" t="str">
        <f>IF(ISBLANK('COUT TVX'!Q460),"",'COUT TVX'!Q460)</f>
        <v/>
      </c>
      <c r="AT463" s="68" t="str">
        <f t="shared" si="45"/>
        <v/>
      </c>
      <c r="AU463" s="68" t="str">
        <f t="shared" si="46"/>
        <v/>
      </c>
      <c r="AV463" s="68" t="str">
        <f t="shared" si="47"/>
        <v/>
      </c>
    </row>
    <row r="464" spans="1:48" x14ac:dyDescent="0.25">
      <c r="A464" s="67">
        <f>'COUT TVX'!A461</f>
        <v>865</v>
      </c>
      <c r="B464" s="67" t="str">
        <f>'COUT TVX'!B461</f>
        <v>NOGENT LE BERNARD CONST 8 LOGTS</v>
      </c>
      <c r="C464" s="67"/>
      <c r="D464" s="67"/>
      <c r="E464" s="67" t="str">
        <f>IF(ISBLANK('COUT TVX'!I461),"",'COUT TVX'!I461)</f>
        <v/>
      </c>
      <c r="F464" s="72" t="str">
        <f>'COUT TVX'!R461</f>
        <v>Z3</v>
      </c>
      <c r="G464" s="67"/>
      <c r="H464" s="67">
        <f>'COUT TVX'!C461</f>
        <v>2013</v>
      </c>
      <c r="I464" s="67">
        <f>'COUT TVX'!D461</f>
        <v>2014</v>
      </c>
      <c r="J464" s="67" t="str">
        <f>IF('COUT TVX'!H461="IND","IND",IF('COUT TVX'!H461="COLL","COLL",IF('COUT TVX'!H461="INT","COL","MIXTE")))</f>
        <v>IND</v>
      </c>
      <c r="K464" s="67" t="str">
        <f>IFERROR((VLOOKUP(A464,'COUT GLOBAL'!A:L,9,FALSE)),"")</f>
        <v>Locatif</v>
      </c>
      <c r="L464" s="67"/>
      <c r="M464" s="67"/>
      <c r="N464" s="67" t="str">
        <f t="shared" si="42"/>
        <v>-</v>
      </c>
      <c r="O464" s="67"/>
      <c r="P464" s="67"/>
      <c r="Q464" s="67"/>
      <c r="R464" s="67"/>
      <c r="S464" s="67"/>
      <c r="T464" s="67"/>
      <c r="U464" s="67"/>
      <c r="V464" s="67"/>
      <c r="W464" s="67"/>
      <c r="X464" s="73" t="str">
        <f>IF('COUT TVX'!E461=0,"",'COUT TVX'!E461)</f>
        <v/>
      </c>
      <c r="Y464" s="74"/>
      <c r="Z464" s="74"/>
      <c r="AA464" s="74"/>
      <c r="AB464" s="74"/>
      <c r="AC464" s="74"/>
      <c r="AD464" s="68"/>
      <c r="AE464" s="68" t="str">
        <f t="shared" si="43"/>
        <v/>
      </c>
      <c r="AF464" s="68"/>
      <c r="AG464" s="75" t="str">
        <f>IF('COUT TVX'!F461=0,"",'COUT TVX'!F461)</f>
        <v/>
      </c>
      <c r="AH464" s="75" t="str">
        <f>IF('COUT TVX'!G461=0,"",'COUT TVX'!G461)</f>
        <v/>
      </c>
      <c r="AI464" s="76" t="str">
        <f t="shared" si="44"/>
        <v/>
      </c>
      <c r="AJ464" s="67" t="str">
        <f>'COUT TVX'!K461</f>
        <v>LOT 6 - MEN INT BOIS EXT METAL</v>
      </c>
      <c r="AK464" s="67" t="str">
        <f>'COUT TVX'!L461</f>
        <v>SECOND ŒUVRE</v>
      </c>
      <c r="AL464" s="68">
        <f>'COUT TVX'!M461</f>
        <v>21634.66</v>
      </c>
      <c r="AM464" s="68"/>
      <c r="AN464" s="68"/>
      <c r="AO464" s="68"/>
      <c r="AP464" s="68"/>
      <c r="AQ464" s="68"/>
      <c r="AR464" s="68"/>
      <c r="AS464" s="77" t="str">
        <f>IF(ISBLANK('COUT TVX'!Q461),"",'COUT TVX'!Q461)</f>
        <v/>
      </c>
      <c r="AT464" s="68" t="str">
        <f t="shared" si="45"/>
        <v/>
      </c>
      <c r="AU464" s="68" t="str">
        <f t="shared" si="46"/>
        <v/>
      </c>
      <c r="AV464" s="68" t="str">
        <f t="shared" si="47"/>
        <v/>
      </c>
    </row>
    <row r="465" spans="1:48" x14ac:dyDescent="0.25">
      <c r="A465" s="67">
        <f>'COUT TVX'!A462</f>
        <v>865</v>
      </c>
      <c r="B465" s="67" t="str">
        <f>'COUT TVX'!B462</f>
        <v>NOGENT LE BERNARD CONST 8 LOGTS</v>
      </c>
      <c r="C465" s="67"/>
      <c r="D465" s="67"/>
      <c r="E465" s="67" t="str">
        <f>IF(ISBLANK('COUT TVX'!I462),"",'COUT TVX'!I462)</f>
        <v/>
      </c>
      <c r="F465" s="72" t="str">
        <f>'COUT TVX'!R462</f>
        <v>Z3</v>
      </c>
      <c r="G465" s="67"/>
      <c r="H465" s="67">
        <f>'COUT TVX'!C462</f>
        <v>2013</v>
      </c>
      <c r="I465" s="67">
        <f>'COUT TVX'!D462</f>
        <v>2014</v>
      </c>
      <c r="J465" s="67" t="str">
        <f>IF('COUT TVX'!H462="IND","IND",IF('COUT TVX'!H462="COLL","COLL",IF('COUT TVX'!H462="INT","COL","MIXTE")))</f>
        <v>IND</v>
      </c>
      <c r="K465" s="67" t="str">
        <f>IFERROR((VLOOKUP(A465,'COUT GLOBAL'!A:L,9,FALSE)),"")</f>
        <v>Locatif</v>
      </c>
      <c r="L465" s="67"/>
      <c r="M465" s="67"/>
      <c r="N465" s="67" t="str">
        <f t="shared" si="42"/>
        <v>-</v>
      </c>
      <c r="O465" s="67"/>
      <c r="P465" s="67"/>
      <c r="Q465" s="67"/>
      <c r="R465" s="67"/>
      <c r="S465" s="67"/>
      <c r="T465" s="67"/>
      <c r="U465" s="67"/>
      <c r="V465" s="67"/>
      <c r="W465" s="67"/>
      <c r="X465" s="73" t="str">
        <f>IF('COUT TVX'!E462=0,"",'COUT TVX'!E462)</f>
        <v/>
      </c>
      <c r="Y465" s="74"/>
      <c r="Z465" s="74"/>
      <c r="AA465" s="74"/>
      <c r="AB465" s="74"/>
      <c r="AC465" s="74"/>
      <c r="AD465" s="68"/>
      <c r="AE465" s="68" t="str">
        <f t="shared" si="43"/>
        <v/>
      </c>
      <c r="AF465" s="68"/>
      <c r="AG465" s="75" t="str">
        <f>IF('COUT TVX'!F462=0,"",'COUT TVX'!F462)</f>
        <v/>
      </c>
      <c r="AH465" s="75" t="str">
        <f>IF('COUT TVX'!G462=0,"",'COUT TVX'!G462)</f>
        <v/>
      </c>
      <c r="AI465" s="76" t="str">
        <f t="shared" si="44"/>
        <v/>
      </c>
      <c r="AJ465" s="67" t="str">
        <f>'COUT TVX'!K462</f>
        <v>LOT 7 - PLATRERIE</v>
      </c>
      <c r="AK465" s="67" t="str">
        <f>'COUT TVX'!L462</f>
        <v>SECOND ŒUVRE</v>
      </c>
      <c r="AL465" s="68">
        <f>'COUT TVX'!M462</f>
        <v>74780.39</v>
      </c>
      <c r="AM465" s="68"/>
      <c r="AN465" s="68"/>
      <c r="AO465" s="68"/>
      <c r="AP465" s="68"/>
      <c r="AQ465" s="68"/>
      <c r="AR465" s="68"/>
      <c r="AS465" s="77" t="str">
        <f>IF(ISBLANK('COUT TVX'!Q462),"",'COUT TVX'!Q462)</f>
        <v/>
      </c>
      <c r="AT465" s="68" t="str">
        <f t="shared" si="45"/>
        <v/>
      </c>
      <c r="AU465" s="68" t="str">
        <f t="shared" si="46"/>
        <v/>
      </c>
      <c r="AV465" s="68" t="str">
        <f t="shared" si="47"/>
        <v/>
      </c>
    </row>
    <row r="466" spans="1:48" x14ac:dyDescent="0.25">
      <c r="A466" s="67">
        <f>'COUT TVX'!A463</f>
        <v>865</v>
      </c>
      <c r="B466" s="67" t="str">
        <f>'COUT TVX'!B463</f>
        <v>NOGENT LE BERNARD CONST 8 LOGTS</v>
      </c>
      <c r="C466" s="67"/>
      <c r="D466" s="67"/>
      <c r="E466" s="67" t="str">
        <f>IF(ISBLANK('COUT TVX'!I463),"",'COUT TVX'!I463)</f>
        <v/>
      </c>
      <c r="F466" s="72" t="str">
        <f>'COUT TVX'!R463</f>
        <v>Z3</v>
      </c>
      <c r="G466" s="67"/>
      <c r="H466" s="67">
        <f>'COUT TVX'!C463</f>
        <v>2013</v>
      </c>
      <c r="I466" s="67">
        <f>'COUT TVX'!D463</f>
        <v>2014</v>
      </c>
      <c r="J466" s="67" t="str">
        <f>IF('COUT TVX'!H463="IND","IND",IF('COUT TVX'!H463="COLL","COLL",IF('COUT TVX'!H463="INT","COL","MIXTE")))</f>
        <v>IND</v>
      </c>
      <c r="K466" s="67" t="str">
        <f>IFERROR((VLOOKUP(A466,'COUT GLOBAL'!A:L,9,FALSE)),"")</f>
        <v>Locatif</v>
      </c>
      <c r="L466" s="67"/>
      <c r="M466" s="67"/>
      <c r="N466" s="67" t="str">
        <f t="shared" si="42"/>
        <v>-</v>
      </c>
      <c r="O466" s="67"/>
      <c r="P466" s="67"/>
      <c r="Q466" s="67"/>
      <c r="R466" s="67"/>
      <c r="S466" s="67"/>
      <c r="T466" s="67"/>
      <c r="U466" s="67"/>
      <c r="V466" s="67"/>
      <c r="W466" s="67"/>
      <c r="X466" s="73" t="str">
        <f>IF('COUT TVX'!E463=0,"",'COUT TVX'!E463)</f>
        <v/>
      </c>
      <c r="Y466" s="74"/>
      <c r="Z466" s="74"/>
      <c r="AA466" s="74"/>
      <c r="AB466" s="74"/>
      <c r="AC466" s="74"/>
      <c r="AD466" s="68"/>
      <c r="AE466" s="68" t="str">
        <f t="shared" si="43"/>
        <v/>
      </c>
      <c r="AF466" s="68"/>
      <c r="AG466" s="75" t="str">
        <f>IF('COUT TVX'!F463=0,"",'COUT TVX'!F463)</f>
        <v/>
      </c>
      <c r="AH466" s="75" t="str">
        <f>IF('COUT TVX'!G463=0,"",'COUT TVX'!G463)</f>
        <v/>
      </c>
      <c r="AI466" s="76" t="str">
        <f t="shared" si="44"/>
        <v/>
      </c>
      <c r="AJ466" s="67" t="str">
        <f>'COUT TVX'!K463</f>
        <v>LOT 8 - CARRELAGE FAIENCE</v>
      </c>
      <c r="AK466" s="67" t="str">
        <f>'COUT TVX'!L463</f>
        <v>SECOND ŒUVRE</v>
      </c>
      <c r="AL466" s="68">
        <f>'COUT TVX'!M463</f>
        <v>30857.13</v>
      </c>
      <c r="AM466" s="68"/>
      <c r="AN466" s="68"/>
      <c r="AO466" s="68"/>
      <c r="AP466" s="68"/>
      <c r="AQ466" s="68"/>
      <c r="AR466" s="68"/>
      <c r="AS466" s="77" t="str">
        <f>IF(ISBLANK('COUT TVX'!Q463),"",'COUT TVX'!Q463)</f>
        <v/>
      </c>
      <c r="AT466" s="68" t="str">
        <f t="shared" si="45"/>
        <v/>
      </c>
      <c r="AU466" s="68" t="str">
        <f t="shared" si="46"/>
        <v/>
      </c>
      <c r="AV466" s="68" t="str">
        <f t="shared" si="47"/>
        <v/>
      </c>
    </row>
    <row r="467" spans="1:48" x14ac:dyDescent="0.25">
      <c r="A467" s="67">
        <f>'COUT TVX'!A464</f>
        <v>865</v>
      </c>
      <c r="B467" s="67" t="str">
        <f>'COUT TVX'!B464</f>
        <v>NOGENT LE BERNARD CONST 8 LOGTS</v>
      </c>
      <c r="C467" s="67"/>
      <c r="D467" s="67"/>
      <c r="E467" s="67" t="str">
        <f>IF(ISBLANK('COUT TVX'!I464),"",'COUT TVX'!I464)</f>
        <v/>
      </c>
      <c r="F467" s="72" t="str">
        <f>'COUT TVX'!R464</f>
        <v>Z3</v>
      </c>
      <c r="G467" s="67"/>
      <c r="H467" s="67">
        <f>'COUT TVX'!C464</f>
        <v>2013</v>
      </c>
      <c r="I467" s="67">
        <f>'COUT TVX'!D464</f>
        <v>2014</v>
      </c>
      <c r="J467" s="67" t="str">
        <f>IF('COUT TVX'!H464="IND","IND",IF('COUT TVX'!H464="COLL","COLL",IF('COUT TVX'!H464="INT","COL","MIXTE")))</f>
        <v>IND</v>
      </c>
      <c r="K467" s="67" t="str">
        <f>IFERROR((VLOOKUP(A467,'COUT GLOBAL'!A:L,9,FALSE)),"")</f>
        <v>Locatif</v>
      </c>
      <c r="L467" s="67"/>
      <c r="M467" s="67"/>
      <c r="N467" s="67" t="str">
        <f t="shared" si="42"/>
        <v>-</v>
      </c>
      <c r="O467" s="67"/>
      <c r="P467" s="67"/>
      <c r="Q467" s="67"/>
      <c r="R467" s="67"/>
      <c r="S467" s="67"/>
      <c r="T467" s="67"/>
      <c r="U467" s="67"/>
      <c r="V467" s="67"/>
      <c r="W467" s="67"/>
      <c r="X467" s="73" t="str">
        <f>IF('COUT TVX'!E464=0,"",'COUT TVX'!E464)</f>
        <v/>
      </c>
      <c r="Y467" s="74"/>
      <c r="Z467" s="74"/>
      <c r="AA467" s="74"/>
      <c r="AB467" s="74"/>
      <c r="AC467" s="74"/>
      <c r="AD467" s="68"/>
      <c r="AE467" s="68" t="str">
        <f t="shared" si="43"/>
        <v/>
      </c>
      <c r="AF467" s="68"/>
      <c r="AG467" s="75" t="str">
        <f>IF('COUT TVX'!F464=0,"",'COUT TVX'!F464)</f>
        <v/>
      </c>
      <c r="AH467" s="75" t="str">
        <f>IF('COUT TVX'!G464=0,"",'COUT TVX'!G464)</f>
        <v/>
      </c>
      <c r="AI467" s="76" t="str">
        <f t="shared" si="44"/>
        <v/>
      </c>
      <c r="AJ467" s="67" t="str">
        <f>'COUT TVX'!K464</f>
        <v>LOT 9 - PEINTURE</v>
      </c>
      <c r="AK467" s="67" t="str">
        <f>'COUT TVX'!L464</f>
        <v>SECOND ŒUVRE</v>
      </c>
      <c r="AL467" s="68">
        <f>'COUT TVX'!M464</f>
        <v>20542.23</v>
      </c>
      <c r="AM467" s="68"/>
      <c r="AN467" s="68"/>
      <c r="AO467" s="68"/>
      <c r="AP467" s="68"/>
      <c r="AQ467" s="68"/>
      <c r="AR467" s="68"/>
      <c r="AS467" s="77" t="str">
        <f>IF(ISBLANK('COUT TVX'!Q464),"",'COUT TVX'!Q464)</f>
        <v/>
      </c>
      <c r="AT467" s="68" t="str">
        <f t="shared" si="45"/>
        <v/>
      </c>
      <c r="AU467" s="68" t="str">
        <f t="shared" si="46"/>
        <v/>
      </c>
      <c r="AV467" s="68" t="str">
        <f t="shared" si="47"/>
        <v/>
      </c>
    </row>
    <row r="468" spans="1:48" x14ac:dyDescent="0.25">
      <c r="A468" s="67">
        <f>'COUT TVX'!A465</f>
        <v>865</v>
      </c>
      <c r="B468" s="67" t="str">
        <f>'COUT TVX'!B465</f>
        <v>NOGENT LE BERNARD CONST 8 LOGTS</v>
      </c>
      <c r="C468" s="67"/>
      <c r="D468" s="67"/>
      <c r="E468" s="67" t="str">
        <f>IF(ISBLANK('COUT TVX'!I465),"",'COUT TVX'!I465)</f>
        <v/>
      </c>
      <c r="F468" s="72" t="str">
        <f>'COUT TVX'!R465</f>
        <v>Z3</v>
      </c>
      <c r="G468" s="67"/>
      <c r="H468" s="67">
        <f>'COUT TVX'!C465</f>
        <v>2013</v>
      </c>
      <c r="I468" s="67">
        <f>'COUT TVX'!D465</f>
        <v>2014</v>
      </c>
      <c r="J468" s="67" t="str">
        <f>IF('COUT TVX'!H465="IND","IND",IF('COUT TVX'!H465="COLL","COLL",IF('COUT TVX'!H465="INT","COL","MIXTE")))</f>
        <v>IND</v>
      </c>
      <c r="K468" s="67" t="str">
        <f>IFERROR((VLOOKUP(A468,'COUT GLOBAL'!A:L,9,FALSE)),"")</f>
        <v>Locatif</v>
      </c>
      <c r="L468" s="67"/>
      <c r="M468" s="67"/>
      <c r="N468" s="67" t="str">
        <f t="shared" si="42"/>
        <v>-</v>
      </c>
      <c r="O468" s="67"/>
      <c r="P468" s="67"/>
      <c r="Q468" s="67"/>
      <c r="R468" s="67"/>
      <c r="S468" s="67"/>
      <c r="T468" s="67"/>
      <c r="U468" s="67"/>
      <c r="V468" s="67"/>
      <c r="W468" s="67"/>
      <c r="X468" s="73" t="str">
        <f>IF('COUT TVX'!E465=0,"",'COUT TVX'!E465)</f>
        <v/>
      </c>
      <c r="Y468" s="74"/>
      <c r="Z468" s="74"/>
      <c r="AA468" s="74"/>
      <c r="AB468" s="74"/>
      <c r="AC468" s="74"/>
      <c r="AD468" s="68"/>
      <c r="AE468" s="68" t="str">
        <f t="shared" si="43"/>
        <v/>
      </c>
      <c r="AF468" s="68"/>
      <c r="AG468" s="75" t="str">
        <f>IF('COUT TVX'!F465=0,"",'COUT TVX'!F465)</f>
        <v/>
      </c>
      <c r="AH468" s="75" t="str">
        <f>IF('COUT TVX'!G465=0,"",'COUT TVX'!G465)</f>
        <v/>
      </c>
      <c r="AI468" s="76" t="str">
        <f t="shared" si="44"/>
        <v/>
      </c>
      <c r="AJ468" s="67" t="str">
        <f>'COUT TVX'!K465</f>
        <v>LOT 10 - ESPACES VERTS</v>
      </c>
      <c r="AK468" s="67" t="str">
        <f>'COUT TVX'!L465</f>
        <v>ESPACES VERTS</v>
      </c>
      <c r="AL468" s="68">
        <f>'COUT TVX'!M465</f>
        <v>20384.759999999998</v>
      </c>
      <c r="AM468" s="68"/>
      <c r="AN468" s="68"/>
      <c r="AO468" s="68"/>
      <c r="AP468" s="68"/>
      <c r="AQ468" s="68"/>
      <c r="AR468" s="68"/>
      <c r="AS468" s="77" t="str">
        <f>IF(ISBLANK('COUT TVX'!Q465),"",'COUT TVX'!Q465)</f>
        <v/>
      </c>
      <c r="AT468" s="68" t="str">
        <f t="shared" si="45"/>
        <v/>
      </c>
      <c r="AU468" s="68" t="str">
        <f t="shared" si="46"/>
        <v/>
      </c>
      <c r="AV468" s="68" t="str">
        <f t="shared" si="47"/>
        <v/>
      </c>
    </row>
    <row r="469" spans="1:48" x14ac:dyDescent="0.25">
      <c r="A469" s="67">
        <f>'COUT TVX'!A466</f>
        <v>865</v>
      </c>
      <c r="B469" s="67" t="str">
        <f>'COUT TVX'!B466</f>
        <v>NOGENT LE BERNARD CONST 8 LOGTS</v>
      </c>
      <c r="C469" s="67"/>
      <c r="D469" s="67"/>
      <c r="E469" s="67" t="str">
        <f>IF(ISBLANK('COUT TVX'!I466),"",'COUT TVX'!I466)</f>
        <v/>
      </c>
      <c r="F469" s="72" t="str">
        <f>'COUT TVX'!R466</f>
        <v>Z3</v>
      </c>
      <c r="G469" s="67"/>
      <c r="H469" s="67">
        <f>'COUT TVX'!C466</f>
        <v>2013</v>
      </c>
      <c r="I469" s="67">
        <f>'COUT TVX'!D466</f>
        <v>2014</v>
      </c>
      <c r="J469" s="67" t="str">
        <f>IF('COUT TVX'!H466="IND","IND",IF('COUT TVX'!H466="COLL","COLL",IF('COUT TVX'!H466="INT","COL","MIXTE")))</f>
        <v>IND</v>
      </c>
      <c r="K469" s="67" t="str">
        <f>IFERROR((VLOOKUP(A469,'COUT GLOBAL'!A:L,9,FALSE)),"")</f>
        <v>Locatif</v>
      </c>
      <c r="L469" s="67"/>
      <c r="M469" s="67"/>
      <c r="N469" s="67" t="str">
        <f t="shared" si="42"/>
        <v>-</v>
      </c>
      <c r="O469" s="67"/>
      <c r="P469" s="67"/>
      <c r="Q469" s="67"/>
      <c r="R469" s="67"/>
      <c r="S469" s="67"/>
      <c r="T469" s="67"/>
      <c r="U469" s="67"/>
      <c r="V469" s="67"/>
      <c r="W469" s="67"/>
      <c r="X469" s="73" t="str">
        <f>IF('COUT TVX'!E466=0,"",'COUT TVX'!E466)</f>
        <v/>
      </c>
      <c r="Y469" s="74"/>
      <c r="Z469" s="74"/>
      <c r="AA469" s="74"/>
      <c r="AB469" s="74"/>
      <c r="AC469" s="74"/>
      <c r="AD469" s="68"/>
      <c r="AE469" s="68" t="str">
        <f t="shared" si="43"/>
        <v/>
      </c>
      <c r="AF469" s="68"/>
      <c r="AG469" s="75" t="str">
        <f>IF('COUT TVX'!F466=0,"",'COUT TVX'!F466)</f>
        <v/>
      </c>
      <c r="AH469" s="75" t="str">
        <f>IF('COUT TVX'!G466=0,"",'COUT TVX'!G466)</f>
        <v/>
      </c>
      <c r="AI469" s="76" t="str">
        <f t="shared" si="44"/>
        <v/>
      </c>
      <c r="AJ469" s="67" t="str">
        <f>'COUT TVX'!K466</f>
        <v>LOT 11 - PLOMBERIE  SANITAIRES</v>
      </c>
      <c r="AK469" s="67" t="str">
        <f>'COUT TVX'!L466</f>
        <v>ELECTRICITE / CHAUFFAGE/PLOMBERIE/VMC</v>
      </c>
      <c r="AL469" s="68">
        <f>'COUT TVX'!M466</f>
        <v>54022.76</v>
      </c>
      <c r="AM469" s="68"/>
      <c r="AN469" s="68"/>
      <c r="AO469" s="68"/>
      <c r="AP469" s="68"/>
      <c r="AQ469" s="68"/>
      <c r="AR469" s="68"/>
      <c r="AS469" s="77" t="str">
        <f>IF(ISBLANK('COUT TVX'!Q466),"",'COUT TVX'!Q466)</f>
        <v/>
      </c>
      <c r="AT469" s="68" t="str">
        <f t="shared" si="45"/>
        <v/>
      </c>
      <c r="AU469" s="68" t="str">
        <f t="shared" si="46"/>
        <v/>
      </c>
      <c r="AV469" s="68" t="str">
        <f t="shared" si="47"/>
        <v/>
      </c>
    </row>
    <row r="470" spans="1:48" x14ac:dyDescent="0.25">
      <c r="A470" s="67">
        <f>'COUT TVX'!A467</f>
        <v>865</v>
      </c>
      <c r="B470" s="67" t="str">
        <f>'COUT TVX'!B467</f>
        <v>NOGENT LE BERNARD CONST 8 LOGTS</v>
      </c>
      <c r="C470" s="67"/>
      <c r="D470" s="67"/>
      <c r="E470" s="67" t="str">
        <f>IF(ISBLANK('COUT TVX'!I467),"",'COUT TVX'!I467)</f>
        <v/>
      </c>
      <c r="F470" s="72" t="str">
        <f>'COUT TVX'!R467</f>
        <v>Z3</v>
      </c>
      <c r="G470" s="67"/>
      <c r="H470" s="67">
        <f>'COUT TVX'!C467</f>
        <v>2013</v>
      </c>
      <c r="I470" s="67">
        <f>'COUT TVX'!D467</f>
        <v>2014</v>
      </c>
      <c r="J470" s="67" t="str">
        <f>IF('COUT TVX'!H467="IND","IND",IF('COUT TVX'!H467="COLL","COLL",IF('COUT TVX'!H467="INT","COL","MIXTE")))</f>
        <v>IND</v>
      </c>
      <c r="K470" s="67" t="str">
        <f>IFERROR((VLOOKUP(A470,'COUT GLOBAL'!A:L,9,FALSE)),"")</f>
        <v>Locatif</v>
      </c>
      <c r="L470" s="67"/>
      <c r="M470" s="67"/>
      <c r="N470" s="67" t="str">
        <f t="shared" si="42"/>
        <v>-</v>
      </c>
      <c r="O470" s="67"/>
      <c r="P470" s="67"/>
      <c r="Q470" s="67"/>
      <c r="R470" s="67"/>
      <c r="S470" s="67"/>
      <c r="T470" s="67"/>
      <c r="U470" s="67"/>
      <c r="V470" s="67"/>
      <c r="W470" s="67"/>
      <c r="X470" s="73" t="str">
        <f>IF('COUT TVX'!E467=0,"",'COUT TVX'!E467)</f>
        <v/>
      </c>
      <c r="Y470" s="74"/>
      <c r="Z470" s="74"/>
      <c r="AA470" s="74"/>
      <c r="AB470" s="74"/>
      <c r="AC470" s="74"/>
      <c r="AD470" s="68"/>
      <c r="AE470" s="68" t="str">
        <f t="shared" si="43"/>
        <v/>
      </c>
      <c r="AF470" s="68"/>
      <c r="AG470" s="75" t="str">
        <f>IF('COUT TVX'!F467=0,"",'COUT TVX'!F467)</f>
        <v/>
      </c>
      <c r="AH470" s="75" t="str">
        <f>IF('COUT TVX'!G467=0,"",'COUT TVX'!G467)</f>
        <v/>
      </c>
      <c r="AI470" s="76" t="str">
        <f t="shared" si="44"/>
        <v/>
      </c>
      <c r="AJ470" s="67" t="str">
        <f>'COUT TVX'!K467</f>
        <v>LOT 12 - ELECTRICITE CHAUF ELE</v>
      </c>
      <c r="AK470" s="67" t="str">
        <f>'COUT TVX'!L467</f>
        <v>ELECTRICITE / CHAUFFAGE/PLOMBERIE/VMC</v>
      </c>
      <c r="AL470" s="68">
        <f>'COUT TVX'!M467</f>
        <v>49945.21</v>
      </c>
      <c r="AM470" s="68"/>
      <c r="AN470" s="68"/>
      <c r="AO470" s="68"/>
      <c r="AP470" s="68"/>
      <c r="AQ470" s="68"/>
      <c r="AR470" s="68"/>
      <c r="AS470" s="77" t="str">
        <f>IF(ISBLANK('COUT TVX'!Q467),"",'COUT TVX'!Q467)</f>
        <v/>
      </c>
      <c r="AT470" s="68" t="str">
        <f t="shared" si="45"/>
        <v/>
      </c>
      <c r="AU470" s="68" t="str">
        <f t="shared" si="46"/>
        <v/>
      </c>
      <c r="AV470" s="68" t="str">
        <f t="shared" si="47"/>
        <v/>
      </c>
    </row>
    <row r="471" spans="1:48" x14ac:dyDescent="0.25">
      <c r="A471" s="67">
        <f>'COUT TVX'!A468</f>
        <v>865</v>
      </c>
      <c r="B471" s="67" t="str">
        <f>'COUT TVX'!B468</f>
        <v>NOGENT LE BERNARD CONST 8 LOGTS</v>
      </c>
      <c r="C471" s="67"/>
      <c r="D471" s="67"/>
      <c r="E471" s="67" t="str">
        <f>IF(ISBLANK('COUT TVX'!I468),"",'COUT TVX'!I468)</f>
        <v/>
      </c>
      <c r="F471" s="72" t="str">
        <f>'COUT TVX'!R468</f>
        <v>Z3</v>
      </c>
      <c r="G471" s="67"/>
      <c r="H471" s="67">
        <f>'COUT TVX'!C468</f>
        <v>2013</v>
      </c>
      <c r="I471" s="67">
        <f>'COUT TVX'!D468</f>
        <v>2014</v>
      </c>
      <c r="J471" s="67" t="str">
        <f>IF('COUT TVX'!H468="IND","IND",IF('COUT TVX'!H468="COLL","COLL",IF('COUT TVX'!H468="INT","COL","MIXTE")))</f>
        <v>IND</v>
      </c>
      <c r="K471" s="67" t="str">
        <f>IFERROR((VLOOKUP(A471,'COUT GLOBAL'!A:L,9,FALSE)),"")</f>
        <v>Locatif</v>
      </c>
      <c r="L471" s="67"/>
      <c r="M471" s="67"/>
      <c r="N471" s="67" t="str">
        <f t="shared" si="42"/>
        <v>-</v>
      </c>
      <c r="O471" s="67"/>
      <c r="P471" s="67"/>
      <c r="Q471" s="67"/>
      <c r="R471" s="67"/>
      <c r="S471" s="67"/>
      <c r="T471" s="67"/>
      <c r="U471" s="67"/>
      <c r="V471" s="67"/>
      <c r="W471" s="67"/>
      <c r="X471" s="73" t="str">
        <f>IF('COUT TVX'!E468=0,"",'COUT TVX'!E468)</f>
        <v/>
      </c>
      <c r="Y471" s="74"/>
      <c r="Z471" s="74"/>
      <c r="AA471" s="74"/>
      <c r="AB471" s="74"/>
      <c r="AC471" s="74"/>
      <c r="AD471" s="68"/>
      <c r="AE471" s="68" t="str">
        <f t="shared" si="43"/>
        <v/>
      </c>
      <c r="AF471" s="68"/>
      <c r="AG471" s="75" t="str">
        <f>IF('COUT TVX'!F468=0,"",'COUT TVX'!F468)</f>
        <v/>
      </c>
      <c r="AH471" s="75" t="str">
        <f>IF('COUT TVX'!G468=0,"",'COUT TVX'!G468)</f>
        <v/>
      </c>
      <c r="AI471" s="76" t="str">
        <f t="shared" si="44"/>
        <v/>
      </c>
      <c r="AJ471" s="67" t="str">
        <f>'COUT TVX'!K468</f>
        <v>LOT 13 - PHOTOVOLTAIQUE</v>
      </c>
      <c r="AK471" s="67" t="str">
        <f>'COUT TVX'!L468</f>
        <v>ELECTRICITE / CHAUFFAGE/PLOMBERIE/VMC</v>
      </c>
      <c r="AL471" s="68">
        <f>'COUT TVX'!M468</f>
        <v>22143.67</v>
      </c>
      <c r="AM471" s="68"/>
      <c r="AN471" s="68"/>
      <c r="AO471" s="68"/>
      <c r="AP471" s="68"/>
      <c r="AQ471" s="68"/>
      <c r="AR471" s="68"/>
      <c r="AS471" s="77" t="str">
        <f>IF(ISBLANK('COUT TVX'!Q468),"",'COUT TVX'!Q468)</f>
        <v/>
      </c>
      <c r="AT471" s="68" t="str">
        <f t="shared" si="45"/>
        <v/>
      </c>
      <c r="AU471" s="68" t="str">
        <f t="shared" si="46"/>
        <v/>
      </c>
      <c r="AV471" s="68" t="str">
        <f t="shared" si="47"/>
        <v/>
      </c>
    </row>
    <row r="472" spans="1:48" x14ac:dyDescent="0.25">
      <c r="A472" s="67">
        <f>'COUT TVX'!A469</f>
        <v>829</v>
      </c>
      <c r="B472" s="67" t="str">
        <f>'COUT TVX'!B469</f>
        <v>SARGE LES LE MANS CONST 14 LOGTS</v>
      </c>
      <c r="C472" s="67"/>
      <c r="D472" s="67" t="s">
        <v>99</v>
      </c>
      <c r="E472" s="67" t="str">
        <f>IF(ISBLANK('COUT TVX'!I469),"",'COUT TVX'!I469)</f>
        <v/>
      </c>
      <c r="F472" s="72" t="str">
        <f>'COUT TVX'!R469</f>
        <v>Z2</v>
      </c>
      <c r="G472" s="67"/>
      <c r="H472" s="67">
        <f>'COUT TVX'!C469</f>
        <v>2013</v>
      </c>
      <c r="I472" s="67">
        <f>'COUT TVX'!D469</f>
        <v>2014</v>
      </c>
      <c r="J472" s="67" t="str">
        <f>IF('COUT TVX'!H469="IND","IND",IF('COUT TVX'!H469="COLL","COLL",IF('COUT TVX'!H469="INT","COL","MIXTE")))</f>
        <v>MIXTE</v>
      </c>
      <c r="K472" s="67" t="str">
        <f>IFERROR((VLOOKUP(A472,'COUT GLOBAL'!A:L,9,FALSE)),"")</f>
        <v>Locatif</v>
      </c>
      <c r="L472" s="67"/>
      <c r="M472" s="67"/>
      <c r="N472" s="67" t="str">
        <f t="shared" si="42"/>
        <v>-</v>
      </c>
      <c r="O472" s="67"/>
      <c r="P472" s="67"/>
      <c r="Q472" s="67"/>
      <c r="R472" s="67"/>
      <c r="S472" s="67"/>
      <c r="T472" s="67"/>
      <c r="U472" s="67"/>
      <c r="V472" s="67"/>
      <c r="W472" s="67"/>
      <c r="X472" s="73">
        <f>IF('COUT TVX'!E469=0,"",'COUT TVX'!E469)</f>
        <v>15</v>
      </c>
      <c r="Y472" s="74"/>
      <c r="Z472" s="74"/>
      <c r="AA472" s="74"/>
      <c r="AB472" s="74"/>
      <c r="AC472" s="74"/>
      <c r="AD472" s="68"/>
      <c r="AE472" s="68">
        <f t="shared" si="43"/>
        <v>0</v>
      </c>
      <c r="AF472" s="68"/>
      <c r="AG472" s="75">
        <f>IF('COUT TVX'!F469=0,"",'COUT TVX'!F469)</f>
        <v>1139.71</v>
      </c>
      <c r="AH472" s="75">
        <f>IF('COUT TVX'!G469=0,"",'COUT TVX'!G469)</f>
        <v>1224.3800000000001</v>
      </c>
      <c r="AI472" s="76">
        <f t="shared" si="44"/>
        <v>0.93084663258138811</v>
      </c>
      <c r="AJ472" s="67" t="str">
        <f>'COUT TVX'!K469</f>
        <v>LOT 01 - GROS OEUVRE -</v>
      </c>
      <c r="AK472" s="67" t="str">
        <f>'COUT TVX'!L469</f>
        <v>GROS ŒUVRE</v>
      </c>
      <c r="AL472" s="68">
        <f>'COUT TVX'!M469</f>
        <v>562622.07999999996</v>
      </c>
      <c r="AM472" s="68"/>
      <c r="AN472" s="68"/>
      <c r="AO472" s="68"/>
      <c r="AP472" s="68"/>
      <c r="AQ472" s="68"/>
      <c r="AR472" s="68"/>
      <c r="AS472" s="77">
        <f>IF(ISBLANK('COUT TVX'!Q469),"",'COUT TVX'!Q469)</f>
        <v>5.5E-2</v>
      </c>
      <c r="AT472" s="68">
        <f t="shared" si="45"/>
        <v>0</v>
      </c>
      <c r="AU472" s="68">
        <f t="shared" si="46"/>
        <v>0</v>
      </c>
      <c r="AV472" s="68">
        <f t="shared" si="47"/>
        <v>0</v>
      </c>
    </row>
    <row r="473" spans="1:48" x14ac:dyDescent="0.25">
      <c r="A473" s="67">
        <f>'COUT TVX'!A470</f>
        <v>829</v>
      </c>
      <c r="B473" s="67" t="str">
        <f>'COUT TVX'!B470</f>
        <v>SARGE LES LE MANS CONST 14 LOGTS</v>
      </c>
      <c r="C473" s="67"/>
      <c r="D473" s="67"/>
      <c r="E473" s="67" t="str">
        <f>IF(ISBLANK('COUT TVX'!I470),"",'COUT TVX'!I470)</f>
        <v/>
      </c>
      <c r="F473" s="72" t="str">
        <f>'COUT TVX'!R470</f>
        <v>Z2</v>
      </c>
      <c r="G473" s="67"/>
      <c r="H473" s="67">
        <f>'COUT TVX'!C470</f>
        <v>2013</v>
      </c>
      <c r="I473" s="67">
        <f>'COUT TVX'!D470</f>
        <v>2014</v>
      </c>
      <c r="J473" s="67" t="str">
        <f>IF('COUT TVX'!H470="IND","IND",IF('COUT TVX'!H470="COLL","COLL",IF('COUT TVX'!H470="INT","COL","MIXTE")))</f>
        <v>MIXTE</v>
      </c>
      <c r="K473" s="67" t="str">
        <f>IFERROR((VLOOKUP(A473,'COUT GLOBAL'!A:L,9,FALSE)),"")</f>
        <v>Locatif</v>
      </c>
      <c r="L473" s="67"/>
      <c r="M473" s="67"/>
      <c r="N473" s="67" t="str">
        <f t="shared" si="42"/>
        <v>-</v>
      </c>
      <c r="O473" s="67"/>
      <c r="P473" s="67"/>
      <c r="Q473" s="67"/>
      <c r="R473" s="67"/>
      <c r="S473" s="67"/>
      <c r="T473" s="67"/>
      <c r="U473" s="67"/>
      <c r="V473" s="67"/>
      <c r="W473" s="67"/>
      <c r="X473" s="73" t="str">
        <f>IF('COUT TVX'!E470=0,"",'COUT TVX'!E470)</f>
        <v/>
      </c>
      <c r="Y473" s="74"/>
      <c r="Z473" s="74"/>
      <c r="AA473" s="74"/>
      <c r="AB473" s="74"/>
      <c r="AC473" s="74"/>
      <c r="AD473" s="68"/>
      <c r="AE473" s="68" t="str">
        <f t="shared" si="43"/>
        <v/>
      </c>
      <c r="AF473" s="68"/>
      <c r="AG473" s="75" t="str">
        <f>IF('COUT TVX'!F470=0,"",'COUT TVX'!F470)</f>
        <v/>
      </c>
      <c r="AH473" s="75" t="str">
        <f>IF('COUT TVX'!G470=0,"",'COUT TVX'!G470)</f>
        <v/>
      </c>
      <c r="AI473" s="76" t="str">
        <f t="shared" si="44"/>
        <v/>
      </c>
      <c r="AJ473" s="67" t="str">
        <f>'COUT TVX'!K470</f>
        <v>LOT 02 - CHARPENTE -</v>
      </c>
      <c r="AK473" s="67" t="str">
        <f>'COUT TVX'!L470</f>
        <v>CHARPENTE / COUVERTURE</v>
      </c>
      <c r="AL473" s="68">
        <f>'COUT TVX'!M470</f>
        <v>121074.43</v>
      </c>
      <c r="AM473" s="68"/>
      <c r="AN473" s="68"/>
      <c r="AO473" s="68"/>
      <c r="AP473" s="68"/>
      <c r="AQ473" s="68"/>
      <c r="AR473" s="68"/>
      <c r="AS473" s="77" t="str">
        <f>IF(ISBLANK('COUT TVX'!Q470),"",'COUT TVX'!Q470)</f>
        <v/>
      </c>
      <c r="AT473" s="68" t="str">
        <f t="shared" si="45"/>
        <v/>
      </c>
      <c r="AU473" s="68" t="str">
        <f t="shared" si="46"/>
        <v/>
      </c>
      <c r="AV473" s="68" t="str">
        <f t="shared" si="47"/>
        <v/>
      </c>
    </row>
    <row r="474" spans="1:48" x14ac:dyDescent="0.25">
      <c r="A474" s="67">
        <f>'COUT TVX'!A471</f>
        <v>829</v>
      </c>
      <c r="B474" s="67" t="str">
        <f>'COUT TVX'!B471</f>
        <v>SARGE LES LE MANS CONST 14 LOGTS</v>
      </c>
      <c r="C474" s="67"/>
      <c r="D474" s="67"/>
      <c r="E474" s="67" t="str">
        <f>IF(ISBLANK('COUT TVX'!I471),"",'COUT TVX'!I471)</f>
        <v/>
      </c>
      <c r="F474" s="72" t="str">
        <f>'COUT TVX'!R471</f>
        <v>Z2</v>
      </c>
      <c r="G474" s="67"/>
      <c r="H474" s="67">
        <f>'COUT TVX'!C471</f>
        <v>2013</v>
      </c>
      <c r="I474" s="67">
        <f>'COUT TVX'!D471</f>
        <v>2014</v>
      </c>
      <c r="J474" s="67" t="str">
        <f>IF('COUT TVX'!H471="IND","IND",IF('COUT TVX'!H471="COLL","COLL",IF('COUT TVX'!H471="INT","COL","MIXTE")))</f>
        <v>MIXTE</v>
      </c>
      <c r="K474" s="67" t="str">
        <f>IFERROR((VLOOKUP(A474,'COUT GLOBAL'!A:L,9,FALSE)),"")</f>
        <v>Locatif</v>
      </c>
      <c r="L474" s="67"/>
      <c r="M474" s="67"/>
      <c r="N474" s="67" t="str">
        <f t="shared" si="42"/>
        <v>-</v>
      </c>
      <c r="O474" s="67"/>
      <c r="P474" s="67"/>
      <c r="Q474" s="67"/>
      <c r="R474" s="67"/>
      <c r="S474" s="67"/>
      <c r="T474" s="67"/>
      <c r="U474" s="67"/>
      <c r="V474" s="67"/>
      <c r="W474" s="67"/>
      <c r="X474" s="73" t="str">
        <f>IF('COUT TVX'!E471=0,"",'COUT TVX'!E471)</f>
        <v/>
      </c>
      <c r="Y474" s="74"/>
      <c r="Z474" s="74"/>
      <c r="AA474" s="74"/>
      <c r="AB474" s="74"/>
      <c r="AC474" s="74"/>
      <c r="AD474" s="68"/>
      <c r="AE474" s="68" t="str">
        <f t="shared" si="43"/>
        <v/>
      </c>
      <c r="AF474" s="68"/>
      <c r="AG474" s="75" t="str">
        <f>IF('COUT TVX'!F471=0,"",'COUT TVX'!F471)</f>
        <v/>
      </c>
      <c r="AH474" s="75" t="str">
        <f>IF('COUT TVX'!G471=0,"",'COUT TVX'!G471)</f>
        <v/>
      </c>
      <c r="AI474" s="76" t="str">
        <f t="shared" si="44"/>
        <v/>
      </c>
      <c r="AJ474" s="67" t="str">
        <f>'COUT TVX'!K471</f>
        <v>LOT 03 - ETANCHEITE</v>
      </c>
      <c r="AK474" s="67" t="str">
        <f>'COUT TVX'!L471</f>
        <v>CHARPENTE / COUVERTURE</v>
      </c>
      <c r="AL474" s="68">
        <f>'COUT TVX'!M471</f>
        <v>47297.29</v>
      </c>
      <c r="AM474" s="68"/>
      <c r="AN474" s="68"/>
      <c r="AO474" s="68"/>
      <c r="AP474" s="68"/>
      <c r="AQ474" s="68"/>
      <c r="AR474" s="68"/>
      <c r="AS474" s="77" t="str">
        <f>IF(ISBLANK('COUT TVX'!Q471),"",'COUT TVX'!Q471)</f>
        <v/>
      </c>
      <c r="AT474" s="68" t="str">
        <f t="shared" si="45"/>
        <v/>
      </c>
      <c r="AU474" s="68" t="str">
        <f t="shared" si="46"/>
        <v/>
      </c>
      <c r="AV474" s="68" t="str">
        <f t="shared" si="47"/>
        <v/>
      </c>
    </row>
    <row r="475" spans="1:48" x14ac:dyDescent="0.25">
      <c r="A475" s="67">
        <f>'COUT TVX'!A472</f>
        <v>829</v>
      </c>
      <c r="B475" s="67" t="str">
        <f>'COUT TVX'!B472</f>
        <v>SARGE LES LE MANS CONST 14 LOGTS</v>
      </c>
      <c r="C475" s="67"/>
      <c r="D475" s="67"/>
      <c r="E475" s="67" t="str">
        <f>IF(ISBLANK('COUT TVX'!I472),"",'COUT TVX'!I472)</f>
        <v/>
      </c>
      <c r="F475" s="72" t="str">
        <f>'COUT TVX'!R472</f>
        <v>Z2</v>
      </c>
      <c r="G475" s="67"/>
      <c r="H475" s="67">
        <f>'COUT TVX'!C472</f>
        <v>2013</v>
      </c>
      <c r="I475" s="67">
        <f>'COUT TVX'!D472</f>
        <v>2014</v>
      </c>
      <c r="J475" s="67" t="str">
        <f>IF('COUT TVX'!H472="IND","IND",IF('COUT TVX'!H472="COLL","COLL",IF('COUT TVX'!H472="INT","COL","MIXTE")))</f>
        <v>MIXTE</v>
      </c>
      <c r="K475" s="67" t="str">
        <f>IFERROR((VLOOKUP(A475,'COUT GLOBAL'!A:L,9,FALSE)),"")</f>
        <v>Locatif</v>
      </c>
      <c r="L475" s="67"/>
      <c r="M475" s="67"/>
      <c r="N475" s="67" t="str">
        <f t="shared" si="42"/>
        <v>-</v>
      </c>
      <c r="O475" s="67"/>
      <c r="P475" s="67"/>
      <c r="Q475" s="67"/>
      <c r="R475" s="67"/>
      <c r="S475" s="67"/>
      <c r="T475" s="67"/>
      <c r="U475" s="67"/>
      <c r="V475" s="67"/>
      <c r="W475" s="67"/>
      <c r="X475" s="73" t="str">
        <f>IF('COUT TVX'!E472=0,"",'COUT TVX'!E472)</f>
        <v/>
      </c>
      <c r="Y475" s="74"/>
      <c r="Z475" s="74"/>
      <c r="AA475" s="74"/>
      <c r="AB475" s="74"/>
      <c r="AC475" s="74"/>
      <c r="AD475" s="68"/>
      <c r="AE475" s="68" t="str">
        <f t="shared" si="43"/>
        <v/>
      </c>
      <c r="AF475" s="68"/>
      <c r="AG475" s="75" t="str">
        <f>IF('COUT TVX'!F472=0,"",'COUT TVX'!F472)</f>
        <v/>
      </c>
      <c r="AH475" s="75" t="str">
        <f>IF('COUT TVX'!G472=0,"",'COUT TVX'!G472)</f>
        <v/>
      </c>
      <c r="AI475" s="76" t="str">
        <f t="shared" si="44"/>
        <v/>
      </c>
      <c r="AJ475" s="67" t="str">
        <f>'COUT TVX'!K472</f>
        <v>LOT 04 - COUVERTURE ARDOISES -</v>
      </c>
      <c r="AK475" s="67" t="str">
        <f>'COUT TVX'!L472</f>
        <v>CHARPENTE / COUVERTURE</v>
      </c>
      <c r="AL475" s="68">
        <f>'COUT TVX'!M472</f>
        <v>73438</v>
      </c>
      <c r="AM475" s="68"/>
      <c r="AN475" s="68"/>
      <c r="AO475" s="68"/>
      <c r="AP475" s="68"/>
      <c r="AQ475" s="68"/>
      <c r="AR475" s="68"/>
      <c r="AS475" s="77" t="str">
        <f>IF(ISBLANK('COUT TVX'!Q472),"",'COUT TVX'!Q472)</f>
        <v/>
      </c>
      <c r="AT475" s="68" t="str">
        <f t="shared" si="45"/>
        <v/>
      </c>
      <c r="AU475" s="68" t="str">
        <f t="shared" si="46"/>
        <v/>
      </c>
      <c r="AV475" s="68" t="str">
        <f t="shared" si="47"/>
        <v/>
      </c>
    </row>
    <row r="476" spans="1:48" x14ac:dyDescent="0.25">
      <c r="A476" s="67">
        <f>'COUT TVX'!A473</f>
        <v>829</v>
      </c>
      <c r="B476" s="67" t="str">
        <f>'COUT TVX'!B473</f>
        <v>SARGE LES LE MANS CONST 14 LOGTS</v>
      </c>
      <c r="C476" s="67"/>
      <c r="D476" s="67"/>
      <c r="E476" s="67" t="str">
        <f>IF(ISBLANK('COUT TVX'!I473),"",'COUT TVX'!I473)</f>
        <v/>
      </c>
      <c r="F476" s="72" t="str">
        <f>'COUT TVX'!R473</f>
        <v>Z2</v>
      </c>
      <c r="G476" s="67"/>
      <c r="H476" s="67">
        <f>'COUT TVX'!C473</f>
        <v>2013</v>
      </c>
      <c r="I476" s="67">
        <f>'COUT TVX'!D473</f>
        <v>2014</v>
      </c>
      <c r="J476" s="67" t="str">
        <f>IF('COUT TVX'!H473="IND","IND",IF('COUT TVX'!H473="COLL","COLL",IF('COUT TVX'!H473="INT","COL","MIXTE")))</f>
        <v>MIXTE</v>
      </c>
      <c r="K476" s="67" t="str">
        <f>IFERROR((VLOOKUP(A476,'COUT GLOBAL'!A:L,9,FALSE)),"")</f>
        <v>Locatif</v>
      </c>
      <c r="L476" s="67"/>
      <c r="M476" s="67"/>
      <c r="N476" s="67" t="str">
        <f t="shared" si="42"/>
        <v>-</v>
      </c>
      <c r="O476" s="67"/>
      <c r="P476" s="67"/>
      <c r="Q476" s="67"/>
      <c r="R476" s="67"/>
      <c r="S476" s="67"/>
      <c r="T476" s="67"/>
      <c r="U476" s="67"/>
      <c r="V476" s="67"/>
      <c r="W476" s="67"/>
      <c r="X476" s="73" t="str">
        <f>IF('COUT TVX'!E473=0,"",'COUT TVX'!E473)</f>
        <v/>
      </c>
      <c r="Y476" s="74"/>
      <c r="Z476" s="74"/>
      <c r="AA476" s="74"/>
      <c r="AB476" s="74"/>
      <c r="AC476" s="74"/>
      <c r="AD476" s="68"/>
      <c r="AE476" s="68" t="str">
        <f t="shared" si="43"/>
        <v/>
      </c>
      <c r="AF476" s="68"/>
      <c r="AG476" s="75" t="str">
        <f>IF('COUT TVX'!F473=0,"",'COUT TVX'!F473)</f>
        <v/>
      </c>
      <c r="AH476" s="75" t="str">
        <f>IF('COUT TVX'!G473=0,"",'COUT TVX'!G473)</f>
        <v/>
      </c>
      <c r="AI476" s="76" t="str">
        <f t="shared" si="44"/>
        <v/>
      </c>
      <c r="AJ476" s="67" t="str">
        <f>'COUT TVX'!K473</f>
        <v>LOT 05 - MENUISERIES EXTER. -</v>
      </c>
      <c r="AK476" s="67" t="str">
        <f>'COUT TVX'!L473</f>
        <v>SECOND ŒUVRE</v>
      </c>
      <c r="AL476" s="68">
        <f>'COUT TVX'!M473</f>
        <v>68559.360000000001</v>
      </c>
      <c r="AM476" s="68"/>
      <c r="AN476" s="68"/>
      <c r="AO476" s="68"/>
      <c r="AP476" s="68"/>
      <c r="AQ476" s="68"/>
      <c r="AR476" s="68"/>
      <c r="AS476" s="77" t="str">
        <f>IF(ISBLANK('COUT TVX'!Q473),"",'COUT TVX'!Q473)</f>
        <v/>
      </c>
      <c r="AT476" s="68" t="str">
        <f t="shared" si="45"/>
        <v/>
      </c>
      <c r="AU476" s="68" t="str">
        <f t="shared" si="46"/>
        <v/>
      </c>
      <c r="AV476" s="68" t="str">
        <f t="shared" si="47"/>
        <v/>
      </c>
    </row>
    <row r="477" spans="1:48" x14ac:dyDescent="0.25">
      <c r="A477" s="67">
        <f>'COUT TVX'!A474</f>
        <v>829</v>
      </c>
      <c r="B477" s="67" t="str">
        <f>'COUT TVX'!B474</f>
        <v>SARGE LES LE MANS CONST 14 LOGTS</v>
      </c>
      <c r="C477" s="67"/>
      <c r="D477" s="67"/>
      <c r="E477" s="67" t="str">
        <f>IF(ISBLANK('COUT TVX'!I474),"",'COUT TVX'!I474)</f>
        <v/>
      </c>
      <c r="F477" s="72" t="str">
        <f>'COUT TVX'!R474</f>
        <v>Z2</v>
      </c>
      <c r="G477" s="67"/>
      <c r="H477" s="67">
        <f>'COUT TVX'!C474</f>
        <v>2013</v>
      </c>
      <c r="I477" s="67">
        <f>'COUT TVX'!D474</f>
        <v>2014</v>
      </c>
      <c r="J477" s="67" t="str">
        <f>IF('COUT TVX'!H474="IND","IND",IF('COUT TVX'!H474="COLL","COLL",IF('COUT TVX'!H474="INT","COL","MIXTE")))</f>
        <v>MIXTE</v>
      </c>
      <c r="K477" s="67" t="str">
        <f>IFERROR((VLOOKUP(A477,'COUT GLOBAL'!A:L,9,FALSE)),"")</f>
        <v>Locatif</v>
      </c>
      <c r="L477" s="67"/>
      <c r="M477" s="67"/>
      <c r="N477" s="67" t="str">
        <f t="shared" si="42"/>
        <v>-</v>
      </c>
      <c r="O477" s="67"/>
      <c r="P477" s="67"/>
      <c r="Q477" s="67"/>
      <c r="R477" s="67"/>
      <c r="S477" s="67"/>
      <c r="T477" s="67"/>
      <c r="U477" s="67"/>
      <c r="V477" s="67"/>
      <c r="W477" s="67"/>
      <c r="X477" s="73" t="str">
        <f>IF('COUT TVX'!E474=0,"",'COUT TVX'!E474)</f>
        <v/>
      </c>
      <c r="Y477" s="74"/>
      <c r="Z477" s="74"/>
      <c r="AA477" s="74"/>
      <c r="AB477" s="74"/>
      <c r="AC477" s="74"/>
      <c r="AD477" s="68"/>
      <c r="AE477" s="68" t="str">
        <f t="shared" si="43"/>
        <v/>
      </c>
      <c r="AF477" s="68"/>
      <c r="AG477" s="75" t="str">
        <f>IF('COUT TVX'!F474=0,"",'COUT TVX'!F474)</f>
        <v/>
      </c>
      <c r="AH477" s="75" t="str">
        <f>IF('COUT TVX'!G474=0,"",'COUT TVX'!G474)</f>
        <v/>
      </c>
      <c r="AI477" s="76" t="str">
        <f t="shared" si="44"/>
        <v/>
      </c>
      <c r="AJ477" s="67" t="str">
        <f>'COUT TVX'!K474</f>
        <v>LOT 06 - MENUISERIES INTER. -</v>
      </c>
      <c r="AK477" s="67" t="str">
        <f>'COUT TVX'!L474</f>
        <v>SECOND ŒUVRE</v>
      </c>
      <c r="AL477" s="68">
        <f>'COUT TVX'!M474</f>
        <v>40822.230000000003</v>
      </c>
      <c r="AM477" s="68"/>
      <c r="AN477" s="68"/>
      <c r="AO477" s="68"/>
      <c r="AP477" s="68"/>
      <c r="AQ477" s="68"/>
      <c r="AR477" s="68"/>
      <c r="AS477" s="77" t="str">
        <f>IF(ISBLANK('COUT TVX'!Q474),"",'COUT TVX'!Q474)</f>
        <v/>
      </c>
      <c r="AT477" s="68" t="str">
        <f t="shared" si="45"/>
        <v/>
      </c>
      <c r="AU477" s="68" t="str">
        <f t="shared" si="46"/>
        <v/>
      </c>
      <c r="AV477" s="68" t="str">
        <f t="shared" si="47"/>
        <v/>
      </c>
    </row>
    <row r="478" spans="1:48" x14ac:dyDescent="0.25">
      <c r="A478" s="67">
        <f>'COUT TVX'!A475</f>
        <v>829</v>
      </c>
      <c r="B478" s="67" t="str">
        <f>'COUT TVX'!B475</f>
        <v>SARGE LES LE MANS CONST 14 LOGTS</v>
      </c>
      <c r="C478" s="67"/>
      <c r="D478" s="67"/>
      <c r="E478" s="67" t="str">
        <f>IF(ISBLANK('COUT TVX'!I475),"",'COUT TVX'!I475)</f>
        <v/>
      </c>
      <c r="F478" s="72" t="str">
        <f>'COUT TVX'!R475</f>
        <v>Z2</v>
      </c>
      <c r="G478" s="67"/>
      <c r="H478" s="67">
        <f>'COUT TVX'!C475</f>
        <v>2013</v>
      </c>
      <c r="I478" s="67">
        <f>'COUT TVX'!D475</f>
        <v>2014</v>
      </c>
      <c r="J478" s="67" t="str">
        <f>IF('COUT TVX'!H475="IND","IND",IF('COUT TVX'!H475="COLL","COLL",IF('COUT TVX'!H475="INT","COL","MIXTE")))</f>
        <v>MIXTE</v>
      </c>
      <c r="K478" s="67" t="str">
        <f>IFERROR((VLOOKUP(A478,'COUT GLOBAL'!A:L,9,FALSE)),"")</f>
        <v>Locatif</v>
      </c>
      <c r="L478" s="67"/>
      <c r="M478" s="67"/>
      <c r="N478" s="67" t="str">
        <f t="shared" si="42"/>
        <v>-</v>
      </c>
      <c r="O478" s="67"/>
      <c r="P478" s="67"/>
      <c r="Q478" s="67"/>
      <c r="R478" s="67"/>
      <c r="S478" s="67"/>
      <c r="T478" s="67"/>
      <c r="U478" s="67"/>
      <c r="V478" s="67"/>
      <c r="W478" s="67"/>
      <c r="X478" s="73" t="str">
        <f>IF('COUT TVX'!E475=0,"",'COUT TVX'!E475)</f>
        <v/>
      </c>
      <c r="Y478" s="74"/>
      <c r="Z478" s="74"/>
      <c r="AA478" s="74"/>
      <c r="AB478" s="74"/>
      <c r="AC478" s="74"/>
      <c r="AD478" s="68"/>
      <c r="AE478" s="68" t="str">
        <f t="shared" si="43"/>
        <v/>
      </c>
      <c r="AF478" s="68"/>
      <c r="AG478" s="75" t="str">
        <f>IF('COUT TVX'!F475=0,"",'COUT TVX'!F475)</f>
        <v/>
      </c>
      <c r="AH478" s="75" t="str">
        <f>IF('COUT TVX'!G475=0,"",'COUT TVX'!G475)</f>
        <v/>
      </c>
      <c r="AI478" s="76" t="str">
        <f t="shared" si="44"/>
        <v/>
      </c>
      <c r="AJ478" s="67" t="str">
        <f>'COUT TVX'!K475</f>
        <v>LOT 07 - PLATRERIE - ISOLATION</v>
      </c>
      <c r="AK478" s="67" t="str">
        <f>'COUT TVX'!L475</f>
        <v>SECOND ŒUVRE</v>
      </c>
      <c r="AL478" s="68">
        <f>'COUT TVX'!M475</f>
        <v>132313.82999999999</v>
      </c>
      <c r="AM478" s="68"/>
      <c r="AN478" s="68"/>
      <c r="AO478" s="68"/>
      <c r="AP478" s="68"/>
      <c r="AQ478" s="68"/>
      <c r="AR478" s="68"/>
      <c r="AS478" s="77" t="str">
        <f>IF(ISBLANK('COUT TVX'!Q475),"",'COUT TVX'!Q475)</f>
        <v/>
      </c>
      <c r="AT478" s="68" t="str">
        <f t="shared" si="45"/>
        <v/>
      </c>
      <c r="AU478" s="68" t="str">
        <f t="shared" si="46"/>
        <v/>
      </c>
      <c r="AV478" s="68" t="str">
        <f t="shared" si="47"/>
        <v/>
      </c>
    </row>
    <row r="479" spans="1:48" x14ac:dyDescent="0.25">
      <c r="A479" s="67">
        <f>'COUT TVX'!A476</f>
        <v>829</v>
      </c>
      <c r="B479" s="67" t="str">
        <f>'COUT TVX'!B476</f>
        <v>SARGE LES LE MANS CONST 14 LOGTS</v>
      </c>
      <c r="C479" s="67"/>
      <c r="D479" s="67"/>
      <c r="E479" s="67" t="str">
        <f>IF(ISBLANK('COUT TVX'!I476),"",'COUT TVX'!I476)</f>
        <v/>
      </c>
      <c r="F479" s="72" t="str">
        <f>'COUT TVX'!R476</f>
        <v>Z2</v>
      </c>
      <c r="G479" s="67"/>
      <c r="H479" s="67">
        <f>'COUT TVX'!C476</f>
        <v>2013</v>
      </c>
      <c r="I479" s="67">
        <f>'COUT TVX'!D476</f>
        <v>2014</v>
      </c>
      <c r="J479" s="67" t="str">
        <f>IF('COUT TVX'!H476="IND","IND",IF('COUT TVX'!H476="COLL","COLL",IF('COUT TVX'!H476="INT","COL","MIXTE")))</f>
        <v>MIXTE</v>
      </c>
      <c r="K479" s="67" t="str">
        <f>IFERROR((VLOOKUP(A479,'COUT GLOBAL'!A:L,9,FALSE)),"")</f>
        <v>Locatif</v>
      </c>
      <c r="L479" s="67"/>
      <c r="M479" s="67"/>
      <c r="N479" s="67" t="str">
        <f t="shared" si="42"/>
        <v>-</v>
      </c>
      <c r="O479" s="67"/>
      <c r="P479" s="67"/>
      <c r="Q479" s="67"/>
      <c r="R479" s="67"/>
      <c r="S479" s="67"/>
      <c r="T479" s="67"/>
      <c r="U479" s="67"/>
      <c r="V479" s="67"/>
      <c r="W479" s="67"/>
      <c r="X479" s="73" t="str">
        <f>IF('COUT TVX'!E476=0,"",'COUT TVX'!E476)</f>
        <v/>
      </c>
      <c r="Y479" s="74"/>
      <c r="Z479" s="74"/>
      <c r="AA479" s="74"/>
      <c r="AB479" s="74"/>
      <c r="AC479" s="74"/>
      <c r="AD479" s="68"/>
      <c r="AE479" s="68" t="str">
        <f t="shared" si="43"/>
        <v/>
      </c>
      <c r="AF479" s="68"/>
      <c r="AG479" s="75" t="str">
        <f>IF('COUT TVX'!F476=0,"",'COUT TVX'!F476)</f>
        <v/>
      </c>
      <c r="AH479" s="75" t="str">
        <f>IF('COUT TVX'!G476=0,"",'COUT TVX'!G476)</f>
        <v/>
      </c>
      <c r="AI479" s="76" t="str">
        <f t="shared" si="44"/>
        <v/>
      </c>
      <c r="AJ479" s="67" t="str">
        <f>'COUT TVX'!K476</f>
        <v>LOT 08 - CARRELAGE - FAIENCE -</v>
      </c>
      <c r="AK479" s="67" t="str">
        <f>'COUT TVX'!L476</f>
        <v>SECOND ŒUVRE</v>
      </c>
      <c r="AL479" s="68">
        <f>'COUT TVX'!M476</f>
        <v>69129.73</v>
      </c>
      <c r="AM479" s="68"/>
      <c r="AN479" s="68"/>
      <c r="AO479" s="68"/>
      <c r="AP479" s="68"/>
      <c r="AQ479" s="68"/>
      <c r="AR479" s="68"/>
      <c r="AS479" s="77" t="str">
        <f>IF(ISBLANK('COUT TVX'!Q476),"",'COUT TVX'!Q476)</f>
        <v/>
      </c>
      <c r="AT479" s="68" t="str">
        <f t="shared" si="45"/>
        <v/>
      </c>
      <c r="AU479" s="68" t="str">
        <f t="shared" si="46"/>
        <v/>
      </c>
      <c r="AV479" s="68" t="str">
        <f t="shared" si="47"/>
        <v/>
      </c>
    </row>
    <row r="480" spans="1:48" x14ac:dyDescent="0.25">
      <c r="A480" s="67">
        <f>'COUT TVX'!A477</f>
        <v>829</v>
      </c>
      <c r="B480" s="67" t="str">
        <f>'COUT TVX'!B477</f>
        <v>SARGE LES LE MANS CONST 14 LOGTS</v>
      </c>
      <c r="C480" s="67"/>
      <c r="D480" s="67"/>
      <c r="E480" s="67" t="str">
        <f>IF(ISBLANK('COUT TVX'!I477),"",'COUT TVX'!I477)</f>
        <v/>
      </c>
      <c r="F480" s="72" t="str">
        <f>'COUT TVX'!R477</f>
        <v>Z2</v>
      </c>
      <c r="G480" s="67"/>
      <c r="H480" s="67">
        <f>'COUT TVX'!C477</f>
        <v>2013</v>
      </c>
      <c r="I480" s="67">
        <f>'COUT TVX'!D477</f>
        <v>2014</v>
      </c>
      <c r="J480" s="67" t="str">
        <f>IF('COUT TVX'!H477="IND","IND",IF('COUT TVX'!H477="COLL","COLL",IF('COUT TVX'!H477="INT","COL","MIXTE")))</f>
        <v>MIXTE</v>
      </c>
      <c r="K480" s="67" t="str">
        <f>IFERROR((VLOOKUP(A480,'COUT GLOBAL'!A:L,9,FALSE)),"")</f>
        <v>Locatif</v>
      </c>
      <c r="L480" s="67"/>
      <c r="M480" s="67"/>
      <c r="N480" s="67" t="str">
        <f t="shared" si="42"/>
        <v>-</v>
      </c>
      <c r="O480" s="67"/>
      <c r="P480" s="67"/>
      <c r="Q480" s="67"/>
      <c r="R480" s="67"/>
      <c r="S480" s="67"/>
      <c r="T480" s="67"/>
      <c r="U480" s="67"/>
      <c r="V480" s="67"/>
      <c r="W480" s="67"/>
      <c r="X480" s="73" t="str">
        <f>IF('COUT TVX'!E477=0,"",'COUT TVX'!E477)</f>
        <v/>
      </c>
      <c r="Y480" s="74"/>
      <c r="Z480" s="74"/>
      <c r="AA480" s="74"/>
      <c r="AB480" s="74"/>
      <c r="AC480" s="74"/>
      <c r="AD480" s="68"/>
      <c r="AE480" s="68" t="str">
        <f t="shared" si="43"/>
        <v/>
      </c>
      <c r="AF480" s="68"/>
      <c r="AG480" s="75" t="str">
        <f>IF('COUT TVX'!F477=0,"",'COUT TVX'!F477)</f>
        <v/>
      </c>
      <c r="AH480" s="75" t="str">
        <f>IF('COUT TVX'!G477=0,"",'COUT TVX'!G477)</f>
        <v/>
      </c>
      <c r="AI480" s="76" t="str">
        <f t="shared" si="44"/>
        <v/>
      </c>
      <c r="AJ480" s="67" t="str">
        <f>'COUT TVX'!K477</f>
        <v>LOT 09 - METALLERIE - SERRURE.</v>
      </c>
      <c r="AK480" s="67" t="str">
        <f>'COUT TVX'!L477</f>
        <v>SECOND ŒUVRE</v>
      </c>
      <c r="AL480" s="68">
        <f>'COUT TVX'!M477</f>
        <v>20083.82</v>
      </c>
      <c r="AM480" s="68"/>
      <c r="AN480" s="68"/>
      <c r="AO480" s="68"/>
      <c r="AP480" s="68"/>
      <c r="AQ480" s="68"/>
      <c r="AR480" s="68"/>
      <c r="AS480" s="77" t="str">
        <f>IF(ISBLANK('COUT TVX'!Q477),"",'COUT TVX'!Q477)</f>
        <v/>
      </c>
      <c r="AT480" s="68" t="str">
        <f t="shared" si="45"/>
        <v/>
      </c>
      <c r="AU480" s="68" t="str">
        <f t="shared" si="46"/>
        <v/>
      </c>
      <c r="AV480" s="68" t="str">
        <f t="shared" si="47"/>
        <v/>
      </c>
    </row>
    <row r="481" spans="1:48" x14ac:dyDescent="0.25">
      <c r="A481" s="67">
        <f>'COUT TVX'!A478</f>
        <v>829</v>
      </c>
      <c r="B481" s="67" t="str">
        <f>'COUT TVX'!B478</f>
        <v>SARGE LES LE MANS CONST 14 LOGTS</v>
      </c>
      <c r="C481" s="67"/>
      <c r="D481" s="67"/>
      <c r="E481" s="67" t="str">
        <f>IF(ISBLANK('COUT TVX'!I478),"",'COUT TVX'!I478)</f>
        <v/>
      </c>
      <c r="F481" s="72" t="str">
        <f>'COUT TVX'!R478</f>
        <v>Z2</v>
      </c>
      <c r="G481" s="67"/>
      <c r="H481" s="67">
        <f>'COUT TVX'!C478</f>
        <v>2013</v>
      </c>
      <c r="I481" s="67">
        <f>'COUT TVX'!D478</f>
        <v>2014</v>
      </c>
      <c r="J481" s="67" t="str">
        <f>IF('COUT TVX'!H478="IND","IND",IF('COUT TVX'!H478="COLL","COLL",IF('COUT TVX'!H478="INT","COL","MIXTE")))</f>
        <v>MIXTE</v>
      </c>
      <c r="K481" s="67" t="str">
        <f>IFERROR((VLOOKUP(A481,'COUT GLOBAL'!A:L,9,FALSE)),"")</f>
        <v>Locatif</v>
      </c>
      <c r="L481" s="67"/>
      <c r="M481" s="67"/>
      <c r="N481" s="67" t="str">
        <f t="shared" si="42"/>
        <v>-</v>
      </c>
      <c r="O481" s="67"/>
      <c r="P481" s="67"/>
      <c r="Q481" s="67"/>
      <c r="R481" s="67"/>
      <c r="S481" s="67"/>
      <c r="T481" s="67"/>
      <c r="U481" s="67"/>
      <c r="V481" s="67"/>
      <c r="W481" s="67"/>
      <c r="X481" s="73" t="str">
        <f>IF('COUT TVX'!E478=0,"",'COUT TVX'!E478)</f>
        <v/>
      </c>
      <c r="Y481" s="74"/>
      <c r="Z481" s="74"/>
      <c r="AA481" s="74"/>
      <c r="AB481" s="74"/>
      <c r="AC481" s="74"/>
      <c r="AD481" s="68"/>
      <c r="AE481" s="68" t="str">
        <f t="shared" si="43"/>
        <v/>
      </c>
      <c r="AF481" s="68"/>
      <c r="AG481" s="75" t="str">
        <f>IF('COUT TVX'!F478=0,"",'COUT TVX'!F478)</f>
        <v/>
      </c>
      <c r="AH481" s="75" t="str">
        <f>IF('COUT TVX'!G478=0,"",'COUT TVX'!G478)</f>
        <v/>
      </c>
      <c r="AI481" s="76" t="str">
        <f t="shared" si="44"/>
        <v/>
      </c>
      <c r="AJ481" s="67" t="str">
        <f>'COUT TVX'!K478</f>
        <v>LOT 10 - SOLS PVC - PEINTURE</v>
      </c>
      <c r="AK481" s="67" t="str">
        <f>'COUT TVX'!L478</f>
        <v>SECOND ŒUVRE</v>
      </c>
      <c r="AL481" s="68">
        <f>'COUT TVX'!M478</f>
        <v>64125.73</v>
      </c>
      <c r="AM481" s="68"/>
      <c r="AN481" s="68"/>
      <c r="AO481" s="68"/>
      <c r="AP481" s="68"/>
      <c r="AQ481" s="68"/>
      <c r="AR481" s="68"/>
      <c r="AS481" s="77" t="str">
        <f>IF(ISBLANK('COUT TVX'!Q478),"",'COUT TVX'!Q478)</f>
        <v/>
      </c>
      <c r="AT481" s="68" t="str">
        <f t="shared" si="45"/>
        <v/>
      </c>
      <c r="AU481" s="68" t="str">
        <f t="shared" si="46"/>
        <v/>
      </c>
      <c r="AV481" s="68" t="str">
        <f t="shared" si="47"/>
        <v/>
      </c>
    </row>
    <row r="482" spans="1:48" x14ac:dyDescent="0.25">
      <c r="A482" s="67">
        <f>'COUT TVX'!A479</f>
        <v>829</v>
      </c>
      <c r="B482" s="67" t="str">
        <f>'COUT TVX'!B479</f>
        <v>SARGE LES LE MANS CONST 14 LOGTS</v>
      </c>
      <c r="C482" s="67"/>
      <c r="D482" s="67"/>
      <c r="E482" s="67" t="str">
        <f>IF(ISBLANK('COUT TVX'!I479),"",'COUT TVX'!I479)</f>
        <v/>
      </c>
      <c r="F482" s="72" t="str">
        <f>'COUT TVX'!R479</f>
        <v>Z2</v>
      </c>
      <c r="G482" s="67"/>
      <c r="H482" s="67">
        <f>'COUT TVX'!C479</f>
        <v>2013</v>
      </c>
      <c r="I482" s="67">
        <f>'COUT TVX'!D479</f>
        <v>2014</v>
      </c>
      <c r="J482" s="67" t="str">
        <f>IF('COUT TVX'!H479="IND","IND",IF('COUT TVX'!H479="COLL","COLL",IF('COUT TVX'!H479="INT","COL","MIXTE")))</f>
        <v>MIXTE</v>
      </c>
      <c r="K482" s="67" t="str">
        <f>IFERROR((VLOOKUP(A482,'COUT GLOBAL'!A:L,9,FALSE)),"")</f>
        <v>Locatif</v>
      </c>
      <c r="L482" s="67"/>
      <c r="M482" s="67"/>
      <c r="N482" s="67" t="str">
        <f t="shared" si="42"/>
        <v>-</v>
      </c>
      <c r="O482" s="67"/>
      <c r="P482" s="67"/>
      <c r="Q482" s="67"/>
      <c r="R482" s="67"/>
      <c r="S482" s="67"/>
      <c r="T482" s="67"/>
      <c r="U482" s="67"/>
      <c r="V482" s="67"/>
      <c r="W482" s="67"/>
      <c r="X482" s="73" t="str">
        <f>IF('COUT TVX'!E479=0,"",'COUT TVX'!E479)</f>
        <v/>
      </c>
      <c r="Y482" s="74"/>
      <c r="Z482" s="74"/>
      <c r="AA482" s="74"/>
      <c r="AB482" s="74"/>
      <c r="AC482" s="74"/>
      <c r="AD482" s="68"/>
      <c r="AE482" s="68" t="str">
        <f t="shared" si="43"/>
        <v/>
      </c>
      <c r="AF482" s="68"/>
      <c r="AG482" s="75" t="str">
        <f>IF('COUT TVX'!F479=0,"",'COUT TVX'!F479)</f>
        <v/>
      </c>
      <c r="AH482" s="75" t="str">
        <f>IF('COUT TVX'!G479=0,"",'COUT TVX'!G479)</f>
        <v/>
      </c>
      <c r="AI482" s="76" t="str">
        <f t="shared" si="44"/>
        <v/>
      </c>
      <c r="AJ482" s="67" t="str">
        <f>'COUT TVX'!K479</f>
        <v>LOT 11 - TERRASSEMENT - VRD -</v>
      </c>
      <c r="AK482" s="67" t="str">
        <f>'COUT TVX'!L479</f>
        <v>GROS ŒUVRE</v>
      </c>
      <c r="AL482" s="68">
        <f>'COUT TVX'!M479</f>
        <v>62511.51</v>
      </c>
      <c r="AM482" s="68"/>
      <c r="AN482" s="68"/>
      <c r="AO482" s="68"/>
      <c r="AP482" s="68"/>
      <c r="AQ482" s="68"/>
      <c r="AR482" s="68"/>
      <c r="AS482" s="77" t="str">
        <f>IF(ISBLANK('COUT TVX'!Q479),"",'COUT TVX'!Q479)</f>
        <v/>
      </c>
      <c r="AT482" s="68" t="str">
        <f t="shared" si="45"/>
        <v/>
      </c>
      <c r="AU482" s="68" t="str">
        <f t="shared" si="46"/>
        <v/>
      </c>
      <c r="AV482" s="68" t="str">
        <f t="shared" si="47"/>
        <v/>
      </c>
    </row>
    <row r="483" spans="1:48" x14ac:dyDescent="0.25">
      <c r="A483" s="67">
        <f>'COUT TVX'!A480</f>
        <v>829</v>
      </c>
      <c r="B483" s="67" t="str">
        <f>'COUT TVX'!B480</f>
        <v>SARGE LES LE MANS CONST 14 LOGTS</v>
      </c>
      <c r="C483" s="67"/>
      <c r="D483" s="67"/>
      <c r="E483" s="67" t="str">
        <f>IF(ISBLANK('COUT TVX'!I480),"",'COUT TVX'!I480)</f>
        <v/>
      </c>
      <c r="F483" s="72" t="str">
        <f>'COUT TVX'!R480</f>
        <v>Z2</v>
      </c>
      <c r="G483" s="67"/>
      <c r="H483" s="67">
        <f>'COUT TVX'!C480</f>
        <v>2013</v>
      </c>
      <c r="I483" s="67">
        <f>'COUT TVX'!D480</f>
        <v>2014</v>
      </c>
      <c r="J483" s="67" t="str">
        <f>IF('COUT TVX'!H480="IND","IND",IF('COUT TVX'!H480="COLL","COLL",IF('COUT TVX'!H480="INT","COL","MIXTE")))</f>
        <v>MIXTE</v>
      </c>
      <c r="K483" s="67" t="str">
        <f>IFERROR((VLOOKUP(A483,'COUT GLOBAL'!A:L,9,FALSE)),"")</f>
        <v>Locatif</v>
      </c>
      <c r="L483" s="67"/>
      <c r="M483" s="67"/>
      <c r="N483" s="67" t="str">
        <f t="shared" si="42"/>
        <v>-</v>
      </c>
      <c r="O483" s="67"/>
      <c r="P483" s="67"/>
      <c r="Q483" s="67"/>
      <c r="R483" s="67"/>
      <c r="S483" s="67"/>
      <c r="T483" s="67"/>
      <c r="U483" s="67"/>
      <c r="V483" s="67"/>
      <c r="W483" s="67"/>
      <c r="X483" s="73" t="str">
        <f>IF('COUT TVX'!E480=0,"",'COUT TVX'!E480)</f>
        <v/>
      </c>
      <c r="Y483" s="74"/>
      <c r="Z483" s="74"/>
      <c r="AA483" s="74"/>
      <c r="AB483" s="74"/>
      <c r="AC483" s="74"/>
      <c r="AD483" s="68"/>
      <c r="AE483" s="68" t="str">
        <f t="shared" si="43"/>
        <v/>
      </c>
      <c r="AF483" s="68"/>
      <c r="AG483" s="75" t="str">
        <f>IF('COUT TVX'!F480=0,"",'COUT TVX'!F480)</f>
        <v/>
      </c>
      <c r="AH483" s="75" t="str">
        <f>IF('COUT TVX'!G480=0,"",'COUT TVX'!G480)</f>
        <v/>
      </c>
      <c r="AI483" s="76" t="str">
        <f t="shared" si="44"/>
        <v/>
      </c>
      <c r="AJ483" s="67" t="str">
        <f>'COUT TVX'!K480</f>
        <v>LOT 12 - ELECTRICITE -</v>
      </c>
      <c r="AK483" s="67" t="str">
        <f>'COUT TVX'!L480</f>
        <v>ELECTRICITE / CHAUFFAGE/PLOMBERIE/VMC</v>
      </c>
      <c r="AL483" s="68">
        <f>'COUT TVX'!M480</f>
        <v>88688.94</v>
      </c>
      <c r="AM483" s="68"/>
      <c r="AN483" s="68"/>
      <c r="AO483" s="68"/>
      <c r="AP483" s="68"/>
      <c r="AQ483" s="68"/>
      <c r="AR483" s="68"/>
      <c r="AS483" s="77" t="str">
        <f>IF(ISBLANK('COUT TVX'!Q480),"",'COUT TVX'!Q480)</f>
        <v/>
      </c>
      <c r="AT483" s="68" t="str">
        <f t="shared" si="45"/>
        <v/>
      </c>
      <c r="AU483" s="68" t="str">
        <f t="shared" si="46"/>
        <v/>
      </c>
      <c r="AV483" s="68" t="str">
        <f t="shared" si="47"/>
        <v/>
      </c>
    </row>
    <row r="484" spans="1:48" x14ac:dyDescent="0.25">
      <c r="A484" s="67">
        <f>'COUT TVX'!A481</f>
        <v>829</v>
      </c>
      <c r="B484" s="67" t="str">
        <f>'COUT TVX'!B481</f>
        <v>SARGE LES LE MANS CONST 14 LOGTS</v>
      </c>
      <c r="C484" s="67"/>
      <c r="D484" s="67"/>
      <c r="E484" s="67" t="str">
        <f>IF(ISBLANK('COUT TVX'!I481),"",'COUT TVX'!I481)</f>
        <v/>
      </c>
      <c r="F484" s="72" t="str">
        <f>'COUT TVX'!R481</f>
        <v>Z2</v>
      </c>
      <c r="G484" s="67"/>
      <c r="H484" s="67">
        <f>'COUT TVX'!C481</f>
        <v>2013</v>
      </c>
      <c r="I484" s="67">
        <f>'COUT TVX'!D481</f>
        <v>2014</v>
      </c>
      <c r="J484" s="67" t="str">
        <f>IF('COUT TVX'!H481="IND","IND",IF('COUT TVX'!H481="COLL","COLL",IF('COUT TVX'!H481="INT","COL","MIXTE")))</f>
        <v>MIXTE</v>
      </c>
      <c r="K484" s="67" t="str">
        <f>IFERROR((VLOOKUP(A484,'COUT GLOBAL'!A:L,9,FALSE)),"")</f>
        <v>Locatif</v>
      </c>
      <c r="L484" s="67"/>
      <c r="M484" s="67"/>
      <c r="N484" s="67" t="str">
        <f t="shared" si="42"/>
        <v>-</v>
      </c>
      <c r="O484" s="67"/>
      <c r="P484" s="67"/>
      <c r="Q484" s="67"/>
      <c r="R484" s="67"/>
      <c r="S484" s="67"/>
      <c r="T484" s="67"/>
      <c r="U484" s="67"/>
      <c r="V484" s="67"/>
      <c r="W484" s="67"/>
      <c r="X484" s="73" t="str">
        <f>IF('COUT TVX'!E481=0,"",'COUT TVX'!E481)</f>
        <v/>
      </c>
      <c r="Y484" s="74"/>
      <c r="Z484" s="74"/>
      <c r="AA484" s="74"/>
      <c r="AB484" s="74"/>
      <c r="AC484" s="74"/>
      <c r="AD484" s="68"/>
      <c r="AE484" s="68" t="str">
        <f t="shared" si="43"/>
        <v/>
      </c>
      <c r="AF484" s="68"/>
      <c r="AG484" s="75" t="str">
        <f>IF('COUT TVX'!F481=0,"",'COUT TVX'!F481)</f>
        <v/>
      </c>
      <c r="AH484" s="75" t="str">
        <f>IF('COUT TVX'!G481=0,"",'COUT TVX'!G481)</f>
        <v/>
      </c>
      <c r="AI484" s="76" t="str">
        <f t="shared" si="44"/>
        <v/>
      </c>
      <c r="AJ484" s="67" t="str">
        <f>'COUT TVX'!K481</f>
        <v>LOT 13 - PLOMBERIE - SANITAIRE</v>
      </c>
      <c r="AK484" s="67" t="str">
        <f>'COUT TVX'!L481</f>
        <v>ELECTRICITE / CHAUFFAGE/PLOMBERIE/VMC</v>
      </c>
      <c r="AL484" s="68">
        <f>'COUT TVX'!M481</f>
        <v>61158.1</v>
      </c>
      <c r="AM484" s="68"/>
      <c r="AN484" s="68"/>
      <c r="AO484" s="68"/>
      <c r="AP484" s="68"/>
      <c r="AQ484" s="68"/>
      <c r="AR484" s="68"/>
      <c r="AS484" s="77" t="str">
        <f>IF(ISBLANK('COUT TVX'!Q481),"",'COUT TVX'!Q481)</f>
        <v/>
      </c>
      <c r="AT484" s="68" t="str">
        <f t="shared" si="45"/>
        <v/>
      </c>
      <c r="AU484" s="68" t="str">
        <f t="shared" si="46"/>
        <v/>
      </c>
      <c r="AV484" s="68" t="str">
        <f t="shared" si="47"/>
        <v/>
      </c>
    </row>
    <row r="485" spans="1:48" x14ac:dyDescent="0.25">
      <c r="A485" s="67">
        <f>'COUT TVX'!A482</f>
        <v>829</v>
      </c>
      <c r="B485" s="67" t="str">
        <f>'COUT TVX'!B482</f>
        <v>SARGE LES LE MANS CONST 14 LOGTS</v>
      </c>
      <c r="C485" s="67"/>
      <c r="D485" s="67"/>
      <c r="E485" s="67" t="str">
        <f>IF(ISBLANK('COUT TVX'!I482),"",'COUT TVX'!I482)</f>
        <v/>
      </c>
      <c r="F485" s="72" t="str">
        <f>'COUT TVX'!R482</f>
        <v>Z2</v>
      </c>
      <c r="G485" s="67"/>
      <c r="H485" s="67">
        <f>'COUT TVX'!C482</f>
        <v>2013</v>
      </c>
      <c r="I485" s="67">
        <f>'COUT TVX'!D482</f>
        <v>2014</v>
      </c>
      <c r="J485" s="67" t="str">
        <f>IF('COUT TVX'!H482="IND","IND",IF('COUT TVX'!H482="COLL","COLL",IF('COUT TVX'!H482="INT","COL","MIXTE")))</f>
        <v>MIXTE</v>
      </c>
      <c r="K485" s="67" t="str">
        <f>IFERROR((VLOOKUP(A485,'COUT GLOBAL'!A:L,9,FALSE)),"")</f>
        <v>Locatif</v>
      </c>
      <c r="L485" s="67"/>
      <c r="M485" s="67"/>
      <c r="N485" s="67" t="str">
        <f t="shared" si="42"/>
        <v>-</v>
      </c>
      <c r="O485" s="67"/>
      <c r="P485" s="67"/>
      <c r="Q485" s="67"/>
      <c r="R485" s="67"/>
      <c r="S485" s="67"/>
      <c r="T485" s="67"/>
      <c r="U485" s="67"/>
      <c r="V485" s="67"/>
      <c r="W485" s="67"/>
      <c r="X485" s="73" t="str">
        <f>IF('COUT TVX'!E482=0,"",'COUT TVX'!E482)</f>
        <v/>
      </c>
      <c r="Y485" s="74"/>
      <c r="Z485" s="74"/>
      <c r="AA485" s="74"/>
      <c r="AB485" s="74"/>
      <c r="AC485" s="74"/>
      <c r="AD485" s="68"/>
      <c r="AE485" s="68" t="str">
        <f t="shared" si="43"/>
        <v/>
      </c>
      <c r="AF485" s="68"/>
      <c r="AG485" s="75" t="str">
        <f>IF('COUT TVX'!F482=0,"",'COUT TVX'!F482)</f>
        <v/>
      </c>
      <c r="AH485" s="75" t="str">
        <f>IF('COUT TVX'!G482=0,"",'COUT TVX'!G482)</f>
        <v/>
      </c>
      <c r="AI485" s="76" t="str">
        <f t="shared" si="44"/>
        <v/>
      </c>
      <c r="AJ485" s="67" t="str">
        <f>'COUT TVX'!K482</f>
        <v>LOT 14 - CHAUFFAGE - VENTIL.</v>
      </c>
      <c r="AK485" s="67" t="str">
        <f>'COUT TVX'!L482</f>
        <v>ELECTRICITE / CHAUFFAGE/PLOMBERIE/VMC</v>
      </c>
      <c r="AL485" s="68">
        <f>'COUT TVX'!M482</f>
        <v>97755</v>
      </c>
      <c r="AM485" s="68"/>
      <c r="AN485" s="68"/>
      <c r="AO485" s="68"/>
      <c r="AP485" s="68"/>
      <c r="AQ485" s="68"/>
      <c r="AR485" s="68"/>
      <c r="AS485" s="77" t="str">
        <f>IF(ISBLANK('COUT TVX'!Q482),"",'COUT TVX'!Q482)</f>
        <v/>
      </c>
      <c r="AT485" s="68" t="str">
        <f t="shared" si="45"/>
        <v/>
      </c>
      <c r="AU485" s="68" t="str">
        <f t="shared" si="46"/>
        <v/>
      </c>
      <c r="AV485" s="68" t="str">
        <f t="shared" si="47"/>
        <v/>
      </c>
    </row>
    <row r="486" spans="1:48" x14ac:dyDescent="0.25">
      <c r="A486" s="67">
        <f>'COUT TVX'!A483</f>
        <v>799</v>
      </c>
      <c r="B486" s="67" t="str">
        <f>'COUT TVX'!B483</f>
        <v xml:space="preserve">SAVIGNE L EVEQUE </v>
      </c>
      <c r="C486" s="67"/>
      <c r="D486" s="67" t="s">
        <v>1262</v>
      </c>
      <c r="E486" s="67" t="str">
        <f>IF(ISBLANK('COUT TVX'!I483),"",'COUT TVX'!I483)</f>
        <v/>
      </c>
      <c r="F486" s="72" t="str">
        <f>'COUT TVX'!R483</f>
        <v>Z3</v>
      </c>
      <c r="G486" s="67"/>
      <c r="H486" s="67">
        <f>'COUT TVX'!C483</f>
        <v>2012</v>
      </c>
      <c r="I486" s="67">
        <f>'COUT TVX'!D483</f>
        <v>2014</v>
      </c>
      <c r="J486" s="67" t="str">
        <f>IF('COUT TVX'!H483="IND","IND",IF('COUT TVX'!H483="COLL","COLL",IF('COUT TVX'!H483="INT","COL","MIXTE")))</f>
        <v>IND</v>
      </c>
      <c r="K486" s="67" t="str">
        <f>IFERROR((VLOOKUP(A486,'COUT GLOBAL'!A:L,9,FALSE)),"")</f>
        <v>Locatif</v>
      </c>
      <c r="L486" s="67"/>
      <c r="M486" s="67"/>
      <c r="N486" s="67" t="str">
        <f t="shared" si="42"/>
        <v>-</v>
      </c>
      <c r="O486" s="67"/>
      <c r="P486" s="67"/>
      <c r="Q486" s="67"/>
      <c r="R486" s="67"/>
      <c r="S486" s="67"/>
      <c r="T486" s="67"/>
      <c r="U486" s="67"/>
      <c r="V486" s="67"/>
      <c r="W486" s="67"/>
      <c r="X486" s="73">
        <f>IF('COUT TVX'!E483=0,"",'COUT TVX'!E483)</f>
        <v>7</v>
      </c>
      <c r="Y486" s="74"/>
      <c r="Z486" s="74"/>
      <c r="AA486" s="74"/>
      <c r="AB486" s="74"/>
      <c r="AC486" s="74"/>
      <c r="AD486" s="68"/>
      <c r="AE486" s="68">
        <f t="shared" si="43"/>
        <v>0</v>
      </c>
      <c r="AF486" s="68"/>
      <c r="AG486" s="75">
        <f>IF('COUT TVX'!F483=0,"",'COUT TVX'!F483)</f>
        <v>541.55999999999995</v>
      </c>
      <c r="AH486" s="75">
        <f>IF('COUT TVX'!G483=0,"",'COUT TVX'!G483)</f>
        <v>575.66999999999996</v>
      </c>
      <c r="AI486" s="76">
        <f t="shared" si="44"/>
        <v>0.94074730314242527</v>
      </c>
      <c r="AJ486" s="67" t="str">
        <f>'COUT TVX'!K483</f>
        <v>LOT 1 - GROS OEUVRE</v>
      </c>
      <c r="AK486" s="67" t="str">
        <f>'COUT TVX'!L483</f>
        <v>GROS ŒUVRE</v>
      </c>
      <c r="AL486" s="68">
        <f>'COUT TVX'!M483</f>
        <v>234063.79</v>
      </c>
      <c r="AM486" s="68"/>
      <c r="AN486" s="68"/>
      <c r="AO486" s="68"/>
      <c r="AP486" s="68"/>
      <c r="AQ486" s="68"/>
      <c r="AR486" s="68"/>
      <c r="AS486" s="77">
        <f>IF(ISBLANK('COUT TVX'!Q483),"",'COUT TVX'!Q483)</f>
        <v>5.5E-2</v>
      </c>
      <c r="AT486" s="68">
        <f t="shared" si="45"/>
        <v>0</v>
      </c>
      <c r="AU486" s="68">
        <f t="shared" si="46"/>
        <v>0</v>
      </c>
      <c r="AV486" s="68">
        <f t="shared" si="47"/>
        <v>0</v>
      </c>
    </row>
    <row r="487" spans="1:48" x14ac:dyDescent="0.25">
      <c r="A487" s="67">
        <f>'COUT TVX'!A484</f>
        <v>799</v>
      </c>
      <c r="B487" s="67" t="str">
        <f>'COUT TVX'!B484</f>
        <v xml:space="preserve">SAVIGNE L EVEQUE </v>
      </c>
      <c r="C487" s="67"/>
      <c r="D487" s="67"/>
      <c r="E487" s="67" t="str">
        <f>IF(ISBLANK('COUT TVX'!I484),"",'COUT TVX'!I484)</f>
        <v/>
      </c>
      <c r="F487" s="72" t="str">
        <f>'COUT TVX'!R484</f>
        <v>Z3</v>
      </c>
      <c r="G487" s="67"/>
      <c r="H487" s="67">
        <f>'COUT TVX'!C484</f>
        <v>2012</v>
      </c>
      <c r="I487" s="67">
        <f>'COUT TVX'!D484</f>
        <v>2014</v>
      </c>
      <c r="J487" s="67" t="str">
        <f>IF('COUT TVX'!H484="IND","IND",IF('COUT TVX'!H484="COLL","COLL",IF('COUT TVX'!H484="INT","COL","MIXTE")))</f>
        <v>IND</v>
      </c>
      <c r="K487" s="67" t="str">
        <f>IFERROR((VLOOKUP(A487,'COUT GLOBAL'!A:L,9,FALSE)),"")</f>
        <v>Locatif</v>
      </c>
      <c r="L487" s="67"/>
      <c r="M487" s="67"/>
      <c r="N487" s="67" t="str">
        <f t="shared" si="42"/>
        <v>-</v>
      </c>
      <c r="O487" s="67"/>
      <c r="P487" s="67"/>
      <c r="Q487" s="67"/>
      <c r="R487" s="67"/>
      <c r="S487" s="67"/>
      <c r="T487" s="67"/>
      <c r="U487" s="67"/>
      <c r="V487" s="67"/>
      <c r="W487" s="67"/>
      <c r="X487" s="73" t="str">
        <f>IF('COUT TVX'!E484=0,"",'COUT TVX'!E484)</f>
        <v/>
      </c>
      <c r="Y487" s="74"/>
      <c r="Z487" s="74"/>
      <c r="AA487" s="74"/>
      <c r="AB487" s="74"/>
      <c r="AC487" s="74"/>
      <c r="AD487" s="68"/>
      <c r="AE487" s="68" t="str">
        <f t="shared" si="43"/>
        <v/>
      </c>
      <c r="AF487" s="68"/>
      <c r="AG487" s="75" t="str">
        <f>IF('COUT TVX'!F484=0,"",'COUT TVX'!F484)</f>
        <v/>
      </c>
      <c r="AH487" s="75" t="str">
        <f>IF('COUT TVX'!G484=0,"",'COUT TVX'!G484)</f>
        <v/>
      </c>
      <c r="AI487" s="76" t="str">
        <f t="shared" si="44"/>
        <v/>
      </c>
      <c r="AJ487" s="67" t="str">
        <f>'COUT TVX'!K484</f>
        <v>LOT 2 - ENDUITS GRATTES</v>
      </c>
      <c r="AK487" s="67" t="str">
        <f>'COUT TVX'!L484</f>
        <v>GROS ŒUVRE</v>
      </c>
      <c r="AL487" s="68">
        <f>'COUT TVX'!M484</f>
        <v>12436.45</v>
      </c>
      <c r="AM487" s="68"/>
      <c r="AN487" s="68"/>
      <c r="AO487" s="68"/>
      <c r="AP487" s="68"/>
      <c r="AQ487" s="68"/>
      <c r="AR487" s="68"/>
      <c r="AS487" s="77" t="str">
        <f>IF(ISBLANK('COUT TVX'!Q484),"",'COUT TVX'!Q484)</f>
        <v/>
      </c>
      <c r="AT487" s="68" t="str">
        <f t="shared" si="45"/>
        <v/>
      </c>
      <c r="AU487" s="68" t="str">
        <f t="shared" si="46"/>
        <v/>
      </c>
      <c r="AV487" s="68" t="str">
        <f t="shared" si="47"/>
        <v/>
      </c>
    </row>
    <row r="488" spans="1:48" x14ac:dyDescent="0.25">
      <c r="A488" s="67">
        <f>'COUT TVX'!A485</f>
        <v>799</v>
      </c>
      <c r="B488" s="67" t="str">
        <f>'COUT TVX'!B485</f>
        <v xml:space="preserve">SAVIGNE L EVEQUE </v>
      </c>
      <c r="C488" s="67"/>
      <c r="D488" s="67"/>
      <c r="E488" s="67" t="str">
        <f>IF(ISBLANK('COUT TVX'!I485),"",'COUT TVX'!I485)</f>
        <v/>
      </c>
      <c r="F488" s="72" t="str">
        <f>'COUT TVX'!R485</f>
        <v>Z3</v>
      </c>
      <c r="G488" s="67"/>
      <c r="H488" s="67">
        <f>'COUT TVX'!C485</f>
        <v>2012</v>
      </c>
      <c r="I488" s="67">
        <f>'COUT TVX'!D485</f>
        <v>2014</v>
      </c>
      <c r="J488" s="67" t="str">
        <f>IF('COUT TVX'!H485="IND","IND",IF('COUT TVX'!H485="COLL","COLL",IF('COUT TVX'!H485="INT","COL","MIXTE")))</f>
        <v>IND</v>
      </c>
      <c r="K488" s="67" t="str">
        <f>IFERROR((VLOOKUP(A488,'COUT GLOBAL'!A:L,9,FALSE)),"")</f>
        <v>Locatif</v>
      </c>
      <c r="L488" s="67"/>
      <c r="M488" s="67"/>
      <c r="N488" s="67" t="str">
        <f t="shared" si="42"/>
        <v>-</v>
      </c>
      <c r="O488" s="67"/>
      <c r="P488" s="67"/>
      <c r="Q488" s="67"/>
      <c r="R488" s="67"/>
      <c r="S488" s="67"/>
      <c r="T488" s="67"/>
      <c r="U488" s="67"/>
      <c r="V488" s="67"/>
      <c r="W488" s="67"/>
      <c r="X488" s="73" t="str">
        <f>IF('COUT TVX'!E485=0,"",'COUT TVX'!E485)</f>
        <v/>
      </c>
      <c r="Y488" s="74"/>
      <c r="Z488" s="74"/>
      <c r="AA488" s="74"/>
      <c r="AB488" s="74"/>
      <c r="AC488" s="74"/>
      <c r="AD488" s="68"/>
      <c r="AE488" s="68" t="str">
        <f t="shared" si="43"/>
        <v/>
      </c>
      <c r="AF488" s="68"/>
      <c r="AG488" s="75" t="str">
        <f>IF('COUT TVX'!F485=0,"",'COUT TVX'!F485)</f>
        <v/>
      </c>
      <c r="AH488" s="75" t="str">
        <f>IF('COUT TVX'!G485=0,"",'COUT TVX'!G485)</f>
        <v/>
      </c>
      <c r="AI488" s="76" t="str">
        <f t="shared" si="44"/>
        <v/>
      </c>
      <c r="AJ488" s="67" t="str">
        <f>'COUT TVX'!K485</f>
        <v>LOT 3 -CHARPENTE BOIS</v>
      </c>
      <c r="AK488" s="67" t="str">
        <f>'COUT TVX'!L485</f>
        <v>CHARPENTE / COUVERTURE</v>
      </c>
      <c r="AL488" s="68">
        <f>'COUT TVX'!M485</f>
        <v>47282</v>
      </c>
      <c r="AM488" s="68"/>
      <c r="AN488" s="68"/>
      <c r="AO488" s="68"/>
      <c r="AP488" s="68"/>
      <c r="AQ488" s="68"/>
      <c r="AR488" s="68"/>
      <c r="AS488" s="77" t="str">
        <f>IF(ISBLANK('COUT TVX'!Q485),"",'COUT TVX'!Q485)</f>
        <v/>
      </c>
      <c r="AT488" s="68" t="str">
        <f t="shared" si="45"/>
        <v/>
      </c>
      <c r="AU488" s="68" t="str">
        <f t="shared" si="46"/>
        <v/>
      </c>
      <c r="AV488" s="68" t="str">
        <f t="shared" si="47"/>
        <v/>
      </c>
    </row>
    <row r="489" spans="1:48" x14ac:dyDescent="0.25">
      <c r="A489" s="67">
        <f>'COUT TVX'!A486</f>
        <v>799</v>
      </c>
      <c r="B489" s="67" t="str">
        <f>'COUT TVX'!B486</f>
        <v xml:space="preserve">SAVIGNE L EVEQUE </v>
      </c>
      <c r="C489" s="67"/>
      <c r="D489" s="67"/>
      <c r="E489" s="67" t="str">
        <f>IF(ISBLANK('COUT TVX'!I486),"",'COUT TVX'!I486)</f>
        <v/>
      </c>
      <c r="F489" s="72" t="str">
        <f>'COUT TVX'!R486</f>
        <v>Z3</v>
      </c>
      <c r="G489" s="67"/>
      <c r="H489" s="67">
        <f>'COUT TVX'!C486</f>
        <v>2012</v>
      </c>
      <c r="I489" s="67">
        <f>'COUT TVX'!D486</f>
        <v>2014</v>
      </c>
      <c r="J489" s="67" t="str">
        <f>IF('COUT TVX'!H486="IND","IND",IF('COUT TVX'!H486="COLL","COLL",IF('COUT TVX'!H486="INT","COL","MIXTE")))</f>
        <v>IND</v>
      </c>
      <c r="K489" s="67" t="str">
        <f>IFERROR((VLOOKUP(A489,'COUT GLOBAL'!A:L,9,FALSE)),"")</f>
        <v>Locatif</v>
      </c>
      <c r="L489" s="67"/>
      <c r="M489" s="67"/>
      <c r="N489" s="67" t="str">
        <f t="shared" si="42"/>
        <v>-</v>
      </c>
      <c r="O489" s="67"/>
      <c r="P489" s="67"/>
      <c r="Q489" s="67"/>
      <c r="R489" s="67"/>
      <c r="S489" s="67"/>
      <c r="T489" s="67"/>
      <c r="U489" s="67"/>
      <c r="V489" s="67"/>
      <c r="W489" s="67"/>
      <c r="X489" s="73" t="str">
        <f>IF('COUT TVX'!E486=0,"",'COUT TVX'!E486)</f>
        <v/>
      </c>
      <c r="Y489" s="74"/>
      <c r="Z489" s="74"/>
      <c r="AA489" s="74"/>
      <c r="AB489" s="74"/>
      <c r="AC489" s="74"/>
      <c r="AD489" s="68"/>
      <c r="AE489" s="68" t="str">
        <f t="shared" si="43"/>
        <v/>
      </c>
      <c r="AF489" s="68"/>
      <c r="AG489" s="75" t="str">
        <f>IF('COUT TVX'!F486=0,"",'COUT TVX'!F486)</f>
        <v/>
      </c>
      <c r="AH489" s="75" t="str">
        <f>IF('COUT TVX'!G486=0,"",'COUT TVX'!G486)</f>
        <v/>
      </c>
      <c r="AI489" s="76" t="str">
        <f t="shared" si="44"/>
        <v/>
      </c>
      <c r="AJ489" s="67" t="str">
        <f>'COUT TVX'!K486</f>
        <v>LOT 4 - COUVERTURE TUILE</v>
      </c>
      <c r="AK489" s="67" t="str">
        <f>'COUT TVX'!L486</f>
        <v>CHARPENTE / COUVERTURE</v>
      </c>
      <c r="AL489" s="68">
        <f>'COUT TVX'!M486</f>
        <v>61479.33</v>
      </c>
      <c r="AM489" s="68"/>
      <c r="AN489" s="68"/>
      <c r="AO489" s="68"/>
      <c r="AP489" s="68"/>
      <c r="AQ489" s="68"/>
      <c r="AR489" s="68"/>
      <c r="AS489" s="77" t="str">
        <f>IF(ISBLANK('COUT TVX'!Q486),"",'COUT TVX'!Q486)</f>
        <v/>
      </c>
      <c r="AT489" s="68" t="str">
        <f t="shared" si="45"/>
        <v/>
      </c>
      <c r="AU489" s="68" t="str">
        <f t="shared" si="46"/>
        <v/>
      </c>
      <c r="AV489" s="68" t="str">
        <f t="shared" si="47"/>
        <v/>
      </c>
    </row>
    <row r="490" spans="1:48" x14ac:dyDescent="0.25">
      <c r="A490" s="67">
        <f>'COUT TVX'!A487</f>
        <v>799</v>
      </c>
      <c r="B490" s="67" t="str">
        <f>'COUT TVX'!B487</f>
        <v xml:space="preserve">SAVIGNE L EVEQUE </v>
      </c>
      <c r="C490" s="67"/>
      <c r="D490" s="67"/>
      <c r="E490" s="67" t="str">
        <f>IF(ISBLANK('COUT TVX'!I487),"",'COUT TVX'!I487)</f>
        <v/>
      </c>
      <c r="F490" s="72" t="str">
        <f>'COUT TVX'!R487</f>
        <v>Z3</v>
      </c>
      <c r="G490" s="67"/>
      <c r="H490" s="67">
        <f>'COUT TVX'!C487</f>
        <v>2012</v>
      </c>
      <c r="I490" s="67">
        <f>'COUT TVX'!D487</f>
        <v>2014</v>
      </c>
      <c r="J490" s="67" t="str">
        <f>IF('COUT TVX'!H487="IND","IND",IF('COUT TVX'!H487="COLL","COLL",IF('COUT TVX'!H487="INT","COL","MIXTE")))</f>
        <v>IND</v>
      </c>
      <c r="K490" s="67" t="str">
        <f>IFERROR((VLOOKUP(A490,'COUT GLOBAL'!A:L,9,FALSE)),"")</f>
        <v>Locatif</v>
      </c>
      <c r="L490" s="67"/>
      <c r="M490" s="67"/>
      <c r="N490" s="67" t="str">
        <f t="shared" si="42"/>
        <v>-</v>
      </c>
      <c r="O490" s="67"/>
      <c r="P490" s="67"/>
      <c r="Q490" s="67"/>
      <c r="R490" s="67"/>
      <c r="S490" s="67"/>
      <c r="T490" s="67"/>
      <c r="U490" s="67"/>
      <c r="V490" s="67"/>
      <c r="W490" s="67"/>
      <c r="X490" s="73" t="str">
        <f>IF('COUT TVX'!E487=0,"",'COUT TVX'!E487)</f>
        <v/>
      </c>
      <c r="Y490" s="74"/>
      <c r="Z490" s="74"/>
      <c r="AA490" s="74"/>
      <c r="AB490" s="74"/>
      <c r="AC490" s="74"/>
      <c r="AD490" s="68"/>
      <c r="AE490" s="68" t="str">
        <f t="shared" si="43"/>
        <v/>
      </c>
      <c r="AF490" s="68"/>
      <c r="AG490" s="75" t="str">
        <f>IF('COUT TVX'!F487=0,"",'COUT TVX'!F487)</f>
        <v/>
      </c>
      <c r="AH490" s="75" t="str">
        <f>IF('COUT TVX'!G487=0,"",'COUT TVX'!G487)</f>
        <v/>
      </c>
      <c r="AI490" s="76" t="str">
        <f t="shared" si="44"/>
        <v/>
      </c>
      <c r="AJ490" s="67" t="str">
        <f>'COUT TVX'!K487</f>
        <v>LOT 5 - MENUISERIES EXT. PVC</v>
      </c>
      <c r="AK490" s="67" t="str">
        <f>'COUT TVX'!L487</f>
        <v>SECOND ŒUVRE</v>
      </c>
      <c r="AL490" s="68">
        <f>'COUT TVX'!M487</f>
        <v>34335.24</v>
      </c>
      <c r="AM490" s="68"/>
      <c r="AN490" s="68"/>
      <c r="AO490" s="68"/>
      <c r="AP490" s="68"/>
      <c r="AQ490" s="68"/>
      <c r="AR490" s="68"/>
      <c r="AS490" s="77" t="str">
        <f>IF(ISBLANK('COUT TVX'!Q487),"",'COUT TVX'!Q487)</f>
        <v/>
      </c>
      <c r="AT490" s="68" t="str">
        <f t="shared" si="45"/>
        <v/>
      </c>
      <c r="AU490" s="68" t="str">
        <f t="shared" si="46"/>
        <v/>
      </c>
      <c r="AV490" s="68" t="str">
        <f t="shared" si="47"/>
        <v/>
      </c>
    </row>
    <row r="491" spans="1:48" x14ac:dyDescent="0.25">
      <c r="A491" s="67">
        <f>'COUT TVX'!A488</f>
        <v>799</v>
      </c>
      <c r="B491" s="67" t="str">
        <f>'COUT TVX'!B488</f>
        <v xml:space="preserve">SAVIGNE L EVEQUE </v>
      </c>
      <c r="C491" s="67"/>
      <c r="D491" s="67"/>
      <c r="E491" s="67" t="str">
        <f>IF(ISBLANK('COUT TVX'!I488),"",'COUT TVX'!I488)</f>
        <v/>
      </c>
      <c r="F491" s="72" t="str">
        <f>'COUT TVX'!R488</f>
        <v>Z3</v>
      </c>
      <c r="G491" s="67"/>
      <c r="H491" s="67">
        <f>'COUT TVX'!C488</f>
        <v>2012</v>
      </c>
      <c r="I491" s="67">
        <f>'COUT TVX'!D488</f>
        <v>2014</v>
      </c>
      <c r="J491" s="67" t="str">
        <f>IF('COUT TVX'!H488="IND","IND",IF('COUT TVX'!H488="COLL","COLL",IF('COUT TVX'!H488="INT","COL","MIXTE")))</f>
        <v>IND</v>
      </c>
      <c r="K491" s="67" t="str">
        <f>IFERROR((VLOOKUP(A491,'COUT GLOBAL'!A:L,9,FALSE)),"")</f>
        <v>Locatif</v>
      </c>
      <c r="L491" s="67"/>
      <c r="M491" s="67"/>
      <c r="N491" s="67" t="str">
        <f t="shared" si="42"/>
        <v>-</v>
      </c>
      <c r="O491" s="67"/>
      <c r="P491" s="67"/>
      <c r="Q491" s="67"/>
      <c r="R491" s="67"/>
      <c r="S491" s="67"/>
      <c r="T491" s="67"/>
      <c r="U491" s="67"/>
      <c r="V491" s="67"/>
      <c r="W491" s="67"/>
      <c r="X491" s="73" t="str">
        <f>IF('COUT TVX'!E488=0,"",'COUT TVX'!E488)</f>
        <v/>
      </c>
      <c r="Y491" s="74"/>
      <c r="Z491" s="74"/>
      <c r="AA491" s="74"/>
      <c r="AB491" s="74"/>
      <c r="AC491" s="74"/>
      <c r="AD491" s="68"/>
      <c r="AE491" s="68" t="str">
        <f t="shared" si="43"/>
        <v/>
      </c>
      <c r="AF491" s="68"/>
      <c r="AG491" s="75" t="str">
        <f>IF('COUT TVX'!F488=0,"",'COUT TVX'!F488)</f>
        <v/>
      </c>
      <c r="AH491" s="75" t="str">
        <f>IF('COUT TVX'!G488=0,"",'COUT TVX'!G488)</f>
        <v/>
      </c>
      <c r="AI491" s="76" t="str">
        <f t="shared" si="44"/>
        <v/>
      </c>
      <c r="AJ491" s="67" t="str">
        <f>'COUT TVX'!K488</f>
        <v>LOT 6 - MENUISERIES INT.BOIS</v>
      </c>
      <c r="AK491" s="67" t="str">
        <f>'COUT TVX'!L488</f>
        <v>SECOND ŒUVRE</v>
      </c>
      <c r="AL491" s="68">
        <f>'COUT TVX'!M488</f>
        <v>32700.06</v>
      </c>
      <c r="AM491" s="68"/>
      <c r="AN491" s="68"/>
      <c r="AO491" s="68"/>
      <c r="AP491" s="68"/>
      <c r="AQ491" s="68"/>
      <c r="AR491" s="68"/>
      <c r="AS491" s="77" t="str">
        <f>IF(ISBLANK('COUT TVX'!Q488),"",'COUT TVX'!Q488)</f>
        <v/>
      </c>
      <c r="AT491" s="68" t="str">
        <f t="shared" si="45"/>
        <v/>
      </c>
      <c r="AU491" s="68" t="str">
        <f t="shared" si="46"/>
        <v/>
      </c>
      <c r="AV491" s="68" t="str">
        <f t="shared" si="47"/>
        <v/>
      </c>
    </row>
    <row r="492" spans="1:48" x14ac:dyDescent="0.25">
      <c r="A492" s="67">
        <f>'COUT TVX'!A489</f>
        <v>799</v>
      </c>
      <c r="B492" s="67" t="str">
        <f>'COUT TVX'!B489</f>
        <v xml:space="preserve">SAVIGNE L EVEQUE </v>
      </c>
      <c r="C492" s="67"/>
      <c r="D492" s="67"/>
      <c r="E492" s="67" t="str">
        <f>IF(ISBLANK('COUT TVX'!I489),"",'COUT TVX'!I489)</f>
        <v/>
      </c>
      <c r="F492" s="72" t="str">
        <f>'COUT TVX'!R489</f>
        <v>Z3</v>
      </c>
      <c r="G492" s="67"/>
      <c r="H492" s="67">
        <f>'COUT TVX'!C489</f>
        <v>2012</v>
      </c>
      <c r="I492" s="67">
        <f>'COUT TVX'!D489</f>
        <v>2014</v>
      </c>
      <c r="J492" s="67" t="str">
        <f>IF('COUT TVX'!H489="IND","IND",IF('COUT TVX'!H489="COLL","COLL",IF('COUT TVX'!H489="INT","COL","MIXTE")))</f>
        <v>IND</v>
      </c>
      <c r="K492" s="67" t="str">
        <f>IFERROR((VLOOKUP(A492,'COUT GLOBAL'!A:L,9,FALSE)),"")</f>
        <v>Locatif</v>
      </c>
      <c r="L492" s="67"/>
      <c r="M492" s="67"/>
      <c r="N492" s="67" t="str">
        <f t="shared" si="42"/>
        <v>-</v>
      </c>
      <c r="O492" s="67"/>
      <c r="P492" s="67"/>
      <c r="Q492" s="67"/>
      <c r="R492" s="67"/>
      <c r="S492" s="67"/>
      <c r="T492" s="67"/>
      <c r="U492" s="67"/>
      <c r="V492" s="67"/>
      <c r="W492" s="67"/>
      <c r="X492" s="73" t="str">
        <f>IF('COUT TVX'!E489=0,"",'COUT TVX'!E489)</f>
        <v/>
      </c>
      <c r="Y492" s="74"/>
      <c r="Z492" s="74"/>
      <c r="AA492" s="74"/>
      <c r="AB492" s="74"/>
      <c r="AC492" s="74"/>
      <c r="AD492" s="68"/>
      <c r="AE492" s="68" t="str">
        <f t="shared" si="43"/>
        <v/>
      </c>
      <c r="AF492" s="68"/>
      <c r="AG492" s="75" t="str">
        <f>IF('COUT TVX'!F489=0,"",'COUT TVX'!F489)</f>
        <v/>
      </c>
      <c r="AH492" s="75" t="str">
        <f>IF('COUT TVX'!G489=0,"",'COUT TVX'!G489)</f>
        <v/>
      </c>
      <c r="AI492" s="76" t="str">
        <f t="shared" si="44"/>
        <v/>
      </c>
      <c r="AJ492" s="67" t="str">
        <f>'COUT TVX'!K489</f>
        <v>LOT 7 - PLATRERIE</v>
      </c>
      <c r="AK492" s="67" t="str">
        <f>'COUT TVX'!L489</f>
        <v>SECOND ŒUVRE</v>
      </c>
      <c r="AL492" s="68">
        <f>'COUT TVX'!M489</f>
        <v>75777.59</v>
      </c>
      <c r="AM492" s="68"/>
      <c r="AN492" s="68"/>
      <c r="AO492" s="68"/>
      <c r="AP492" s="68"/>
      <c r="AQ492" s="68"/>
      <c r="AR492" s="68"/>
      <c r="AS492" s="77" t="str">
        <f>IF(ISBLANK('COUT TVX'!Q489),"",'COUT TVX'!Q489)</f>
        <v/>
      </c>
      <c r="AT492" s="68" t="str">
        <f t="shared" si="45"/>
        <v/>
      </c>
      <c r="AU492" s="68" t="str">
        <f t="shared" si="46"/>
        <v/>
      </c>
      <c r="AV492" s="68" t="str">
        <f t="shared" si="47"/>
        <v/>
      </c>
    </row>
    <row r="493" spans="1:48" x14ac:dyDescent="0.25">
      <c r="A493" s="67">
        <f>'COUT TVX'!A490</f>
        <v>799</v>
      </c>
      <c r="B493" s="67" t="str">
        <f>'COUT TVX'!B490</f>
        <v xml:space="preserve">SAVIGNE L EVEQUE </v>
      </c>
      <c r="C493" s="67"/>
      <c r="D493" s="67"/>
      <c r="E493" s="67" t="str">
        <f>IF(ISBLANK('COUT TVX'!I490),"",'COUT TVX'!I490)</f>
        <v/>
      </c>
      <c r="F493" s="72" t="str">
        <f>'COUT TVX'!R490</f>
        <v>Z3</v>
      </c>
      <c r="G493" s="67"/>
      <c r="H493" s="67">
        <f>'COUT TVX'!C490</f>
        <v>2012</v>
      </c>
      <c r="I493" s="67">
        <f>'COUT TVX'!D490</f>
        <v>2014</v>
      </c>
      <c r="J493" s="67" t="str">
        <f>IF('COUT TVX'!H490="IND","IND",IF('COUT TVX'!H490="COLL","COLL",IF('COUT TVX'!H490="INT","COL","MIXTE")))</f>
        <v>IND</v>
      </c>
      <c r="K493" s="67" t="str">
        <f>IFERROR((VLOOKUP(A493,'COUT GLOBAL'!A:L,9,FALSE)),"")</f>
        <v>Locatif</v>
      </c>
      <c r="L493" s="67"/>
      <c r="M493" s="67"/>
      <c r="N493" s="67" t="str">
        <f t="shared" si="42"/>
        <v>-</v>
      </c>
      <c r="O493" s="67"/>
      <c r="P493" s="67"/>
      <c r="Q493" s="67"/>
      <c r="R493" s="67"/>
      <c r="S493" s="67"/>
      <c r="T493" s="67"/>
      <c r="U493" s="67"/>
      <c r="V493" s="67"/>
      <c r="W493" s="67"/>
      <c r="X493" s="73" t="str">
        <f>IF('COUT TVX'!E490=0,"",'COUT TVX'!E490)</f>
        <v/>
      </c>
      <c r="Y493" s="74"/>
      <c r="Z493" s="74"/>
      <c r="AA493" s="74"/>
      <c r="AB493" s="74"/>
      <c r="AC493" s="74"/>
      <c r="AD493" s="68"/>
      <c r="AE493" s="68" t="str">
        <f t="shared" si="43"/>
        <v/>
      </c>
      <c r="AF493" s="68"/>
      <c r="AG493" s="75" t="str">
        <f>IF('COUT TVX'!F490=0,"",'COUT TVX'!F490)</f>
        <v/>
      </c>
      <c r="AH493" s="75" t="str">
        <f>IF('COUT TVX'!G490=0,"",'COUT TVX'!G490)</f>
        <v/>
      </c>
      <c r="AI493" s="76" t="str">
        <f t="shared" si="44"/>
        <v/>
      </c>
      <c r="AJ493" s="67" t="str">
        <f>'COUT TVX'!K490</f>
        <v>LOT 8 - CARRELAGE- FAIENCE</v>
      </c>
      <c r="AK493" s="67" t="str">
        <f>'COUT TVX'!L490</f>
        <v>SECOND ŒUVRE</v>
      </c>
      <c r="AL493" s="68">
        <f>'COUT TVX'!M490</f>
        <v>26592.400000000001</v>
      </c>
      <c r="AM493" s="68"/>
      <c r="AN493" s="68"/>
      <c r="AO493" s="68"/>
      <c r="AP493" s="68"/>
      <c r="AQ493" s="68"/>
      <c r="AR493" s="68"/>
      <c r="AS493" s="77" t="str">
        <f>IF(ISBLANK('COUT TVX'!Q490),"",'COUT TVX'!Q490)</f>
        <v/>
      </c>
      <c r="AT493" s="68" t="str">
        <f t="shared" si="45"/>
        <v/>
      </c>
      <c r="AU493" s="68" t="str">
        <f t="shared" si="46"/>
        <v/>
      </c>
      <c r="AV493" s="68" t="str">
        <f t="shared" si="47"/>
        <v/>
      </c>
    </row>
    <row r="494" spans="1:48" x14ac:dyDescent="0.25">
      <c r="A494" s="67">
        <f>'COUT TVX'!A491</f>
        <v>799</v>
      </c>
      <c r="B494" s="67" t="str">
        <f>'COUT TVX'!B491</f>
        <v xml:space="preserve">SAVIGNE L EVEQUE </v>
      </c>
      <c r="C494" s="67"/>
      <c r="D494" s="67"/>
      <c r="E494" s="67" t="str">
        <f>IF(ISBLANK('COUT TVX'!I491),"",'COUT TVX'!I491)</f>
        <v/>
      </c>
      <c r="F494" s="72" t="str">
        <f>'COUT TVX'!R491</f>
        <v>Z3</v>
      </c>
      <c r="G494" s="67"/>
      <c r="H494" s="67">
        <f>'COUT TVX'!C491</f>
        <v>2012</v>
      </c>
      <c r="I494" s="67">
        <f>'COUT TVX'!D491</f>
        <v>2014</v>
      </c>
      <c r="J494" s="67" t="str">
        <f>IF('COUT TVX'!H491="IND","IND",IF('COUT TVX'!H491="COLL","COLL",IF('COUT TVX'!H491="INT","COL","MIXTE")))</f>
        <v>IND</v>
      </c>
      <c r="K494" s="67" t="str">
        <f>IFERROR((VLOOKUP(A494,'COUT GLOBAL'!A:L,9,FALSE)),"")</f>
        <v>Locatif</v>
      </c>
      <c r="L494" s="67"/>
      <c r="M494" s="67"/>
      <c r="N494" s="67" t="str">
        <f t="shared" si="42"/>
        <v>-</v>
      </c>
      <c r="O494" s="67"/>
      <c r="P494" s="67"/>
      <c r="Q494" s="67"/>
      <c r="R494" s="67"/>
      <c r="S494" s="67"/>
      <c r="T494" s="67"/>
      <c r="U494" s="67"/>
      <c r="V494" s="67"/>
      <c r="W494" s="67"/>
      <c r="X494" s="73" t="str">
        <f>IF('COUT TVX'!E491=0,"",'COUT TVX'!E491)</f>
        <v/>
      </c>
      <c r="Y494" s="74"/>
      <c r="Z494" s="74"/>
      <c r="AA494" s="74"/>
      <c r="AB494" s="74"/>
      <c r="AC494" s="74"/>
      <c r="AD494" s="68"/>
      <c r="AE494" s="68" t="str">
        <f t="shared" si="43"/>
        <v/>
      </c>
      <c r="AF494" s="68"/>
      <c r="AG494" s="75" t="str">
        <f>IF('COUT TVX'!F491=0,"",'COUT TVX'!F491)</f>
        <v/>
      </c>
      <c r="AH494" s="75" t="str">
        <f>IF('COUT TVX'!G491=0,"",'COUT TVX'!G491)</f>
        <v/>
      </c>
      <c r="AI494" s="76" t="str">
        <f t="shared" si="44"/>
        <v/>
      </c>
      <c r="AJ494" s="67" t="str">
        <f>'COUT TVX'!K491</f>
        <v>LOT 9 -PEINTURE,REVET SOLS PVC</v>
      </c>
      <c r="AK494" s="67" t="str">
        <f>'COUT TVX'!L491</f>
        <v>SECOND ŒUVRE</v>
      </c>
      <c r="AL494" s="68">
        <f>'COUT TVX'!M491</f>
        <v>30658.14</v>
      </c>
      <c r="AM494" s="68"/>
      <c r="AN494" s="68"/>
      <c r="AO494" s="68"/>
      <c r="AP494" s="68"/>
      <c r="AQ494" s="68"/>
      <c r="AR494" s="68"/>
      <c r="AS494" s="77" t="str">
        <f>IF(ISBLANK('COUT TVX'!Q491),"",'COUT TVX'!Q491)</f>
        <v/>
      </c>
      <c r="AT494" s="68" t="str">
        <f t="shared" si="45"/>
        <v/>
      </c>
      <c r="AU494" s="68" t="str">
        <f t="shared" si="46"/>
        <v/>
      </c>
      <c r="AV494" s="68" t="str">
        <f t="shared" si="47"/>
        <v/>
      </c>
    </row>
    <row r="495" spans="1:48" x14ac:dyDescent="0.25">
      <c r="A495" s="67">
        <f>'COUT TVX'!A492</f>
        <v>799</v>
      </c>
      <c r="B495" s="67" t="str">
        <f>'COUT TVX'!B492</f>
        <v xml:space="preserve">SAVIGNE L EVEQUE </v>
      </c>
      <c r="C495" s="67"/>
      <c r="D495" s="67"/>
      <c r="E495" s="67" t="str">
        <f>IF(ISBLANK('COUT TVX'!I492),"",'COUT TVX'!I492)</f>
        <v/>
      </c>
      <c r="F495" s="72" t="str">
        <f>'COUT TVX'!R492</f>
        <v>Z3</v>
      </c>
      <c r="G495" s="67"/>
      <c r="H495" s="67">
        <f>'COUT TVX'!C492</f>
        <v>2012</v>
      </c>
      <c r="I495" s="67">
        <f>'COUT TVX'!D492</f>
        <v>2014</v>
      </c>
      <c r="J495" s="67" t="str">
        <f>IF('COUT TVX'!H492="IND","IND",IF('COUT TVX'!H492="COLL","COLL",IF('COUT TVX'!H492="INT","COL","MIXTE")))</f>
        <v>IND</v>
      </c>
      <c r="K495" s="67" t="str">
        <f>IFERROR((VLOOKUP(A495,'COUT GLOBAL'!A:L,9,FALSE)),"")</f>
        <v>Locatif</v>
      </c>
      <c r="L495" s="67"/>
      <c r="M495" s="67"/>
      <c r="N495" s="67" t="str">
        <f t="shared" si="42"/>
        <v>-</v>
      </c>
      <c r="O495" s="67"/>
      <c r="P495" s="67"/>
      <c r="Q495" s="67"/>
      <c r="R495" s="67"/>
      <c r="S495" s="67"/>
      <c r="T495" s="67"/>
      <c r="U495" s="67"/>
      <c r="V495" s="67"/>
      <c r="W495" s="67"/>
      <c r="X495" s="73" t="str">
        <f>IF('COUT TVX'!E492=0,"",'COUT TVX'!E492)</f>
        <v/>
      </c>
      <c r="Y495" s="74"/>
      <c r="Z495" s="74"/>
      <c r="AA495" s="74"/>
      <c r="AB495" s="74"/>
      <c r="AC495" s="74"/>
      <c r="AD495" s="68"/>
      <c r="AE495" s="68" t="str">
        <f t="shared" si="43"/>
        <v/>
      </c>
      <c r="AF495" s="68"/>
      <c r="AG495" s="75" t="str">
        <f>IF('COUT TVX'!F492=0,"",'COUT TVX'!F492)</f>
        <v/>
      </c>
      <c r="AH495" s="75" t="str">
        <f>IF('COUT TVX'!G492=0,"",'COUT TVX'!G492)</f>
        <v/>
      </c>
      <c r="AI495" s="76" t="str">
        <f t="shared" si="44"/>
        <v/>
      </c>
      <c r="AJ495" s="67" t="str">
        <f>'COUT TVX'!K492</f>
        <v>LOT 10-CLOTURES ESP VERTS</v>
      </c>
      <c r="AK495" s="67" t="str">
        <f>'COUT TVX'!L492</f>
        <v>VRD</v>
      </c>
      <c r="AL495" s="68">
        <f>'COUT TVX'!M492</f>
        <v>12599.55</v>
      </c>
      <c r="AM495" s="68"/>
      <c r="AN495" s="68"/>
      <c r="AO495" s="68"/>
      <c r="AP495" s="68"/>
      <c r="AQ495" s="68"/>
      <c r="AR495" s="68"/>
      <c r="AS495" s="77" t="str">
        <f>IF(ISBLANK('COUT TVX'!Q492),"",'COUT TVX'!Q492)</f>
        <v/>
      </c>
      <c r="AT495" s="68" t="str">
        <f t="shared" si="45"/>
        <v/>
      </c>
      <c r="AU495" s="68" t="str">
        <f t="shared" si="46"/>
        <v/>
      </c>
      <c r="AV495" s="68" t="str">
        <f t="shared" si="47"/>
        <v/>
      </c>
    </row>
    <row r="496" spans="1:48" x14ac:dyDescent="0.25">
      <c r="A496" s="67">
        <f>'COUT TVX'!A493</f>
        <v>799</v>
      </c>
      <c r="B496" s="67" t="str">
        <f>'COUT TVX'!B493</f>
        <v xml:space="preserve">SAVIGNE L EVEQUE </v>
      </c>
      <c r="C496" s="67"/>
      <c r="D496" s="67"/>
      <c r="E496" s="67" t="str">
        <f>IF(ISBLANK('COUT TVX'!I493),"",'COUT TVX'!I493)</f>
        <v/>
      </c>
      <c r="F496" s="72" t="str">
        <f>'COUT TVX'!R493</f>
        <v>Z3</v>
      </c>
      <c r="G496" s="67"/>
      <c r="H496" s="67">
        <f>'COUT TVX'!C493</f>
        <v>2012</v>
      </c>
      <c r="I496" s="67">
        <f>'COUT TVX'!D493</f>
        <v>2014</v>
      </c>
      <c r="J496" s="67" t="str">
        <f>IF('COUT TVX'!H493="IND","IND",IF('COUT TVX'!H493="COLL","COLL",IF('COUT TVX'!H493="INT","COL","MIXTE")))</f>
        <v>IND</v>
      </c>
      <c r="K496" s="67" t="str">
        <f>IFERROR((VLOOKUP(A496,'COUT GLOBAL'!A:L,9,FALSE)),"")</f>
        <v>Locatif</v>
      </c>
      <c r="L496" s="67"/>
      <c r="M496" s="67"/>
      <c r="N496" s="67" t="str">
        <f t="shared" si="42"/>
        <v>-</v>
      </c>
      <c r="O496" s="67"/>
      <c r="P496" s="67"/>
      <c r="Q496" s="67"/>
      <c r="R496" s="67"/>
      <c r="S496" s="67"/>
      <c r="T496" s="67"/>
      <c r="U496" s="67"/>
      <c r="V496" s="67"/>
      <c r="W496" s="67"/>
      <c r="X496" s="73" t="str">
        <f>IF('COUT TVX'!E493=0,"",'COUT TVX'!E493)</f>
        <v/>
      </c>
      <c r="Y496" s="74"/>
      <c r="Z496" s="74"/>
      <c r="AA496" s="74"/>
      <c r="AB496" s="74"/>
      <c r="AC496" s="74"/>
      <c r="AD496" s="68"/>
      <c r="AE496" s="68" t="str">
        <f t="shared" si="43"/>
        <v/>
      </c>
      <c r="AF496" s="68"/>
      <c r="AG496" s="75" t="str">
        <f>IF('COUT TVX'!F493=0,"",'COUT TVX'!F493)</f>
        <v/>
      </c>
      <c r="AH496" s="75" t="str">
        <f>IF('COUT TVX'!G493=0,"",'COUT TVX'!G493)</f>
        <v/>
      </c>
      <c r="AI496" s="76" t="str">
        <f t="shared" si="44"/>
        <v/>
      </c>
      <c r="AJ496" s="67" t="str">
        <f>'COUT TVX'!K493</f>
        <v>LOT 11-PLOMBERIE-CHAUFFAGE-VMC</v>
      </c>
      <c r="AK496" s="67" t="str">
        <f>'COUT TVX'!L493</f>
        <v>ELECTRICITE / CHAUFFAGE/PLOMBERIE/VMC</v>
      </c>
      <c r="AL496" s="68">
        <f>'COUT TVX'!M493</f>
        <v>65064.98</v>
      </c>
      <c r="AM496" s="68"/>
      <c r="AN496" s="68"/>
      <c r="AO496" s="68"/>
      <c r="AP496" s="68"/>
      <c r="AQ496" s="68"/>
      <c r="AR496" s="68"/>
      <c r="AS496" s="77" t="str">
        <f>IF(ISBLANK('COUT TVX'!Q493),"",'COUT TVX'!Q493)</f>
        <v/>
      </c>
      <c r="AT496" s="68" t="str">
        <f t="shared" si="45"/>
        <v/>
      </c>
      <c r="AU496" s="68" t="str">
        <f t="shared" si="46"/>
        <v/>
      </c>
      <c r="AV496" s="68" t="str">
        <f t="shared" si="47"/>
        <v/>
      </c>
    </row>
    <row r="497" spans="1:48" x14ac:dyDescent="0.25">
      <c r="A497" s="67">
        <f>'COUT TVX'!A494</f>
        <v>799</v>
      </c>
      <c r="B497" s="67" t="str">
        <f>'COUT TVX'!B494</f>
        <v xml:space="preserve">SAVIGNE L EVEQUE </v>
      </c>
      <c r="C497" s="67"/>
      <c r="D497" s="67"/>
      <c r="E497" s="67" t="str">
        <f>IF(ISBLANK('COUT TVX'!I494),"",'COUT TVX'!I494)</f>
        <v/>
      </c>
      <c r="F497" s="72" t="str">
        <f>'COUT TVX'!R494</f>
        <v>Z3</v>
      </c>
      <c r="G497" s="67"/>
      <c r="H497" s="67">
        <f>'COUT TVX'!C494</f>
        <v>2012</v>
      </c>
      <c r="I497" s="67">
        <f>'COUT TVX'!D494</f>
        <v>2014</v>
      </c>
      <c r="J497" s="67" t="str">
        <f>IF('COUT TVX'!H494="IND","IND",IF('COUT TVX'!H494="COLL","COLL",IF('COUT TVX'!H494="INT","COL","MIXTE")))</f>
        <v>IND</v>
      </c>
      <c r="K497" s="67" t="str">
        <f>IFERROR((VLOOKUP(A497,'COUT GLOBAL'!A:L,9,FALSE)),"")</f>
        <v>Locatif</v>
      </c>
      <c r="L497" s="67"/>
      <c r="M497" s="67"/>
      <c r="N497" s="67" t="str">
        <f t="shared" si="42"/>
        <v>-</v>
      </c>
      <c r="O497" s="67"/>
      <c r="P497" s="67"/>
      <c r="Q497" s="67"/>
      <c r="R497" s="67"/>
      <c r="S497" s="67"/>
      <c r="T497" s="67"/>
      <c r="U497" s="67"/>
      <c r="V497" s="67"/>
      <c r="W497" s="67"/>
      <c r="X497" s="73" t="str">
        <f>IF('COUT TVX'!E494=0,"",'COUT TVX'!E494)</f>
        <v/>
      </c>
      <c r="Y497" s="74"/>
      <c r="Z497" s="74"/>
      <c r="AA497" s="74"/>
      <c r="AB497" s="74"/>
      <c r="AC497" s="74"/>
      <c r="AD497" s="68"/>
      <c r="AE497" s="68" t="str">
        <f t="shared" si="43"/>
        <v/>
      </c>
      <c r="AF497" s="68"/>
      <c r="AG497" s="75" t="str">
        <f>IF('COUT TVX'!F494=0,"",'COUT TVX'!F494)</f>
        <v/>
      </c>
      <c r="AH497" s="75" t="str">
        <f>IF('COUT TVX'!G494=0,"",'COUT TVX'!G494)</f>
        <v/>
      </c>
      <c r="AI497" s="76" t="str">
        <f t="shared" si="44"/>
        <v/>
      </c>
      <c r="AJ497" s="67" t="str">
        <f>'COUT TVX'!K494</f>
        <v>LOT 12-ELECTRICITE</v>
      </c>
      <c r="AK497" s="67" t="str">
        <f>'COUT TVX'!L494</f>
        <v>ELECTRICITE / CHAUFFAGE/PLOMBERIE/VMC</v>
      </c>
      <c r="AL497" s="68">
        <f>'COUT TVX'!M494</f>
        <v>37092</v>
      </c>
      <c r="AM497" s="68"/>
      <c r="AN497" s="68"/>
      <c r="AO497" s="68"/>
      <c r="AP497" s="68"/>
      <c r="AQ497" s="68"/>
      <c r="AR497" s="68"/>
      <c r="AS497" s="77" t="str">
        <f>IF(ISBLANK('COUT TVX'!Q494),"",'COUT TVX'!Q494)</f>
        <v/>
      </c>
      <c r="AT497" s="68" t="str">
        <f t="shared" si="45"/>
        <v/>
      </c>
      <c r="AU497" s="68" t="str">
        <f t="shared" si="46"/>
        <v/>
      </c>
      <c r="AV497" s="68" t="str">
        <f t="shared" si="47"/>
        <v/>
      </c>
    </row>
    <row r="498" spans="1:48" x14ac:dyDescent="0.25">
      <c r="A498" s="67">
        <f>'COUT TVX'!A495</f>
        <v>837</v>
      </c>
      <c r="B498" s="67" t="str">
        <f>'COUT TVX'!B495</f>
        <v>LA FLECHE</v>
      </c>
      <c r="C498" s="67"/>
      <c r="D498" s="67" t="s">
        <v>81</v>
      </c>
      <c r="E498" s="67" t="str">
        <f>IF(ISBLANK('COUT TVX'!I495),"",'COUT TVX'!I495)</f>
        <v/>
      </c>
      <c r="F498" s="72" t="str">
        <f>'COUT TVX'!R495</f>
        <v>Z3</v>
      </c>
      <c r="G498" s="67"/>
      <c r="H498" s="67">
        <f>'COUT TVX'!C495</f>
        <v>2012</v>
      </c>
      <c r="I498" s="67">
        <f>'COUT TVX'!D495</f>
        <v>2014</v>
      </c>
      <c r="J498" s="67" t="str">
        <f>IF('COUT TVX'!H495="IND","IND",IF('COUT TVX'!H495="COLL","COLL",IF('COUT TVX'!H495="INT","COL","MIXTE")))</f>
        <v>COLL</v>
      </c>
      <c r="K498" s="67" t="str">
        <f>IFERROR((VLOOKUP(A498,'COUT GLOBAL'!A:L,9,FALSE)),"")</f>
        <v>Locatif</v>
      </c>
      <c r="L498" s="67"/>
      <c r="M498" s="67"/>
      <c r="N498" s="67" t="str">
        <f t="shared" si="42"/>
        <v>-</v>
      </c>
      <c r="O498" s="67"/>
      <c r="P498" s="67"/>
      <c r="Q498" s="67"/>
      <c r="R498" s="67"/>
      <c r="S498" s="67"/>
      <c r="T498" s="67"/>
      <c r="U498" s="67"/>
      <c r="V498" s="67"/>
      <c r="W498" s="67"/>
      <c r="X498" s="73">
        <f>IF('COUT TVX'!E495=0,"",'COUT TVX'!E495)</f>
        <v>23</v>
      </c>
      <c r="Y498" s="74"/>
      <c r="Z498" s="74"/>
      <c r="AA498" s="74"/>
      <c r="AB498" s="74"/>
      <c r="AC498" s="74"/>
      <c r="AD498" s="68"/>
      <c r="AE498" s="68">
        <f t="shared" si="43"/>
        <v>0</v>
      </c>
      <c r="AF498" s="68"/>
      <c r="AG498" s="75">
        <f>IF('COUT TVX'!F495=0,"",'COUT TVX'!F495)</f>
        <v>1379.45</v>
      </c>
      <c r="AH498" s="75">
        <f>IF('COUT TVX'!G495=0,"",'COUT TVX'!G495)</f>
        <v>1475.49</v>
      </c>
      <c r="AI498" s="76">
        <f t="shared" si="44"/>
        <v>0.93490975879199456</v>
      </c>
      <c r="AJ498" s="67" t="str">
        <f>'COUT TVX'!K495</f>
        <v>LOT 01 - GROS OEUVRE</v>
      </c>
      <c r="AK498" s="67" t="str">
        <f>'COUT TVX'!L495</f>
        <v>GROS ŒUVRE</v>
      </c>
      <c r="AL498" s="68">
        <f>'COUT TVX'!M495</f>
        <v>711382.42</v>
      </c>
      <c r="AM498" s="68"/>
      <c r="AN498" s="68"/>
      <c r="AO498" s="68"/>
      <c r="AP498" s="68"/>
      <c r="AQ498" s="68"/>
      <c r="AR498" s="68"/>
      <c r="AS498" s="77">
        <f>IF(ISBLANK('COUT TVX'!Q495),"",'COUT TVX'!Q495)</f>
        <v>5.5E-2</v>
      </c>
      <c r="AT498" s="68">
        <f t="shared" si="45"/>
        <v>0</v>
      </c>
      <c r="AU498" s="68">
        <f t="shared" si="46"/>
        <v>0</v>
      </c>
      <c r="AV498" s="68">
        <f t="shared" si="47"/>
        <v>0</v>
      </c>
    </row>
    <row r="499" spans="1:48" x14ac:dyDescent="0.25">
      <c r="A499" s="67">
        <f>'COUT TVX'!A496</f>
        <v>837</v>
      </c>
      <c r="B499" s="67" t="str">
        <f>'COUT TVX'!B496</f>
        <v>LA FLECHE</v>
      </c>
      <c r="C499" s="67"/>
      <c r="D499" s="67"/>
      <c r="E499" s="67" t="str">
        <f>IF(ISBLANK('COUT TVX'!I496),"",'COUT TVX'!I496)</f>
        <v/>
      </c>
      <c r="F499" s="72" t="str">
        <f>'COUT TVX'!R496</f>
        <v>Z3</v>
      </c>
      <c r="G499" s="67"/>
      <c r="H499" s="67">
        <f>'COUT TVX'!C496</f>
        <v>2012</v>
      </c>
      <c r="I499" s="67">
        <f>'COUT TVX'!D496</f>
        <v>2014</v>
      </c>
      <c r="J499" s="67" t="str">
        <f>IF('COUT TVX'!H496="IND","IND",IF('COUT TVX'!H496="COLL","COLL",IF('COUT TVX'!H496="INT","COL","MIXTE")))</f>
        <v>COLL</v>
      </c>
      <c r="K499" s="67" t="str">
        <f>IFERROR((VLOOKUP(A499,'COUT GLOBAL'!A:L,9,FALSE)),"")</f>
        <v>Locatif</v>
      </c>
      <c r="L499" s="67"/>
      <c r="M499" s="67"/>
      <c r="N499" s="67" t="str">
        <f t="shared" si="42"/>
        <v>-</v>
      </c>
      <c r="O499" s="67"/>
      <c r="P499" s="67"/>
      <c r="Q499" s="67"/>
      <c r="R499" s="67"/>
      <c r="S499" s="67"/>
      <c r="T499" s="67"/>
      <c r="U499" s="67"/>
      <c r="V499" s="67"/>
      <c r="W499" s="67"/>
      <c r="X499" s="73" t="str">
        <f>IF('COUT TVX'!E496=0,"",'COUT TVX'!E496)</f>
        <v/>
      </c>
      <c r="Y499" s="74"/>
      <c r="Z499" s="74"/>
      <c r="AA499" s="74"/>
      <c r="AB499" s="74"/>
      <c r="AC499" s="74"/>
      <c r="AD499" s="68"/>
      <c r="AE499" s="68" t="str">
        <f t="shared" si="43"/>
        <v/>
      </c>
      <c r="AF499" s="68"/>
      <c r="AG499" s="75" t="str">
        <f>IF('COUT TVX'!F496=0,"",'COUT TVX'!F496)</f>
        <v/>
      </c>
      <c r="AH499" s="75" t="str">
        <f>IF('COUT TVX'!G496=0,"",'COUT TVX'!G496)</f>
        <v/>
      </c>
      <c r="AI499" s="76" t="str">
        <f t="shared" si="44"/>
        <v/>
      </c>
      <c r="AJ499" s="67" t="str">
        <f>'COUT TVX'!K496</f>
        <v>LOT 02 - CHARPENTE BOIS -</v>
      </c>
      <c r="AK499" s="67" t="str">
        <f>'COUT TVX'!L496</f>
        <v>CHARPENTE / COUVERTURE</v>
      </c>
      <c r="AL499" s="68">
        <f>'COUT TVX'!M496</f>
        <v>32205.05</v>
      </c>
      <c r="AM499" s="68"/>
      <c r="AN499" s="68"/>
      <c r="AO499" s="68"/>
      <c r="AP499" s="68"/>
      <c r="AQ499" s="68"/>
      <c r="AR499" s="68"/>
      <c r="AS499" s="77" t="str">
        <f>IF(ISBLANK('COUT TVX'!Q496),"",'COUT TVX'!Q496)</f>
        <v/>
      </c>
      <c r="AT499" s="68" t="str">
        <f t="shared" si="45"/>
        <v/>
      </c>
      <c r="AU499" s="68" t="str">
        <f t="shared" si="46"/>
        <v/>
      </c>
      <c r="AV499" s="68" t="str">
        <f t="shared" si="47"/>
        <v/>
      </c>
    </row>
    <row r="500" spans="1:48" x14ac:dyDescent="0.25">
      <c r="A500" s="67">
        <f>'COUT TVX'!A497</f>
        <v>837</v>
      </c>
      <c r="B500" s="67" t="str">
        <f>'COUT TVX'!B497</f>
        <v>LA FLECHE</v>
      </c>
      <c r="C500" s="67"/>
      <c r="D500" s="67"/>
      <c r="E500" s="67" t="str">
        <f>IF(ISBLANK('COUT TVX'!I497),"",'COUT TVX'!I497)</f>
        <v/>
      </c>
      <c r="F500" s="72" t="str">
        <f>'COUT TVX'!R497</f>
        <v>Z3</v>
      </c>
      <c r="G500" s="67"/>
      <c r="H500" s="67">
        <f>'COUT TVX'!C497</f>
        <v>2012</v>
      </c>
      <c r="I500" s="67">
        <f>'COUT TVX'!D497</f>
        <v>2014</v>
      </c>
      <c r="J500" s="67" t="str">
        <f>IF('COUT TVX'!H497="IND","IND",IF('COUT TVX'!H497="COLL","COLL",IF('COUT TVX'!H497="INT","COL","MIXTE")))</f>
        <v>COLL</v>
      </c>
      <c r="K500" s="67" t="str">
        <f>IFERROR((VLOOKUP(A500,'COUT GLOBAL'!A:L,9,FALSE)),"")</f>
        <v>Locatif</v>
      </c>
      <c r="L500" s="67"/>
      <c r="M500" s="67"/>
      <c r="N500" s="67" t="str">
        <f t="shared" si="42"/>
        <v>-</v>
      </c>
      <c r="O500" s="67"/>
      <c r="P500" s="67"/>
      <c r="Q500" s="67"/>
      <c r="R500" s="67"/>
      <c r="S500" s="67"/>
      <c r="T500" s="67"/>
      <c r="U500" s="67"/>
      <c r="V500" s="67"/>
      <c r="W500" s="67"/>
      <c r="X500" s="73" t="str">
        <f>IF('COUT TVX'!E497=0,"",'COUT TVX'!E497)</f>
        <v/>
      </c>
      <c r="Y500" s="74"/>
      <c r="Z500" s="74"/>
      <c r="AA500" s="74"/>
      <c r="AB500" s="74"/>
      <c r="AC500" s="74"/>
      <c r="AD500" s="68"/>
      <c r="AE500" s="68" t="str">
        <f t="shared" si="43"/>
        <v/>
      </c>
      <c r="AF500" s="68"/>
      <c r="AG500" s="75" t="str">
        <f>IF('COUT TVX'!F497=0,"",'COUT TVX'!F497)</f>
        <v/>
      </c>
      <c r="AH500" s="75" t="str">
        <f>IF('COUT TVX'!G497=0,"",'COUT TVX'!G497)</f>
        <v/>
      </c>
      <c r="AI500" s="76" t="str">
        <f t="shared" si="44"/>
        <v/>
      </c>
      <c r="AJ500" s="67" t="str">
        <f>'COUT TVX'!K497</f>
        <v>LOT 03 - COUVERTURE ARDOISE</v>
      </c>
      <c r="AK500" s="67" t="str">
        <f>'COUT TVX'!L497</f>
        <v>CHARPENTE / COUVERTURE</v>
      </c>
      <c r="AL500" s="68">
        <f>'COUT TVX'!M497</f>
        <v>91741.7</v>
      </c>
      <c r="AM500" s="68"/>
      <c r="AN500" s="68"/>
      <c r="AO500" s="68"/>
      <c r="AP500" s="68"/>
      <c r="AQ500" s="68"/>
      <c r="AR500" s="68"/>
      <c r="AS500" s="77" t="str">
        <f>IF(ISBLANK('COUT TVX'!Q497),"",'COUT TVX'!Q497)</f>
        <v/>
      </c>
      <c r="AT500" s="68" t="str">
        <f t="shared" si="45"/>
        <v/>
      </c>
      <c r="AU500" s="68" t="str">
        <f t="shared" si="46"/>
        <v/>
      </c>
      <c r="AV500" s="68" t="str">
        <f t="shared" si="47"/>
        <v/>
      </c>
    </row>
    <row r="501" spans="1:48" x14ac:dyDescent="0.25">
      <c r="A501" s="67">
        <f>'COUT TVX'!A498</f>
        <v>837</v>
      </c>
      <c r="B501" s="67" t="str">
        <f>'COUT TVX'!B498</f>
        <v>LA FLECHE</v>
      </c>
      <c r="C501" s="67"/>
      <c r="D501" s="67"/>
      <c r="E501" s="67" t="str">
        <f>IF(ISBLANK('COUT TVX'!I498),"",'COUT TVX'!I498)</f>
        <v/>
      </c>
      <c r="F501" s="72" t="str">
        <f>'COUT TVX'!R498</f>
        <v>Z3</v>
      </c>
      <c r="G501" s="67"/>
      <c r="H501" s="67">
        <f>'COUT TVX'!C498</f>
        <v>2012</v>
      </c>
      <c r="I501" s="67">
        <f>'COUT TVX'!D498</f>
        <v>2014</v>
      </c>
      <c r="J501" s="67" t="str">
        <f>IF('COUT TVX'!H498="IND","IND",IF('COUT TVX'!H498="COLL","COLL",IF('COUT TVX'!H498="INT","COL","MIXTE")))</f>
        <v>COLL</v>
      </c>
      <c r="K501" s="67" t="str">
        <f>IFERROR((VLOOKUP(A501,'COUT GLOBAL'!A:L,9,FALSE)),"")</f>
        <v>Locatif</v>
      </c>
      <c r="L501" s="67"/>
      <c r="M501" s="67"/>
      <c r="N501" s="67" t="str">
        <f t="shared" si="42"/>
        <v>-</v>
      </c>
      <c r="O501" s="67"/>
      <c r="P501" s="67"/>
      <c r="Q501" s="67"/>
      <c r="R501" s="67"/>
      <c r="S501" s="67"/>
      <c r="T501" s="67"/>
      <c r="U501" s="67"/>
      <c r="V501" s="67"/>
      <c r="W501" s="67"/>
      <c r="X501" s="73" t="str">
        <f>IF('COUT TVX'!E498=0,"",'COUT TVX'!E498)</f>
        <v/>
      </c>
      <c r="Y501" s="74"/>
      <c r="Z501" s="74"/>
      <c r="AA501" s="74"/>
      <c r="AB501" s="74"/>
      <c r="AC501" s="74"/>
      <c r="AD501" s="68"/>
      <c r="AE501" s="68" t="str">
        <f t="shared" si="43"/>
        <v/>
      </c>
      <c r="AF501" s="68"/>
      <c r="AG501" s="75" t="str">
        <f>IF('COUT TVX'!F498=0,"",'COUT TVX'!F498)</f>
        <v/>
      </c>
      <c r="AH501" s="75" t="str">
        <f>IF('COUT TVX'!G498=0,"",'COUT TVX'!G498)</f>
        <v/>
      </c>
      <c r="AI501" s="76" t="str">
        <f t="shared" si="44"/>
        <v/>
      </c>
      <c r="AJ501" s="67" t="str">
        <f>'COUT TVX'!K498</f>
        <v>LOT 04 - MENUISERIES EXT. PVC</v>
      </c>
      <c r="AK501" s="67" t="str">
        <f>'COUT TVX'!L498</f>
        <v>SECOND ŒUVRE</v>
      </c>
      <c r="AL501" s="68">
        <f>'COUT TVX'!M498</f>
        <v>54921.73</v>
      </c>
      <c r="AM501" s="68"/>
      <c r="AN501" s="68"/>
      <c r="AO501" s="68"/>
      <c r="AP501" s="68"/>
      <c r="AQ501" s="68"/>
      <c r="AR501" s="68"/>
      <c r="AS501" s="77" t="str">
        <f>IF(ISBLANK('COUT TVX'!Q498),"",'COUT TVX'!Q498)</f>
        <v/>
      </c>
      <c r="AT501" s="68" t="str">
        <f t="shared" si="45"/>
        <v/>
      </c>
      <c r="AU501" s="68" t="str">
        <f t="shared" si="46"/>
        <v/>
      </c>
      <c r="AV501" s="68" t="str">
        <f t="shared" si="47"/>
        <v/>
      </c>
    </row>
    <row r="502" spans="1:48" x14ac:dyDescent="0.25">
      <c r="A502" s="67">
        <f>'COUT TVX'!A499</f>
        <v>837</v>
      </c>
      <c r="B502" s="67" t="str">
        <f>'COUT TVX'!B499</f>
        <v>LA FLECHE</v>
      </c>
      <c r="C502" s="67"/>
      <c r="D502" s="67"/>
      <c r="E502" s="67" t="str">
        <f>IF(ISBLANK('COUT TVX'!I499),"",'COUT TVX'!I499)</f>
        <v/>
      </c>
      <c r="F502" s="72" t="str">
        <f>'COUT TVX'!R499</f>
        <v>Z3</v>
      </c>
      <c r="G502" s="67"/>
      <c r="H502" s="67">
        <f>'COUT TVX'!C499</f>
        <v>2012</v>
      </c>
      <c r="I502" s="67">
        <f>'COUT TVX'!D499</f>
        <v>2014</v>
      </c>
      <c r="J502" s="67" t="str">
        <f>IF('COUT TVX'!H499="IND","IND",IF('COUT TVX'!H499="COLL","COLL",IF('COUT TVX'!H499="INT","COL","MIXTE")))</f>
        <v>COLL</v>
      </c>
      <c r="K502" s="67" t="str">
        <f>IFERROR((VLOOKUP(A502,'COUT GLOBAL'!A:L,9,FALSE)),"")</f>
        <v>Locatif</v>
      </c>
      <c r="L502" s="67"/>
      <c r="M502" s="67"/>
      <c r="N502" s="67" t="str">
        <f t="shared" si="42"/>
        <v>-</v>
      </c>
      <c r="O502" s="67"/>
      <c r="P502" s="67"/>
      <c r="Q502" s="67"/>
      <c r="R502" s="67"/>
      <c r="S502" s="67"/>
      <c r="T502" s="67"/>
      <c r="U502" s="67"/>
      <c r="V502" s="67"/>
      <c r="W502" s="67"/>
      <c r="X502" s="73" t="str">
        <f>IF('COUT TVX'!E499=0,"",'COUT TVX'!E499)</f>
        <v/>
      </c>
      <c r="Y502" s="74"/>
      <c r="Z502" s="74"/>
      <c r="AA502" s="74"/>
      <c r="AB502" s="74"/>
      <c r="AC502" s="74"/>
      <c r="AD502" s="68"/>
      <c r="AE502" s="68" t="str">
        <f t="shared" si="43"/>
        <v/>
      </c>
      <c r="AF502" s="68"/>
      <c r="AG502" s="75" t="str">
        <f>IF('COUT TVX'!F499=0,"",'COUT TVX'!F499)</f>
        <v/>
      </c>
      <c r="AH502" s="75" t="str">
        <f>IF('COUT TVX'!G499=0,"",'COUT TVX'!G499)</f>
        <v/>
      </c>
      <c r="AI502" s="76" t="str">
        <f t="shared" si="44"/>
        <v/>
      </c>
      <c r="AJ502" s="67" t="str">
        <f>'COUT TVX'!K499</f>
        <v>LOT 05 - SERRURERIE</v>
      </c>
      <c r="AK502" s="67" t="str">
        <f>'COUT TVX'!L499</f>
        <v>SECOND ŒUVRE</v>
      </c>
      <c r="AL502" s="68">
        <f>'COUT TVX'!M499</f>
        <v>183824.85</v>
      </c>
      <c r="AM502" s="68"/>
      <c r="AN502" s="68"/>
      <c r="AO502" s="68"/>
      <c r="AP502" s="68"/>
      <c r="AQ502" s="68"/>
      <c r="AR502" s="68"/>
      <c r="AS502" s="77" t="str">
        <f>IF(ISBLANK('COUT TVX'!Q499),"",'COUT TVX'!Q499)</f>
        <v/>
      </c>
      <c r="AT502" s="68" t="str">
        <f t="shared" si="45"/>
        <v/>
      </c>
      <c r="AU502" s="68" t="str">
        <f t="shared" si="46"/>
        <v/>
      </c>
      <c r="AV502" s="68" t="str">
        <f t="shared" si="47"/>
        <v/>
      </c>
    </row>
    <row r="503" spans="1:48" x14ac:dyDescent="0.25">
      <c r="A503" s="67">
        <f>'COUT TVX'!A500</f>
        <v>837</v>
      </c>
      <c r="B503" s="67" t="str">
        <f>'COUT TVX'!B500</f>
        <v>LA FLECHE</v>
      </c>
      <c r="C503" s="67"/>
      <c r="D503" s="67"/>
      <c r="E503" s="67" t="str">
        <f>IF(ISBLANK('COUT TVX'!I500),"",'COUT TVX'!I500)</f>
        <v/>
      </c>
      <c r="F503" s="72" t="str">
        <f>'COUT TVX'!R500</f>
        <v>Z3</v>
      </c>
      <c r="G503" s="67"/>
      <c r="H503" s="67">
        <f>'COUT TVX'!C500</f>
        <v>2012</v>
      </c>
      <c r="I503" s="67">
        <f>'COUT TVX'!D500</f>
        <v>2014</v>
      </c>
      <c r="J503" s="67" t="str">
        <f>IF('COUT TVX'!H500="IND","IND",IF('COUT TVX'!H500="COLL","COLL",IF('COUT TVX'!H500="INT","COL","MIXTE")))</f>
        <v>COLL</v>
      </c>
      <c r="K503" s="67" t="str">
        <f>IFERROR((VLOOKUP(A503,'COUT GLOBAL'!A:L,9,FALSE)),"")</f>
        <v>Locatif</v>
      </c>
      <c r="L503" s="67"/>
      <c r="M503" s="67"/>
      <c r="N503" s="67" t="str">
        <f t="shared" si="42"/>
        <v>-</v>
      </c>
      <c r="O503" s="67"/>
      <c r="P503" s="67"/>
      <c r="Q503" s="67"/>
      <c r="R503" s="67"/>
      <c r="S503" s="67"/>
      <c r="T503" s="67"/>
      <c r="U503" s="67"/>
      <c r="V503" s="67"/>
      <c r="W503" s="67"/>
      <c r="X503" s="73" t="str">
        <f>IF('COUT TVX'!E500=0,"",'COUT TVX'!E500)</f>
        <v/>
      </c>
      <c r="Y503" s="74"/>
      <c r="Z503" s="74"/>
      <c r="AA503" s="74"/>
      <c r="AB503" s="74"/>
      <c r="AC503" s="74"/>
      <c r="AD503" s="68"/>
      <c r="AE503" s="68" t="str">
        <f t="shared" si="43"/>
        <v/>
      </c>
      <c r="AF503" s="68"/>
      <c r="AG503" s="75" t="str">
        <f>IF('COUT TVX'!F500=0,"",'COUT TVX'!F500)</f>
        <v/>
      </c>
      <c r="AH503" s="75" t="str">
        <f>IF('COUT TVX'!G500=0,"",'COUT TVX'!G500)</f>
        <v/>
      </c>
      <c r="AI503" s="76" t="str">
        <f t="shared" si="44"/>
        <v/>
      </c>
      <c r="AJ503" s="67" t="str">
        <f>'COUT TVX'!K500</f>
        <v>LOT 06 - MENUISERIES INT. -</v>
      </c>
      <c r="AK503" s="67" t="str">
        <f>'COUT TVX'!L500</f>
        <v>SECOND ŒUVRE</v>
      </c>
      <c r="AL503" s="68">
        <f>'COUT TVX'!M500</f>
        <v>47779.37</v>
      </c>
      <c r="AM503" s="68"/>
      <c r="AN503" s="68"/>
      <c r="AO503" s="68"/>
      <c r="AP503" s="68"/>
      <c r="AQ503" s="68"/>
      <c r="AR503" s="68"/>
      <c r="AS503" s="77" t="str">
        <f>IF(ISBLANK('COUT TVX'!Q500),"",'COUT TVX'!Q500)</f>
        <v/>
      </c>
      <c r="AT503" s="68" t="str">
        <f t="shared" si="45"/>
        <v/>
      </c>
      <c r="AU503" s="68" t="str">
        <f t="shared" si="46"/>
        <v/>
      </c>
      <c r="AV503" s="68" t="str">
        <f t="shared" si="47"/>
        <v/>
      </c>
    </row>
    <row r="504" spans="1:48" x14ac:dyDescent="0.25">
      <c r="A504" s="67">
        <f>'COUT TVX'!A501</f>
        <v>837</v>
      </c>
      <c r="B504" s="67" t="str">
        <f>'COUT TVX'!B501</f>
        <v>LA FLECHE</v>
      </c>
      <c r="C504" s="67"/>
      <c r="D504" s="67"/>
      <c r="E504" s="67" t="str">
        <f>IF(ISBLANK('COUT TVX'!I501),"",'COUT TVX'!I501)</f>
        <v/>
      </c>
      <c r="F504" s="72" t="str">
        <f>'COUT TVX'!R501</f>
        <v>Z3</v>
      </c>
      <c r="G504" s="67"/>
      <c r="H504" s="67">
        <f>'COUT TVX'!C501</f>
        <v>2012</v>
      </c>
      <c r="I504" s="67">
        <f>'COUT TVX'!D501</f>
        <v>2014</v>
      </c>
      <c r="J504" s="67" t="str">
        <f>IF('COUT TVX'!H501="IND","IND",IF('COUT TVX'!H501="COLL","COLL",IF('COUT TVX'!H501="INT","COL","MIXTE")))</f>
        <v>COLL</v>
      </c>
      <c r="K504" s="67" t="str">
        <f>IFERROR((VLOOKUP(A504,'COUT GLOBAL'!A:L,9,FALSE)),"")</f>
        <v>Locatif</v>
      </c>
      <c r="L504" s="67"/>
      <c r="M504" s="67"/>
      <c r="N504" s="67" t="str">
        <f t="shared" si="42"/>
        <v>-</v>
      </c>
      <c r="O504" s="67"/>
      <c r="P504" s="67"/>
      <c r="Q504" s="67"/>
      <c r="R504" s="67"/>
      <c r="S504" s="67"/>
      <c r="T504" s="67"/>
      <c r="U504" s="67"/>
      <c r="V504" s="67"/>
      <c r="W504" s="67"/>
      <c r="X504" s="73" t="str">
        <f>IF('COUT TVX'!E501=0,"",'COUT TVX'!E501)</f>
        <v/>
      </c>
      <c r="Y504" s="74"/>
      <c r="Z504" s="74"/>
      <c r="AA504" s="74"/>
      <c r="AB504" s="74"/>
      <c r="AC504" s="74"/>
      <c r="AD504" s="68"/>
      <c r="AE504" s="68" t="str">
        <f t="shared" si="43"/>
        <v/>
      </c>
      <c r="AF504" s="68"/>
      <c r="AG504" s="75" t="str">
        <f>IF('COUT TVX'!F501=0,"",'COUT TVX'!F501)</f>
        <v/>
      </c>
      <c r="AH504" s="75" t="str">
        <f>IF('COUT TVX'!G501=0,"",'COUT TVX'!G501)</f>
        <v/>
      </c>
      <c r="AI504" s="76" t="str">
        <f t="shared" si="44"/>
        <v/>
      </c>
      <c r="AJ504" s="67" t="str">
        <f>'COUT TVX'!K501</f>
        <v>LOT 07 - PLATRERIE -</v>
      </c>
      <c r="AK504" s="67" t="str">
        <f>'COUT TVX'!L501</f>
        <v>SECOND ŒUVRE</v>
      </c>
      <c r="AL504" s="68">
        <f>'COUT TVX'!M501</f>
        <v>148126.95000000001</v>
      </c>
      <c r="AM504" s="68"/>
      <c r="AN504" s="68"/>
      <c r="AO504" s="68"/>
      <c r="AP504" s="68"/>
      <c r="AQ504" s="68"/>
      <c r="AR504" s="68"/>
      <c r="AS504" s="77" t="str">
        <f>IF(ISBLANK('COUT TVX'!Q501),"",'COUT TVX'!Q501)</f>
        <v/>
      </c>
      <c r="AT504" s="68" t="str">
        <f t="shared" si="45"/>
        <v/>
      </c>
      <c r="AU504" s="68" t="str">
        <f t="shared" si="46"/>
        <v/>
      </c>
      <c r="AV504" s="68" t="str">
        <f t="shared" si="47"/>
        <v/>
      </c>
    </row>
    <row r="505" spans="1:48" x14ac:dyDescent="0.25">
      <c r="A505" s="67">
        <f>'COUT TVX'!A502</f>
        <v>837</v>
      </c>
      <c r="B505" s="67" t="str">
        <f>'COUT TVX'!B502</f>
        <v>LA FLECHE</v>
      </c>
      <c r="C505" s="67"/>
      <c r="D505" s="67"/>
      <c r="E505" s="67" t="str">
        <f>IF(ISBLANK('COUT TVX'!I502),"",'COUT TVX'!I502)</f>
        <v/>
      </c>
      <c r="F505" s="72" t="str">
        <f>'COUT TVX'!R502</f>
        <v>Z3</v>
      </c>
      <c r="G505" s="67"/>
      <c r="H505" s="67">
        <f>'COUT TVX'!C502</f>
        <v>2012</v>
      </c>
      <c r="I505" s="67">
        <f>'COUT TVX'!D502</f>
        <v>2014</v>
      </c>
      <c r="J505" s="67" t="str">
        <f>IF('COUT TVX'!H502="IND","IND",IF('COUT TVX'!H502="COLL","COLL",IF('COUT TVX'!H502="INT","COL","MIXTE")))</f>
        <v>COLL</v>
      </c>
      <c r="K505" s="67" t="str">
        <f>IFERROR((VLOOKUP(A505,'COUT GLOBAL'!A:L,9,FALSE)),"")</f>
        <v>Locatif</v>
      </c>
      <c r="L505" s="67"/>
      <c r="M505" s="67"/>
      <c r="N505" s="67" t="str">
        <f t="shared" si="42"/>
        <v>-</v>
      </c>
      <c r="O505" s="67"/>
      <c r="P505" s="67"/>
      <c r="Q505" s="67"/>
      <c r="R505" s="67"/>
      <c r="S505" s="67"/>
      <c r="T505" s="67"/>
      <c r="U505" s="67"/>
      <c r="V505" s="67"/>
      <c r="W505" s="67"/>
      <c r="X505" s="73" t="str">
        <f>IF('COUT TVX'!E502=0,"",'COUT TVX'!E502)</f>
        <v/>
      </c>
      <c r="Y505" s="74"/>
      <c r="Z505" s="74"/>
      <c r="AA505" s="74"/>
      <c r="AB505" s="74"/>
      <c r="AC505" s="74"/>
      <c r="AD505" s="68"/>
      <c r="AE505" s="68" t="str">
        <f t="shared" si="43"/>
        <v/>
      </c>
      <c r="AF505" s="68"/>
      <c r="AG505" s="75" t="str">
        <f>IF('COUT TVX'!F502=0,"",'COUT TVX'!F502)</f>
        <v/>
      </c>
      <c r="AH505" s="75" t="str">
        <f>IF('COUT TVX'!G502=0,"",'COUT TVX'!G502)</f>
        <v/>
      </c>
      <c r="AI505" s="76" t="str">
        <f t="shared" si="44"/>
        <v/>
      </c>
      <c r="AJ505" s="67" t="str">
        <f>'COUT TVX'!K502</f>
        <v>LOT 08 - REVETEMENTS SOLS -</v>
      </c>
      <c r="AK505" s="67" t="str">
        <f>'COUT TVX'!L502</f>
        <v>SECOND ŒUVRE</v>
      </c>
      <c r="AL505" s="68">
        <f>'COUT TVX'!M502</f>
        <v>54122.04</v>
      </c>
      <c r="AM505" s="68"/>
      <c r="AN505" s="68"/>
      <c r="AO505" s="68"/>
      <c r="AP505" s="68"/>
      <c r="AQ505" s="68"/>
      <c r="AR505" s="68"/>
      <c r="AS505" s="77" t="str">
        <f>IF(ISBLANK('COUT TVX'!Q502),"",'COUT TVX'!Q502)</f>
        <v/>
      </c>
      <c r="AT505" s="68" t="str">
        <f t="shared" si="45"/>
        <v/>
      </c>
      <c r="AU505" s="68" t="str">
        <f t="shared" si="46"/>
        <v/>
      </c>
      <c r="AV505" s="68" t="str">
        <f t="shared" si="47"/>
        <v/>
      </c>
    </row>
    <row r="506" spans="1:48" x14ac:dyDescent="0.25">
      <c r="A506" s="67">
        <f>'COUT TVX'!A503</f>
        <v>837</v>
      </c>
      <c r="B506" s="67" t="str">
        <f>'COUT TVX'!B503</f>
        <v>LA FLECHE</v>
      </c>
      <c r="C506" s="67"/>
      <c r="D506" s="67"/>
      <c r="E506" s="67" t="str">
        <f>IF(ISBLANK('COUT TVX'!I503),"",'COUT TVX'!I503)</f>
        <v/>
      </c>
      <c r="F506" s="72" t="str">
        <f>'COUT TVX'!R503</f>
        <v>Z3</v>
      </c>
      <c r="G506" s="67"/>
      <c r="H506" s="67">
        <f>'COUT TVX'!C503</f>
        <v>2012</v>
      </c>
      <c r="I506" s="67">
        <f>'COUT TVX'!D503</f>
        <v>2014</v>
      </c>
      <c r="J506" s="67" t="str">
        <f>IF('COUT TVX'!H503="IND","IND",IF('COUT TVX'!H503="COLL","COLL",IF('COUT TVX'!H503="INT","COL","MIXTE")))</f>
        <v>COLL</v>
      </c>
      <c r="K506" s="67" t="str">
        <f>IFERROR((VLOOKUP(A506,'COUT GLOBAL'!A:L,9,FALSE)),"")</f>
        <v>Locatif</v>
      </c>
      <c r="L506" s="67"/>
      <c r="M506" s="67"/>
      <c r="N506" s="67" t="str">
        <f t="shared" si="42"/>
        <v>-</v>
      </c>
      <c r="O506" s="67"/>
      <c r="P506" s="67"/>
      <c r="Q506" s="67"/>
      <c r="R506" s="67"/>
      <c r="S506" s="67"/>
      <c r="T506" s="67"/>
      <c r="U506" s="67"/>
      <c r="V506" s="67"/>
      <c r="W506" s="67"/>
      <c r="X506" s="73" t="str">
        <f>IF('COUT TVX'!E503=0,"",'COUT TVX'!E503)</f>
        <v/>
      </c>
      <c r="Y506" s="74"/>
      <c r="Z506" s="74"/>
      <c r="AA506" s="74"/>
      <c r="AB506" s="74"/>
      <c r="AC506" s="74"/>
      <c r="AD506" s="68"/>
      <c r="AE506" s="68" t="str">
        <f t="shared" si="43"/>
        <v/>
      </c>
      <c r="AF506" s="68"/>
      <c r="AG506" s="75" t="str">
        <f>IF('COUT TVX'!F503=0,"",'COUT TVX'!F503)</f>
        <v/>
      </c>
      <c r="AH506" s="75" t="str">
        <f>IF('COUT TVX'!G503=0,"",'COUT TVX'!G503)</f>
        <v/>
      </c>
      <c r="AI506" s="76" t="str">
        <f t="shared" si="44"/>
        <v/>
      </c>
      <c r="AJ506" s="67" t="str">
        <f>'COUT TVX'!K503</f>
        <v>LOT 09 - PEINTURE -</v>
      </c>
      <c r="AK506" s="67" t="str">
        <f>'COUT TVX'!L503</f>
        <v>SECOND ŒUVRE</v>
      </c>
      <c r="AL506" s="68">
        <f>'COUT TVX'!M503</f>
        <v>95828.6</v>
      </c>
      <c r="AM506" s="68"/>
      <c r="AN506" s="68"/>
      <c r="AO506" s="68"/>
      <c r="AP506" s="68"/>
      <c r="AQ506" s="68"/>
      <c r="AR506" s="68"/>
      <c r="AS506" s="77" t="str">
        <f>IF(ISBLANK('COUT TVX'!Q503),"",'COUT TVX'!Q503)</f>
        <v/>
      </c>
      <c r="AT506" s="68" t="str">
        <f t="shared" si="45"/>
        <v/>
      </c>
      <c r="AU506" s="68" t="str">
        <f t="shared" si="46"/>
        <v/>
      </c>
      <c r="AV506" s="68" t="str">
        <f t="shared" si="47"/>
        <v/>
      </c>
    </row>
    <row r="507" spans="1:48" x14ac:dyDescent="0.25">
      <c r="A507" s="67">
        <f>'COUT TVX'!A504</f>
        <v>837</v>
      </c>
      <c r="B507" s="67" t="str">
        <f>'COUT TVX'!B504</f>
        <v>LA FLECHE</v>
      </c>
      <c r="C507" s="67"/>
      <c r="D507" s="67"/>
      <c r="E507" s="67" t="str">
        <f>IF(ISBLANK('COUT TVX'!I504),"",'COUT TVX'!I504)</f>
        <v/>
      </c>
      <c r="F507" s="72" t="str">
        <f>'COUT TVX'!R504</f>
        <v>Z3</v>
      </c>
      <c r="G507" s="67"/>
      <c r="H507" s="67">
        <f>'COUT TVX'!C504</f>
        <v>2012</v>
      </c>
      <c r="I507" s="67">
        <f>'COUT TVX'!D504</f>
        <v>2014</v>
      </c>
      <c r="J507" s="67" t="str">
        <f>IF('COUT TVX'!H504="IND","IND",IF('COUT TVX'!H504="COLL","COLL",IF('COUT TVX'!H504="INT","COL","MIXTE")))</f>
        <v>COLL</v>
      </c>
      <c r="K507" s="67" t="str">
        <f>IFERROR((VLOOKUP(A507,'COUT GLOBAL'!A:L,9,FALSE)),"")</f>
        <v>Locatif</v>
      </c>
      <c r="L507" s="67"/>
      <c r="M507" s="67"/>
      <c r="N507" s="67" t="str">
        <f t="shared" si="42"/>
        <v>-</v>
      </c>
      <c r="O507" s="67"/>
      <c r="P507" s="67"/>
      <c r="Q507" s="67"/>
      <c r="R507" s="67"/>
      <c r="S507" s="67"/>
      <c r="T507" s="67"/>
      <c r="U507" s="67"/>
      <c r="V507" s="67"/>
      <c r="W507" s="67"/>
      <c r="X507" s="73" t="str">
        <f>IF('COUT TVX'!E504=0,"",'COUT TVX'!E504)</f>
        <v/>
      </c>
      <c r="Y507" s="74"/>
      <c r="Z507" s="74"/>
      <c r="AA507" s="74"/>
      <c r="AB507" s="74"/>
      <c r="AC507" s="74"/>
      <c r="AD507" s="68"/>
      <c r="AE507" s="68" t="str">
        <f t="shared" si="43"/>
        <v/>
      </c>
      <c r="AF507" s="68"/>
      <c r="AG507" s="75" t="str">
        <f>IF('COUT TVX'!F504=0,"",'COUT TVX'!F504)</f>
        <v/>
      </c>
      <c r="AH507" s="75" t="str">
        <f>IF('COUT TVX'!G504=0,"",'COUT TVX'!G504)</f>
        <v/>
      </c>
      <c r="AI507" s="76" t="str">
        <f t="shared" si="44"/>
        <v/>
      </c>
      <c r="AJ507" s="67" t="str">
        <f>'COUT TVX'!K504</f>
        <v>LOT 10 - SOLS SOUPLES -</v>
      </c>
      <c r="AK507" s="67" t="str">
        <f>'COUT TVX'!L504</f>
        <v>SECOND ŒUVRE</v>
      </c>
      <c r="AL507" s="68">
        <f>'COUT TVX'!M504</f>
        <v>35550.480000000003</v>
      </c>
      <c r="AM507" s="68"/>
      <c r="AN507" s="68"/>
      <c r="AO507" s="68"/>
      <c r="AP507" s="68"/>
      <c r="AQ507" s="68"/>
      <c r="AR507" s="68"/>
      <c r="AS507" s="77" t="str">
        <f>IF(ISBLANK('COUT TVX'!Q504),"",'COUT TVX'!Q504)</f>
        <v/>
      </c>
      <c r="AT507" s="68" t="str">
        <f t="shared" si="45"/>
        <v/>
      </c>
      <c r="AU507" s="68" t="str">
        <f t="shared" si="46"/>
        <v/>
      </c>
      <c r="AV507" s="68" t="str">
        <f t="shared" si="47"/>
        <v/>
      </c>
    </row>
    <row r="508" spans="1:48" x14ac:dyDescent="0.25">
      <c r="A508" s="67">
        <f>'COUT TVX'!A505</f>
        <v>837</v>
      </c>
      <c r="B508" s="67" t="str">
        <f>'COUT TVX'!B505</f>
        <v>LA FLECHE</v>
      </c>
      <c r="C508" s="67"/>
      <c r="D508" s="67"/>
      <c r="E508" s="67" t="str">
        <f>IF(ISBLANK('COUT TVX'!I505),"",'COUT TVX'!I505)</f>
        <v/>
      </c>
      <c r="F508" s="72" t="str">
        <f>'COUT TVX'!R505</f>
        <v>Z3</v>
      </c>
      <c r="G508" s="67"/>
      <c r="H508" s="67">
        <f>'COUT TVX'!C505</f>
        <v>2012</v>
      </c>
      <c r="I508" s="67">
        <f>'COUT TVX'!D505</f>
        <v>2014</v>
      </c>
      <c r="J508" s="67" t="str">
        <f>IF('COUT TVX'!H505="IND","IND",IF('COUT TVX'!H505="COLL","COLL",IF('COUT TVX'!H505="INT","COL","MIXTE")))</f>
        <v>COLL</v>
      </c>
      <c r="K508" s="67" t="str">
        <f>IFERROR((VLOOKUP(A508,'COUT GLOBAL'!A:L,9,FALSE)),"")</f>
        <v>Locatif</v>
      </c>
      <c r="L508" s="67"/>
      <c r="M508" s="67"/>
      <c r="N508" s="67" t="str">
        <f t="shared" si="42"/>
        <v>-</v>
      </c>
      <c r="O508" s="67"/>
      <c r="P508" s="67"/>
      <c r="Q508" s="67"/>
      <c r="R508" s="67"/>
      <c r="S508" s="67"/>
      <c r="T508" s="67"/>
      <c r="U508" s="67"/>
      <c r="V508" s="67"/>
      <c r="W508" s="67"/>
      <c r="X508" s="73" t="str">
        <f>IF('COUT TVX'!E505=0,"",'COUT TVX'!E505)</f>
        <v/>
      </c>
      <c r="Y508" s="74"/>
      <c r="Z508" s="74"/>
      <c r="AA508" s="74"/>
      <c r="AB508" s="74"/>
      <c r="AC508" s="74"/>
      <c r="AD508" s="68"/>
      <c r="AE508" s="68" t="str">
        <f t="shared" si="43"/>
        <v/>
      </c>
      <c r="AF508" s="68"/>
      <c r="AG508" s="75" t="str">
        <f>IF('COUT TVX'!F505=0,"",'COUT TVX'!F505)</f>
        <v/>
      </c>
      <c r="AH508" s="75" t="str">
        <f>IF('COUT TVX'!G505=0,"",'COUT TVX'!G505)</f>
        <v/>
      </c>
      <c r="AI508" s="76" t="str">
        <f t="shared" si="44"/>
        <v/>
      </c>
      <c r="AJ508" s="67" t="str">
        <f>'COUT TVX'!K505</f>
        <v>LOT 11 - PLOMBERIE -</v>
      </c>
      <c r="AK508" s="67" t="str">
        <f>'COUT TVX'!L505</f>
        <v>ELECTRICITE / CHAUFFAGE/PLOMBERIE/VMC</v>
      </c>
      <c r="AL508" s="68">
        <f>'COUT TVX'!M505</f>
        <v>184780.57</v>
      </c>
      <c r="AM508" s="68"/>
      <c r="AN508" s="68"/>
      <c r="AO508" s="68"/>
      <c r="AP508" s="68"/>
      <c r="AQ508" s="68"/>
      <c r="AR508" s="68"/>
      <c r="AS508" s="77" t="str">
        <f>IF(ISBLANK('COUT TVX'!Q505),"",'COUT TVX'!Q505)</f>
        <v/>
      </c>
      <c r="AT508" s="68" t="str">
        <f t="shared" si="45"/>
        <v/>
      </c>
      <c r="AU508" s="68" t="str">
        <f t="shared" si="46"/>
        <v/>
      </c>
      <c r="AV508" s="68" t="str">
        <f t="shared" si="47"/>
        <v/>
      </c>
    </row>
    <row r="509" spans="1:48" x14ac:dyDescent="0.25">
      <c r="A509" s="67">
        <f>'COUT TVX'!A506</f>
        <v>837</v>
      </c>
      <c r="B509" s="67" t="str">
        <f>'COUT TVX'!B506</f>
        <v>LA FLECHE</v>
      </c>
      <c r="C509" s="67"/>
      <c r="D509" s="67"/>
      <c r="E509" s="67" t="str">
        <f>IF(ISBLANK('COUT TVX'!I506),"",'COUT TVX'!I506)</f>
        <v/>
      </c>
      <c r="F509" s="72" t="str">
        <f>'COUT TVX'!R506</f>
        <v>Z3</v>
      </c>
      <c r="G509" s="67"/>
      <c r="H509" s="67">
        <f>'COUT TVX'!C506</f>
        <v>2012</v>
      </c>
      <c r="I509" s="67">
        <f>'COUT TVX'!D506</f>
        <v>2014</v>
      </c>
      <c r="J509" s="67" t="str">
        <f>IF('COUT TVX'!H506="IND","IND",IF('COUT TVX'!H506="COLL","COLL",IF('COUT TVX'!H506="INT","COL","MIXTE")))</f>
        <v>COLL</v>
      </c>
      <c r="K509" s="67" t="str">
        <f>IFERROR((VLOOKUP(A509,'COUT GLOBAL'!A:L,9,FALSE)),"")</f>
        <v>Locatif</v>
      </c>
      <c r="L509" s="67"/>
      <c r="M509" s="67"/>
      <c r="N509" s="67" t="str">
        <f t="shared" si="42"/>
        <v>-</v>
      </c>
      <c r="O509" s="67"/>
      <c r="P509" s="67"/>
      <c r="Q509" s="67"/>
      <c r="R509" s="67"/>
      <c r="S509" s="67"/>
      <c r="T509" s="67"/>
      <c r="U509" s="67"/>
      <c r="V509" s="67"/>
      <c r="W509" s="67"/>
      <c r="X509" s="73" t="str">
        <f>IF('COUT TVX'!E506=0,"",'COUT TVX'!E506)</f>
        <v/>
      </c>
      <c r="Y509" s="74"/>
      <c r="Z509" s="74"/>
      <c r="AA509" s="74"/>
      <c r="AB509" s="74"/>
      <c r="AC509" s="74"/>
      <c r="AD509" s="68"/>
      <c r="AE509" s="68" t="str">
        <f t="shared" si="43"/>
        <v/>
      </c>
      <c r="AF509" s="68"/>
      <c r="AG509" s="75" t="str">
        <f>IF('COUT TVX'!F506=0,"",'COUT TVX'!F506)</f>
        <v/>
      </c>
      <c r="AH509" s="75" t="str">
        <f>IF('COUT TVX'!G506=0,"",'COUT TVX'!G506)</f>
        <v/>
      </c>
      <c r="AI509" s="76" t="str">
        <f t="shared" si="44"/>
        <v/>
      </c>
      <c r="AJ509" s="67" t="str">
        <f>'COUT TVX'!K506</f>
        <v>LOT 12 - ELECTRICITE -</v>
      </c>
      <c r="AK509" s="67" t="str">
        <f>'COUT TVX'!L506</f>
        <v>ELECTRICITE / CHAUFFAGE/PLOMBERIE/VMC</v>
      </c>
      <c r="AL509" s="68">
        <f>'COUT TVX'!M506</f>
        <v>106742.14</v>
      </c>
      <c r="AM509" s="68"/>
      <c r="AN509" s="68"/>
      <c r="AO509" s="68"/>
      <c r="AP509" s="68"/>
      <c r="AQ509" s="68"/>
      <c r="AR509" s="68"/>
      <c r="AS509" s="77" t="str">
        <f>IF(ISBLANK('COUT TVX'!Q506),"",'COUT TVX'!Q506)</f>
        <v/>
      </c>
      <c r="AT509" s="68" t="str">
        <f t="shared" si="45"/>
        <v/>
      </c>
      <c r="AU509" s="68" t="str">
        <f t="shared" si="46"/>
        <v/>
      </c>
      <c r="AV509" s="68" t="str">
        <f t="shared" si="47"/>
        <v/>
      </c>
    </row>
    <row r="510" spans="1:48" x14ac:dyDescent="0.25">
      <c r="A510" s="67">
        <f>'COUT TVX'!A507</f>
        <v>837</v>
      </c>
      <c r="B510" s="67" t="str">
        <f>'COUT TVX'!B507</f>
        <v>LA FLECHE</v>
      </c>
      <c r="C510" s="67"/>
      <c r="D510" s="67"/>
      <c r="E510" s="67" t="str">
        <f>IF(ISBLANK('COUT TVX'!I507),"",'COUT TVX'!I507)</f>
        <v/>
      </c>
      <c r="F510" s="72" t="str">
        <f>'COUT TVX'!R507</f>
        <v>Z3</v>
      </c>
      <c r="G510" s="67"/>
      <c r="H510" s="67">
        <f>'COUT TVX'!C507</f>
        <v>2012</v>
      </c>
      <c r="I510" s="67">
        <f>'COUT TVX'!D507</f>
        <v>2014</v>
      </c>
      <c r="J510" s="67" t="str">
        <f>IF('COUT TVX'!H507="IND","IND",IF('COUT TVX'!H507="COLL","COLL",IF('COUT TVX'!H507="INT","COL","MIXTE")))</f>
        <v>COLL</v>
      </c>
      <c r="K510" s="67" t="str">
        <f>IFERROR((VLOOKUP(A510,'COUT GLOBAL'!A:L,9,FALSE)),"")</f>
        <v>Locatif</v>
      </c>
      <c r="L510" s="67"/>
      <c r="M510" s="67"/>
      <c r="N510" s="67" t="str">
        <f t="shared" si="42"/>
        <v>-</v>
      </c>
      <c r="O510" s="67"/>
      <c r="P510" s="67"/>
      <c r="Q510" s="67"/>
      <c r="R510" s="67"/>
      <c r="S510" s="67"/>
      <c r="T510" s="67"/>
      <c r="U510" s="67"/>
      <c r="V510" s="67"/>
      <c r="W510" s="67"/>
      <c r="X510" s="73" t="str">
        <f>IF('COUT TVX'!E507=0,"",'COUT TVX'!E507)</f>
        <v/>
      </c>
      <c r="Y510" s="74"/>
      <c r="Z510" s="74"/>
      <c r="AA510" s="74"/>
      <c r="AB510" s="74"/>
      <c r="AC510" s="74"/>
      <c r="AD510" s="68"/>
      <c r="AE510" s="68" t="str">
        <f t="shared" si="43"/>
        <v/>
      </c>
      <c r="AF510" s="68"/>
      <c r="AG510" s="75" t="str">
        <f>IF('COUT TVX'!F507=0,"",'COUT TVX'!F507)</f>
        <v/>
      </c>
      <c r="AH510" s="75" t="str">
        <f>IF('COUT TVX'!G507=0,"",'COUT TVX'!G507)</f>
        <v/>
      </c>
      <c r="AI510" s="76" t="str">
        <f t="shared" si="44"/>
        <v/>
      </c>
      <c r="AJ510" s="67" t="str">
        <f>'COUT TVX'!K507</f>
        <v>LOT 13 - VRD - E. V. -</v>
      </c>
      <c r="AK510" s="67" t="str">
        <f>'COUT TVX'!L507</f>
        <v>VRD</v>
      </c>
      <c r="AL510" s="68">
        <f>'COUT TVX'!M507</f>
        <v>92520.27</v>
      </c>
      <c r="AM510" s="68"/>
      <c r="AN510" s="68"/>
      <c r="AO510" s="68"/>
      <c r="AP510" s="68"/>
      <c r="AQ510" s="68"/>
      <c r="AR510" s="68"/>
      <c r="AS510" s="77" t="str">
        <f>IF(ISBLANK('COUT TVX'!Q507),"",'COUT TVX'!Q507)</f>
        <v/>
      </c>
      <c r="AT510" s="68" t="str">
        <f t="shared" si="45"/>
        <v/>
      </c>
      <c r="AU510" s="68" t="str">
        <f t="shared" si="46"/>
        <v/>
      </c>
      <c r="AV510" s="68" t="str">
        <f t="shared" si="47"/>
        <v/>
      </c>
    </row>
    <row r="511" spans="1:48" x14ac:dyDescent="0.25">
      <c r="A511" s="67">
        <f>'COUT TVX'!A508</f>
        <v>844</v>
      </c>
      <c r="B511" s="67" t="str">
        <f>'COUT TVX'!B508</f>
        <v>ALLONNES 24 LOGTS (ANRU)</v>
      </c>
      <c r="C511" s="67"/>
      <c r="D511" s="67" t="s">
        <v>1244</v>
      </c>
      <c r="E511" s="67" t="str">
        <f>IF(ISBLANK('COUT TVX'!I508),"",'COUT TVX'!I508)</f>
        <v/>
      </c>
      <c r="F511" s="72" t="str">
        <f>'COUT TVX'!R508</f>
        <v>Z2</v>
      </c>
      <c r="G511" s="67"/>
      <c r="H511" s="67">
        <f>'COUT TVX'!C508</f>
        <v>2012</v>
      </c>
      <c r="I511" s="67">
        <f>'COUT TVX'!D508</f>
        <v>2015</v>
      </c>
      <c r="J511" s="67" t="str">
        <f>IF('COUT TVX'!H508="IND","IND",IF('COUT TVX'!H508="COLL","COLL",IF('COUT TVX'!H508="INT","COL","MIXTE")))</f>
        <v>IND</v>
      </c>
      <c r="K511" s="67" t="str">
        <f>IFERROR((VLOOKUP(A511,'COUT GLOBAL'!A:L,9,FALSE)),"")</f>
        <v>Locatif</v>
      </c>
      <c r="L511" s="67"/>
      <c r="M511" s="67"/>
      <c r="N511" s="67" t="str">
        <f t="shared" si="42"/>
        <v>-</v>
      </c>
      <c r="O511" s="67"/>
      <c r="P511" s="67"/>
      <c r="Q511" s="67"/>
      <c r="R511" s="67"/>
      <c r="S511" s="67"/>
      <c r="T511" s="67"/>
      <c r="U511" s="67"/>
      <c r="V511" s="67"/>
      <c r="W511" s="67"/>
      <c r="X511" s="73">
        <f>IF('COUT TVX'!E508=0,"",'COUT TVX'!E508)</f>
        <v>24</v>
      </c>
      <c r="Y511" s="74"/>
      <c r="Z511" s="74"/>
      <c r="AA511" s="74"/>
      <c r="AB511" s="74"/>
      <c r="AC511" s="74"/>
      <c r="AD511" s="68"/>
      <c r="AE511" s="68">
        <f t="shared" si="43"/>
        <v>0</v>
      </c>
      <c r="AF511" s="68"/>
      <c r="AG511" s="75">
        <f>IF('COUT TVX'!F508=0,"",'COUT TVX'!F508)</f>
        <v>2085.7399999999998</v>
      </c>
      <c r="AH511" s="75">
        <f>IF('COUT TVX'!G508=0,"",'COUT TVX'!G508)</f>
        <v>2147.4499999999998</v>
      </c>
      <c r="AI511" s="76">
        <f t="shared" si="44"/>
        <v>0.97126359170178578</v>
      </c>
      <c r="AJ511" s="67" t="str">
        <f>'COUT TVX'!K508</f>
        <v>LOT 1 - TERRASSEMENTS VRD</v>
      </c>
      <c r="AK511" s="67" t="str">
        <f>'COUT TVX'!L508</f>
        <v>GROS ŒUVRE</v>
      </c>
      <c r="AL511" s="68">
        <f>'COUT TVX'!M508</f>
        <v>380334.14</v>
      </c>
      <c r="AM511" s="68"/>
      <c r="AN511" s="68"/>
      <c r="AO511" s="68"/>
      <c r="AP511" s="68"/>
      <c r="AQ511" s="68"/>
      <c r="AR511" s="68"/>
      <c r="AS511" s="77">
        <f>IF(ISBLANK('COUT TVX'!Q508),"",'COUT TVX'!Q508)</f>
        <v>5.5E-2</v>
      </c>
      <c r="AT511" s="68">
        <f t="shared" si="45"/>
        <v>0</v>
      </c>
      <c r="AU511" s="68">
        <f t="shared" si="46"/>
        <v>0</v>
      </c>
      <c r="AV511" s="68">
        <f t="shared" si="47"/>
        <v>0</v>
      </c>
    </row>
    <row r="512" spans="1:48" x14ac:dyDescent="0.25">
      <c r="A512" s="67">
        <f>'COUT TVX'!A509</f>
        <v>844</v>
      </c>
      <c r="B512" s="67" t="str">
        <f>'COUT TVX'!B509</f>
        <v>ALLONNES 24 LOGTS (ANRU)</v>
      </c>
      <c r="C512" s="67"/>
      <c r="D512" s="67"/>
      <c r="E512" s="67" t="str">
        <f>IF(ISBLANK('COUT TVX'!I509),"",'COUT TVX'!I509)</f>
        <v/>
      </c>
      <c r="F512" s="72" t="str">
        <f>'COUT TVX'!R509</f>
        <v>Z2</v>
      </c>
      <c r="G512" s="67"/>
      <c r="H512" s="67">
        <f>'COUT TVX'!C509</f>
        <v>2012</v>
      </c>
      <c r="I512" s="67">
        <f>'COUT TVX'!D509</f>
        <v>2015</v>
      </c>
      <c r="J512" s="67" t="str">
        <f>IF('COUT TVX'!H509="IND","IND",IF('COUT TVX'!H509="COLL","COLL",IF('COUT TVX'!H509="INT","COL","MIXTE")))</f>
        <v>IND</v>
      </c>
      <c r="K512" s="67" t="str">
        <f>IFERROR((VLOOKUP(A512,'COUT GLOBAL'!A:L,9,FALSE)),"")</f>
        <v>Locatif</v>
      </c>
      <c r="L512" s="67"/>
      <c r="M512" s="67"/>
      <c r="N512" s="67" t="str">
        <f t="shared" si="42"/>
        <v>-</v>
      </c>
      <c r="O512" s="67"/>
      <c r="P512" s="67"/>
      <c r="Q512" s="67"/>
      <c r="R512" s="67"/>
      <c r="S512" s="67"/>
      <c r="T512" s="67"/>
      <c r="U512" s="67"/>
      <c r="V512" s="67"/>
      <c r="W512" s="67"/>
      <c r="X512" s="73" t="str">
        <f>IF('COUT TVX'!E509=0,"",'COUT TVX'!E509)</f>
        <v/>
      </c>
      <c r="Y512" s="74"/>
      <c r="Z512" s="74"/>
      <c r="AA512" s="74"/>
      <c r="AB512" s="74"/>
      <c r="AC512" s="74"/>
      <c r="AD512" s="68"/>
      <c r="AE512" s="68" t="str">
        <f t="shared" si="43"/>
        <v/>
      </c>
      <c r="AF512" s="68"/>
      <c r="AG512" s="75" t="str">
        <f>IF('COUT TVX'!F509=0,"",'COUT TVX'!F509)</f>
        <v/>
      </c>
      <c r="AH512" s="75" t="str">
        <f>IF('COUT TVX'!G509=0,"",'COUT TVX'!G509)</f>
        <v/>
      </c>
      <c r="AI512" s="76" t="str">
        <f t="shared" si="44"/>
        <v/>
      </c>
      <c r="AJ512" s="67" t="str">
        <f>'COUT TVX'!K509</f>
        <v>LOT 3 - GROS OEUVRE - DALLAGE</v>
      </c>
      <c r="AK512" s="67" t="str">
        <f>'COUT TVX'!L509</f>
        <v>GROS ŒUVRE</v>
      </c>
      <c r="AL512" s="68">
        <f>'COUT TVX'!M509</f>
        <v>327100.15999999997</v>
      </c>
      <c r="AM512" s="68"/>
      <c r="AN512" s="68"/>
      <c r="AO512" s="68"/>
      <c r="AP512" s="68"/>
      <c r="AQ512" s="68"/>
      <c r="AR512" s="68"/>
      <c r="AS512" s="77" t="str">
        <f>IF(ISBLANK('COUT TVX'!Q509),"",'COUT TVX'!Q509)</f>
        <v/>
      </c>
      <c r="AT512" s="68" t="str">
        <f t="shared" si="45"/>
        <v/>
      </c>
      <c r="AU512" s="68" t="str">
        <f t="shared" si="46"/>
        <v/>
      </c>
      <c r="AV512" s="68" t="str">
        <f t="shared" si="47"/>
        <v/>
      </c>
    </row>
    <row r="513" spans="1:48" x14ac:dyDescent="0.25">
      <c r="A513" s="67">
        <f>'COUT TVX'!A510</f>
        <v>844</v>
      </c>
      <c r="B513" s="67" t="str">
        <f>'COUT TVX'!B510</f>
        <v>ALLONNES 24 LOGTS (ANRU)</v>
      </c>
      <c r="C513" s="67"/>
      <c r="D513" s="67"/>
      <c r="E513" s="67" t="str">
        <f>IF(ISBLANK('COUT TVX'!I510),"",'COUT TVX'!I510)</f>
        <v/>
      </c>
      <c r="F513" s="72" t="str">
        <f>'COUT TVX'!R510</f>
        <v>Z2</v>
      </c>
      <c r="G513" s="67"/>
      <c r="H513" s="67">
        <f>'COUT TVX'!C510</f>
        <v>2012</v>
      </c>
      <c r="I513" s="67">
        <f>'COUT TVX'!D510</f>
        <v>2015</v>
      </c>
      <c r="J513" s="67" t="str">
        <f>IF('COUT TVX'!H510="IND","IND",IF('COUT TVX'!H510="COLL","COLL",IF('COUT TVX'!H510="INT","COL","MIXTE")))</f>
        <v>IND</v>
      </c>
      <c r="K513" s="67" t="str">
        <f>IFERROR((VLOOKUP(A513,'COUT GLOBAL'!A:L,9,FALSE)),"")</f>
        <v>Locatif</v>
      </c>
      <c r="L513" s="67"/>
      <c r="M513" s="67"/>
      <c r="N513" s="67" t="str">
        <f t="shared" si="42"/>
        <v>-</v>
      </c>
      <c r="O513" s="67"/>
      <c r="P513" s="67"/>
      <c r="Q513" s="67"/>
      <c r="R513" s="67"/>
      <c r="S513" s="67"/>
      <c r="T513" s="67"/>
      <c r="U513" s="67"/>
      <c r="V513" s="67"/>
      <c r="W513" s="67"/>
      <c r="X513" s="73" t="str">
        <f>IF('COUT TVX'!E510=0,"",'COUT TVX'!E510)</f>
        <v/>
      </c>
      <c r="Y513" s="74"/>
      <c r="Z513" s="74"/>
      <c r="AA513" s="74"/>
      <c r="AB513" s="74"/>
      <c r="AC513" s="74"/>
      <c r="AD513" s="68"/>
      <c r="AE513" s="68" t="str">
        <f t="shared" si="43"/>
        <v/>
      </c>
      <c r="AF513" s="68"/>
      <c r="AG513" s="75" t="str">
        <f>IF('COUT TVX'!F510=0,"",'COUT TVX'!F510)</f>
        <v/>
      </c>
      <c r="AH513" s="75" t="str">
        <f>IF('COUT TVX'!G510=0,"",'COUT TVX'!G510)</f>
        <v/>
      </c>
      <c r="AI513" s="76" t="str">
        <f t="shared" si="44"/>
        <v/>
      </c>
      <c r="AJ513" s="67" t="str">
        <f>'COUT TVX'!K510</f>
        <v>LOT 02 - ESPACES VERTS CLOTURE</v>
      </c>
      <c r="AK513" s="67" t="str">
        <f>'COUT TVX'!L510</f>
        <v>ESPACES VERTS</v>
      </c>
      <c r="AL513" s="68">
        <f>'COUT TVX'!M510</f>
        <v>51359.39</v>
      </c>
      <c r="AM513" s="68"/>
      <c r="AN513" s="68"/>
      <c r="AO513" s="68"/>
      <c r="AP513" s="68"/>
      <c r="AQ513" s="68"/>
      <c r="AR513" s="68"/>
      <c r="AS513" s="77" t="str">
        <f>IF(ISBLANK('COUT TVX'!Q510),"",'COUT TVX'!Q510)</f>
        <v/>
      </c>
      <c r="AT513" s="68" t="str">
        <f t="shared" si="45"/>
        <v/>
      </c>
      <c r="AU513" s="68" t="str">
        <f t="shared" si="46"/>
        <v/>
      </c>
      <c r="AV513" s="68" t="str">
        <f t="shared" si="47"/>
        <v/>
      </c>
    </row>
    <row r="514" spans="1:48" x14ac:dyDescent="0.25">
      <c r="A514" s="67">
        <f>'COUT TVX'!A511</f>
        <v>844</v>
      </c>
      <c r="B514" s="67" t="str">
        <f>'COUT TVX'!B511</f>
        <v>ALLONNES 24 LOGTS (ANRU)</v>
      </c>
      <c r="C514" s="67"/>
      <c r="D514" s="67"/>
      <c r="E514" s="67" t="str">
        <f>IF(ISBLANK('COUT TVX'!I511),"",'COUT TVX'!I511)</f>
        <v/>
      </c>
      <c r="F514" s="72" t="str">
        <f>'COUT TVX'!R511</f>
        <v>Z2</v>
      </c>
      <c r="G514" s="67"/>
      <c r="H514" s="67">
        <f>'COUT TVX'!C511</f>
        <v>2012</v>
      </c>
      <c r="I514" s="67">
        <f>'COUT TVX'!D511</f>
        <v>2015</v>
      </c>
      <c r="J514" s="67" t="str">
        <f>IF('COUT TVX'!H511="IND","IND",IF('COUT TVX'!H511="COLL","COLL",IF('COUT TVX'!H511="INT","COL","MIXTE")))</f>
        <v>IND</v>
      </c>
      <c r="K514" s="67" t="str">
        <f>IFERROR((VLOOKUP(A514,'COUT GLOBAL'!A:L,9,FALSE)),"")</f>
        <v>Locatif</v>
      </c>
      <c r="L514" s="67"/>
      <c r="M514" s="67"/>
      <c r="N514" s="67" t="str">
        <f t="shared" si="42"/>
        <v>-</v>
      </c>
      <c r="O514" s="67"/>
      <c r="P514" s="67"/>
      <c r="Q514" s="67"/>
      <c r="R514" s="67"/>
      <c r="S514" s="67"/>
      <c r="T514" s="67"/>
      <c r="U514" s="67"/>
      <c r="V514" s="67"/>
      <c r="W514" s="67"/>
      <c r="X514" s="73" t="str">
        <f>IF('COUT TVX'!E511=0,"",'COUT TVX'!E511)</f>
        <v/>
      </c>
      <c r="Y514" s="74"/>
      <c r="Z514" s="74"/>
      <c r="AA514" s="74"/>
      <c r="AB514" s="74"/>
      <c r="AC514" s="74"/>
      <c r="AD514" s="68"/>
      <c r="AE514" s="68" t="str">
        <f t="shared" si="43"/>
        <v/>
      </c>
      <c r="AF514" s="68"/>
      <c r="AG514" s="75" t="str">
        <f>IF('COUT TVX'!F511=0,"",'COUT TVX'!F511)</f>
        <v/>
      </c>
      <c r="AH514" s="75" t="str">
        <f>IF('COUT TVX'!G511=0,"",'COUT TVX'!G511)</f>
        <v/>
      </c>
      <c r="AI514" s="76" t="str">
        <f t="shared" si="44"/>
        <v/>
      </c>
      <c r="AJ514" s="67" t="str">
        <f>'COUT TVX'!K511</f>
        <v>LOT 04 - OSSATURE BOIS CHARPEN</v>
      </c>
      <c r="AK514" s="67" t="str">
        <f>'COUT TVX'!L511</f>
        <v>CHARPENTE / COUVERTURE</v>
      </c>
      <c r="AL514" s="68">
        <f>'COUT TVX'!M511</f>
        <v>706171.17</v>
      </c>
      <c r="AM514" s="68"/>
      <c r="AN514" s="68"/>
      <c r="AO514" s="68"/>
      <c r="AP514" s="68"/>
      <c r="AQ514" s="68"/>
      <c r="AR514" s="68"/>
      <c r="AS514" s="77" t="str">
        <f>IF(ISBLANK('COUT TVX'!Q511),"",'COUT TVX'!Q511)</f>
        <v/>
      </c>
      <c r="AT514" s="68" t="str">
        <f t="shared" si="45"/>
        <v/>
      </c>
      <c r="AU514" s="68" t="str">
        <f t="shared" si="46"/>
        <v/>
      </c>
      <c r="AV514" s="68" t="str">
        <f t="shared" si="47"/>
        <v/>
      </c>
    </row>
    <row r="515" spans="1:48" x14ac:dyDescent="0.25">
      <c r="A515" s="67">
        <f>'COUT TVX'!A512</f>
        <v>844</v>
      </c>
      <c r="B515" s="67" t="str">
        <f>'COUT TVX'!B512</f>
        <v>ALLONNES 24 LOGTS (ANRU)</v>
      </c>
      <c r="C515" s="67"/>
      <c r="D515" s="67"/>
      <c r="E515" s="67" t="str">
        <f>IF(ISBLANK('COUT TVX'!I512),"",'COUT TVX'!I512)</f>
        <v/>
      </c>
      <c r="F515" s="72" t="str">
        <f>'COUT TVX'!R512</f>
        <v>Z2</v>
      </c>
      <c r="G515" s="67"/>
      <c r="H515" s="67">
        <f>'COUT TVX'!C512</f>
        <v>2012</v>
      </c>
      <c r="I515" s="67">
        <f>'COUT TVX'!D512</f>
        <v>2015</v>
      </c>
      <c r="J515" s="67" t="str">
        <f>IF('COUT TVX'!H512="IND","IND",IF('COUT TVX'!H512="COLL","COLL",IF('COUT TVX'!H512="INT","COL","MIXTE")))</f>
        <v>IND</v>
      </c>
      <c r="K515" s="67" t="str">
        <f>IFERROR((VLOOKUP(A515,'COUT GLOBAL'!A:L,9,FALSE)),"")</f>
        <v>Locatif</v>
      </c>
      <c r="L515" s="67"/>
      <c r="M515" s="67"/>
      <c r="N515" s="67" t="str">
        <f t="shared" si="42"/>
        <v>-</v>
      </c>
      <c r="O515" s="67"/>
      <c r="P515" s="67"/>
      <c r="Q515" s="67"/>
      <c r="R515" s="67"/>
      <c r="S515" s="67"/>
      <c r="T515" s="67"/>
      <c r="U515" s="67"/>
      <c r="V515" s="67"/>
      <c r="W515" s="67"/>
      <c r="X515" s="73" t="str">
        <f>IF('COUT TVX'!E512=0,"",'COUT TVX'!E512)</f>
        <v/>
      </c>
      <c r="Y515" s="74"/>
      <c r="Z515" s="74"/>
      <c r="AA515" s="74"/>
      <c r="AB515" s="74"/>
      <c r="AC515" s="74"/>
      <c r="AD515" s="68"/>
      <c r="AE515" s="68" t="str">
        <f t="shared" si="43"/>
        <v/>
      </c>
      <c r="AF515" s="68"/>
      <c r="AG515" s="75" t="str">
        <f>IF('COUT TVX'!F512=0,"",'COUT TVX'!F512)</f>
        <v/>
      </c>
      <c r="AH515" s="75" t="str">
        <f>IF('COUT TVX'!G512=0,"",'COUT TVX'!G512)</f>
        <v/>
      </c>
      <c r="AI515" s="76" t="str">
        <f t="shared" si="44"/>
        <v/>
      </c>
      <c r="AJ515" s="67" t="str">
        <f>'COUT TVX'!K512</f>
        <v>LOT 05 - ETANCHEITE</v>
      </c>
      <c r="AK515" s="67" t="str">
        <f>'COUT TVX'!L512</f>
        <v>CHARPENTE / COUVERTURE</v>
      </c>
      <c r="AL515" s="68">
        <f>'COUT TVX'!M512</f>
        <v>139849.26</v>
      </c>
      <c r="AM515" s="68"/>
      <c r="AN515" s="68"/>
      <c r="AO515" s="68"/>
      <c r="AP515" s="68"/>
      <c r="AQ515" s="68"/>
      <c r="AR515" s="68"/>
      <c r="AS515" s="77" t="str">
        <f>IF(ISBLANK('COUT TVX'!Q512),"",'COUT TVX'!Q512)</f>
        <v/>
      </c>
      <c r="AT515" s="68" t="str">
        <f t="shared" si="45"/>
        <v/>
      </c>
      <c r="AU515" s="68" t="str">
        <f t="shared" si="46"/>
        <v/>
      </c>
      <c r="AV515" s="68" t="str">
        <f t="shared" si="47"/>
        <v/>
      </c>
    </row>
    <row r="516" spans="1:48" x14ac:dyDescent="0.25">
      <c r="A516" s="67">
        <f>'COUT TVX'!A513</f>
        <v>844</v>
      </c>
      <c r="B516" s="67" t="str">
        <f>'COUT TVX'!B513</f>
        <v>ALLONNES 24 LOGTS (ANRU)</v>
      </c>
      <c r="C516" s="67"/>
      <c r="D516" s="67"/>
      <c r="E516" s="67" t="str">
        <f>IF(ISBLANK('COUT TVX'!I513),"",'COUT TVX'!I513)</f>
        <v/>
      </c>
      <c r="F516" s="72" t="str">
        <f>'COUT TVX'!R513</f>
        <v>Z2</v>
      </c>
      <c r="G516" s="67"/>
      <c r="H516" s="67">
        <f>'COUT TVX'!C513</f>
        <v>2012</v>
      </c>
      <c r="I516" s="67">
        <f>'COUT TVX'!D513</f>
        <v>2015</v>
      </c>
      <c r="J516" s="67" t="str">
        <f>IF('COUT TVX'!H513="IND","IND",IF('COUT TVX'!H513="COLL","COLL",IF('COUT TVX'!H513="INT","COL","MIXTE")))</f>
        <v>IND</v>
      </c>
      <c r="K516" s="67" t="str">
        <f>IFERROR((VLOOKUP(A516,'COUT GLOBAL'!A:L,9,FALSE)),"")</f>
        <v>Locatif</v>
      </c>
      <c r="L516" s="67"/>
      <c r="M516" s="67"/>
      <c r="N516" s="67" t="str">
        <f t="shared" si="42"/>
        <v>-</v>
      </c>
      <c r="O516" s="67"/>
      <c r="P516" s="67"/>
      <c r="Q516" s="67"/>
      <c r="R516" s="67"/>
      <c r="S516" s="67"/>
      <c r="T516" s="67"/>
      <c r="U516" s="67"/>
      <c r="V516" s="67"/>
      <c r="W516" s="67"/>
      <c r="X516" s="73" t="str">
        <f>IF('COUT TVX'!E513=0,"",'COUT TVX'!E513)</f>
        <v/>
      </c>
      <c r="Y516" s="74"/>
      <c r="Z516" s="74"/>
      <c r="AA516" s="74"/>
      <c r="AB516" s="74"/>
      <c r="AC516" s="74"/>
      <c r="AD516" s="68"/>
      <c r="AE516" s="68" t="str">
        <f t="shared" si="43"/>
        <v/>
      </c>
      <c r="AF516" s="68"/>
      <c r="AG516" s="75" t="str">
        <f>IF('COUT TVX'!F513=0,"",'COUT TVX'!F513)</f>
        <v/>
      </c>
      <c r="AH516" s="75" t="str">
        <f>IF('COUT TVX'!G513=0,"",'COUT TVX'!G513)</f>
        <v/>
      </c>
      <c r="AI516" s="76" t="str">
        <f t="shared" si="44"/>
        <v/>
      </c>
      <c r="AJ516" s="67" t="str">
        <f>'COUT TVX'!K513</f>
        <v>LOT 06 - COUVERT BARDAGE ZINC</v>
      </c>
      <c r="AK516" s="67" t="str">
        <f>'COUT TVX'!L513</f>
        <v>CHARPENTE / COUVERTURE</v>
      </c>
      <c r="AL516" s="68">
        <f>'COUT TVX'!M513</f>
        <v>88890.45</v>
      </c>
      <c r="AM516" s="68"/>
      <c r="AN516" s="68"/>
      <c r="AO516" s="68"/>
      <c r="AP516" s="68"/>
      <c r="AQ516" s="68"/>
      <c r="AR516" s="68"/>
      <c r="AS516" s="77" t="str">
        <f>IF(ISBLANK('COUT TVX'!Q513),"",'COUT TVX'!Q513)</f>
        <v/>
      </c>
      <c r="AT516" s="68" t="str">
        <f t="shared" si="45"/>
        <v/>
      </c>
      <c r="AU516" s="68" t="str">
        <f t="shared" si="46"/>
        <v/>
      </c>
      <c r="AV516" s="68" t="str">
        <f t="shared" si="47"/>
        <v/>
      </c>
    </row>
    <row r="517" spans="1:48" x14ac:dyDescent="0.25">
      <c r="A517" s="67">
        <f>'COUT TVX'!A514</f>
        <v>844</v>
      </c>
      <c r="B517" s="67" t="str">
        <f>'COUT TVX'!B514</f>
        <v>ALLONNES 24 LOGTS (ANRU)</v>
      </c>
      <c r="C517" s="67"/>
      <c r="D517" s="67"/>
      <c r="E517" s="67" t="str">
        <f>IF(ISBLANK('COUT TVX'!I514),"",'COUT TVX'!I514)</f>
        <v/>
      </c>
      <c r="F517" s="72" t="str">
        <f>'COUT TVX'!R514</f>
        <v>Z2</v>
      </c>
      <c r="G517" s="67"/>
      <c r="H517" s="67">
        <f>'COUT TVX'!C514</f>
        <v>2012</v>
      </c>
      <c r="I517" s="67">
        <f>'COUT TVX'!D514</f>
        <v>2015</v>
      </c>
      <c r="J517" s="67" t="str">
        <f>IF('COUT TVX'!H514="IND","IND",IF('COUT TVX'!H514="COLL","COLL",IF('COUT TVX'!H514="INT","COL","MIXTE")))</f>
        <v>IND</v>
      </c>
      <c r="K517" s="67" t="str">
        <f>IFERROR((VLOOKUP(A517,'COUT GLOBAL'!A:L,9,FALSE)),"")</f>
        <v>Locatif</v>
      </c>
      <c r="L517" s="67"/>
      <c r="M517" s="67"/>
      <c r="N517" s="67" t="str">
        <f t="shared" si="42"/>
        <v>-</v>
      </c>
      <c r="O517" s="67"/>
      <c r="P517" s="67"/>
      <c r="Q517" s="67"/>
      <c r="R517" s="67"/>
      <c r="S517" s="67"/>
      <c r="T517" s="67"/>
      <c r="U517" s="67"/>
      <c r="V517" s="67"/>
      <c r="W517" s="67"/>
      <c r="X517" s="73" t="str">
        <f>IF('COUT TVX'!E514=0,"",'COUT TVX'!E514)</f>
        <v/>
      </c>
      <c r="Y517" s="74"/>
      <c r="Z517" s="74"/>
      <c r="AA517" s="74"/>
      <c r="AB517" s="74"/>
      <c r="AC517" s="74"/>
      <c r="AD517" s="68"/>
      <c r="AE517" s="68" t="str">
        <f t="shared" si="43"/>
        <v/>
      </c>
      <c r="AF517" s="68"/>
      <c r="AG517" s="75" t="str">
        <f>IF('COUT TVX'!F514=0,"",'COUT TVX'!F514)</f>
        <v/>
      </c>
      <c r="AH517" s="75" t="str">
        <f>IF('COUT TVX'!G514=0,"",'COUT TVX'!G514)</f>
        <v/>
      </c>
      <c r="AI517" s="76" t="str">
        <f t="shared" si="44"/>
        <v/>
      </c>
      <c r="AJ517" s="67" t="str">
        <f>'COUT TVX'!K514</f>
        <v>LOT 07 - MENUISERIES EXT</v>
      </c>
      <c r="AK517" s="67" t="str">
        <f>'COUT TVX'!L514</f>
        <v>SECOND ŒUVRE</v>
      </c>
      <c r="AL517" s="68">
        <f>'COUT TVX'!M514</f>
        <v>171509.98</v>
      </c>
      <c r="AM517" s="68"/>
      <c r="AN517" s="68"/>
      <c r="AO517" s="68"/>
      <c r="AP517" s="68"/>
      <c r="AQ517" s="68"/>
      <c r="AR517" s="68"/>
      <c r="AS517" s="77" t="str">
        <f>IF(ISBLANK('COUT TVX'!Q514),"",'COUT TVX'!Q514)</f>
        <v/>
      </c>
      <c r="AT517" s="68" t="str">
        <f t="shared" si="45"/>
        <v/>
      </c>
      <c r="AU517" s="68" t="str">
        <f t="shared" si="46"/>
        <v/>
      </c>
      <c r="AV517" s="68" t="str">
        <f t="shared" si="47"/>
        <v/>
      </c>
    </row>
    <row r="518" spans="1:48" x14ac:dyDescent="0.25">
      <c r="A518" s="67">
        <f>'COUT TVX'!A515</f>
        <v>844</v>
      </c>
      <c r="B518" s="67" t="str">
        <f>'COUT TVX'!B515</f>
        <v>ALLONNES 24 LOGTS (ANRU)</v>
      </c>
      <c r="C518" s="67"/>
      <c r="D518" s="67"/>
      <c r="E518" s="67" t="str">
        <f>IF(ISBLANK('COUT TVX'!I515),"",'COUT TVX'!I515)</f>
        <v/>
      </c>
      <c r="F518" s="72" t="str">
        <f>'COUT TVX'!R515</f>
        <v>Z2</v>
      </c>
      <c r="G518" s="67"/>
      <c r="H518" s="67">
        <f>'COUT TVX'!C515</f>
        <v>2012</v>
      </c>
      <c r="I518" s="67">
        <f>'COUT TVX'!D515</f>
        <v>2015</v>
      </c>
      <c r="J518" s="67" t="str">
        <f>IF('COUT TVX'!H515="IND","IND",IF('COUT TVX'!H515="COLL","COLL",IF('COUT TVX'!H515="INT","COL","MIXTE")))</f>
        <v>IND</v>
      </c>
      <c r="K518" s="67" t="str">
        <f>IFERROR((VLOOKUP(A518,'COUT GLOBAL'!A:L,9,FALSE)),"")</f>
        <v>Locatif</v>
      </c>
      <c r="L518" s="67"/>
      <c r="M518" s="67"/>
      <c r="N518" s="67" t="str">
        <f t="shared" ref="N518:N581" si="48">IF(ISBLANK(G518),"-",IF(L517&lt;2012,"RT2005","RT2012"))</f>
        <v>-</v>
      </c>
      <c r="O518" s="67"/>
      <c r="P518" s="67"/>
      <c r="Q518" s="67"/>
      <c r="R518" s="67"/>
      <c r="S518" s="67"/>
      <c r="T518" s="67"/>
      <c r="U518" s="67"/>
      <c r="V518" s="67"/>
      <c r="W518" s="67"/>
      <c r="X518" s="73" t="str">
        <f>IF('COUT TVX'!E515=0,"",'COUT TVX'!E515)</f>
        <v/>
      </c>
      <c r="Y518" s="74"/>
      <c r="Z518" s="74"/>
      <c r="AA518" s="74"/>
      <c r="AB518" s="74"/>
      <c r="AC518" s="74"/>
      <c r="AD518" s="68"/>
      <c r="AE518" s="68" t="str">
        <f t="shared" ref="AE518:AE581" si="49">IFERROR((AD518/AH518),"")</f>
        <v/>
      </c>
      <c r="AF518" s="68"/>
      <c r="AG518" s="75" t="str">
        <f>IF('COUT TVX'!F515=0,"",'COUT TVX'!F515)</f>
        <v/>
      </c>
      <c r="AH518" s="75" t="str">
        <f>IF('COUT TVX'!G515=0,"",'COUT TVX'!G515)</f>
        <v/>
      </c>
      <c r="AI518" s="76" t="str">
        <f t="shared" ref="AI518:AI581" si="50">IFERROR((AG518/AH518),"")</f>
        <v/>
      </c>
      <c r="AJ518" s="67" t="str">
        <f>'COUT TVX'!K515</f>
        <v>LOT 08 - MENUISERIES INT</v>
      </c>
      <c r="AK518" s="67" t="str">
        <f>'COUT TVX'!L515</f>
        <v>SECOND ŒUVRE</v>
      </c>
      <c r="AL518" s="68">
        <f>'COUT TVX'!M515</f>
        <v>59951.28</v>
      </c>
      <c r="AM518" s="68"/>
      <c r="AN518" s="68"/>
      <c r="AO518" s="68"/>
      <c r="AP518" s="68"/>
      <c r="AQ518" s="68"/>
      <c r="AR518" s="68"/>
      <c r="AS518" s="77" t="str">
        <f>IF(ISBLANK('COUT TVX'!Q515),"",'COUT TVX'!Q515)</f>
        <v/>
      </c>
      <c r="AT518" s="68" t="str">
        <f t="shared" ref="AT518:AT581" si="51">IFERROR((AM518/X518),"")</f>
        <v/>
      </c>
      <c r="AU518" s="68" t="str">
        <f t="shared" ref="AU518:AU581" si="52">IFERROR((AM518/AG518),"")</f>
        <v/>
      </c>
      <c r="AV518" s="68" t="str">
        <f t="shared" ref="AV518:AV581" si="53">IFERROR((AM518/AH518),"")</f>
        <v/>
      </c>
    </row>
    <row r="519" spans="1:48" x14ac:dyDescent="0.25">
      <c r="A519" s="67">
        <f>'COUT TVX'!A516</f>
        <v>844</v>
      </c>
      <c r="B519" s="67" t="str">
        <f>'COUT TVX'!B516</f>
        <v>ALLONNES 24 LOGTS (ANRU)</v>
      </c>
      <c r="C519" s="67"/>
      <c r="D519" s="67"/>
      <c r="E519" s="67" t="str">
        <f>IF(ISBLANK('COUT TVX'!I516),"",'COUT TVX'!I516)</f>
        <v/>
      </c>
      <c r="F519" s="72" t="str">
        <f>'COUT TVX'!R516</f>
        <v>Z2</v>
      </c>
      <c r="G519" s="67"/>
      <c r="H519" s="67">
        <f>'COUT TVX'!C516</f>
        <v>2012</v>
      </c>
      <c r="I519" s="67">
        <f>'COUT TVX'!D516</f>
        <v>2015</v>
      </c>
      <c r="J519" s="67" t="str">
        <f>IF('COUT TVX'!H516="IND","IND",IF('COUT TVX'!H516="COLL","COLL",IF('COUT TVX'!H516="INT","COL","MIXTE")))</f>
        <v>IND</v>
      </c>
      <c r="K519" s="67" t="str">
        <f>IFERROR((VLOOKUP(A519,'COUT GLOBAL'!A:L,9,FALSE)),"")</f>
        <v>Locatif</v>
      </c>
      <c r="L519" s="67"/>
      <c r="M519" s="67"/>
      <c r="N519" s="67" t="str">
        <f t="shared" si="48"/>
        <v>-</v>
      </c>
      <c r="O519" s="67"/>
      <c r="P519" s="67"/>
      <c r="Q519" s="67"/>
      <c r="R519" s="67"/>
      <c r="S519" s="67"/>
      <c r="T519" s="67"/>
      <c r="U519" s="67"/>
      <c r="V519" s="67"/>
      <c r="W519" s="67"/>
      <c r="X519" s="73" t="str">
        <f>IF('COUT TVX'!E516=0,"",'COUT TVX'!E516)</f>
        <v/>
      </c>
      <c r="Y519" s="74"/>
      <c r="Z519" s="74"/>
      <c r="AA519" s="74"/>
      <c r="AB519" s="74"/>
      <c r="AC519" s="74"/>
      <c r="AD519" s="68"/>
      <c r="AE519" s="68" t="str">
        <f t="shared" si="49"/>
        <v/>
      </c>
      <c r="AF519" s="68"/>
      <c r="AG519" s="75" t="str">
        <f>IF('COUT TVX'!F516=0,"",'COUT TVX'!F516)</f>
        <v/>
      </c>
      <c r="AH519" s="75" t="str">
        <f>IF('COUT TVX'!G516=0,"",'COUT TVX'!G516)</f>
        <v/>
      </c>
      <c r="AI519" s="76" t="str">
        <f t="shared" si="50"/>
        <v/>
      </c>
      <c r="AJ519" s="67" t="str">
        <f>'COUT TVX'!K516</f>
        <v>LOT 09 - ESCALIERS BOIS</v>
      </c>
      <c r="AK519" s="67" t="str">
        <f>'COUT TVX'!L516</f>
        <v>SECOND ŒUVRE</v>
      </c>
      <c r="AL519" s="68">
        <f>'COUT TVX'!M516</f>
        <v>43488.93</v>
      </c>
      <c r="AM519" s="68"/>
      <c r="AN519" s="68"/>
      <c r="AO519" s="68"/>
      <c r="AP519" s="68"/>
      <c r="AQ519" s="68"/>
      <c r="AR519" s="68"/>
      <c r="AS519" s="77" t="str">
        <f>IF(ISBLANK('COUT TVX'!Q516),"",'COUT TVX'!Q516)</f>
        <v/>
      </c>
      <c r="AT519" s="68" t="str">
        <f t="shared" si="51"/>
        <v/>
      </c>
      <c r="AU519" s="68" t="str">
        <f t="shared" si="52"/>
        <v/>
      </c>
      <c r="AV519" s="68" t="str">
        <f t="shared" si="53"/>
        <v/>
      </c>
    </row>
    <row r="520" spans="1:48" x14ac:dyDescent="0.25">
      <c r="A520" s="67">
        <f>'COUT TVX'!A517</f>
        <v>844</v>
      </c>
      <c r="B520" s="67" t="str">
        <f>'COUT TVX'!B517</f>
        <v>ALLONNES 24 LOGTS (ANRU)</v>
      </c>
      <c r="C520" s="67"/>
      <c r="D520" s="67"/>
      <c r="E520" s="67" t="str">
        <f>IF(ISBLANK('COUT TVX'!I517),"",'COUT TVX'!I517)</f>
        <v/>
      </c>
      <c r="F520" s="72" t="str">
        <f>'COUT TVX'!R517</f>
        <v>Z2</v>
      </c>
      <c r="G520" s="67"/>
      <c r="H520" s="67">
        <f>'COUT TVX'!C517</f>
        <v>2012</v>
      </c>
      <c r="I520" s="67">
        <f>'COUT TVX'!D517</f>
        <v>2015</v>
      </c>
      <c r="J520" s="67" t="str">
        <f>IF('COUT TVX'!H517="IND","IND",IF('COUT TVX'!H517="COLL","COLL",IF('COUT TVX'!H517="INT","COL","MIXTE")))</f>
        <v>IND</v>
      </c>
      <c r="K520" s="67" t="str">
        <f>IFERROR((VLOOKUP(A520,'COUT GLOBAL'!A:L,9,FALSE)),"")</f>
        <v>Locatif</v>
      </c>
      <c r="L520" s="67"/>
      <c r="M520" s="67"/>
      <c r="N520" s="67" t="str">
        <f t="shared" si="48"/>
        <v>-</v>
      </c>
      <c r="O520" s="67"/>
      <c r="P520" s="67"/>
      <c r="Q520" s="67"/>
      <c r="R520" s="67"/>
      <c r="S520" s="67"/>
      <c r="T520" s="67"/>
      <c r="U520" s="67"/>
      <c r="V520" s="67"/>
      <c r="W520" s="67"/>
      <c r="X520" s="73" t="str">
        <f>IF('COUT TVX'!E517=0,"",'COUT TVX'!E517)</f>
        <v/>
      </c>
      <c r="Y520" s="74"/>
      <c r="Z520" s="74"/>
      <c r="AA520" s="74"/>
      <c r="AB520" s="74"/>
      <c r="AC520" s="74"/>
      <c r="AD520" s="68"/>
      <c r="AE520" s="68" t="str">
        <f t="shared" si="49"/>
        <v/>
      </c>
      <c r="AF520" s="68"/>
      <c r="AG520" s="75" t="str">
        <f>IF('COUT TVX'!F517=0,"",'COUT TVX'!F517)</f>
        <v/>
      </c>
      <c r="AH520" s="75" t="str">
        <f>IF('COUT TVX'!G517=0,"",'COUT TVX'!G517)</f>
        <v/>
      </c>
      <c r="AI520" s="76" t="str">
        <f t="shared" si="50"/>
        <v/>
      </c>
      <c r="AJ520" s="67" t="str">
        <f>'COUT TVX'!K517</f>
        <v>LOT 10 - PLATRERIE CLOISONS</v>
      </c>
      <c r="AK520" s="67" t="str">
        <f>'COUT TVX'!L517</f>
        <v>SECOND ŒUVRE</v>
      </c>
      <c r="AL520" s="68">
        <f>'COUT TVX'!M517</f>
        <v>94281.99</v>
      </c>
      <c r="AM520" s="68"/>
      <c r="AN520" s="68"/>
      <c r="AO520" s="68"/>
      <c r="AP520" s="68"/>
      <c r="AQ520" s="68"/>
      <c r="AR520" s="68"/>
      <c r="AS520" s="77" t="str">
        <f>IF(ISBLANK('COUT TVX'!Q517),"",'COUT TVX'!Q517)</f>
        <v/>
      </c>
      <c r="AT520" s="68" t="str">
        <f t="shared" si="51"/>
        <v/>
      </c>
      <c r="AU520" s="68" t="str">
        <f t="shared" si="52"/>
        <v/>
      </c>
      <c r="AV520" s="68" t="str">
        <f t="shared" si="53"/>
        <v/>
      </c>
    </row>
    <row r="521" spans="1:48" x14ac:dyDescent="0.25">
      <c r="A521" s="67">
        <f>'COUT TVX'!A518</f>
        <v>844</v>
      </c>
      <c r="B521" s="67" t="str">
        <f>'COUT TVX'!B518</f>
        <v>ALLONNES 24 LOGTS (ANRU)</v>
      </c>
      <c r="C521" s="67"/>
      <c r="D521" s="67"/>
      <c r="E521" s="67" t="str">
        <f>IF(ISBLANK('COUT TVX'!I518),"",'COUT TVX'!I518)</f>
        <v/>
      </c>
      <c r="F521" s="72" t="str">
        <f>'COUT TVX'!R518</f>
        <v>Z2</v>
      </c>
      <c r="G521" s="67"/>
      <c r="H521" s="67">
        <f>'COUT TVX'!C518</f>
        <v>2012</v>
      </c>
      <c r="I521" s="67">
        <f>'COUT TVX'!D518</f>
        <v>2015</v>
      </c>
      <c r="J521" s="67" t="str">
        <f>IF('COUT TVX'!H518="IND","IND",IF('COUT TVX'!H518="COLL","COLL",IF('COUT TVX'!H518="INT","COL","MIXTE")))</f>
        <v>IND</v>
      </c>
      <c r="K521" s="67" t="str">
        <f>IFERROR((VLOOKUP(A521,'COUT GLOBAL'!A:L,9,FALSE)),"")</f>
        <v>Locatif</v>
      </c>
      <c r="L521" s="67"/>
      <c r="M521" s="67"/>
      <c r="N521" s="67" t="str">
        <f t="shared" si="48"/>
        <v>-</v>
      </c>
      <c r="O521" s="67"/>
      <c r="P521" s="67"/>
      <c r="Q521" s="67"/>
      <c r="R521" s="67"/>
      <c r="S521" s="67"/>
      <c r="T521" s="67"/>
      <c r="U521" s="67"/>
      <c r="V521" s="67"/>
      <c r="W521" s="67"/>
      <c r="X521" s="73" t="str">
        <f>IF('COUT TVX'!E518=0,"",'COUT TVX'!E518)</f>
        <v/>
      </c>
      <c r="Y521" s="74"/>
      <c r="Z521" s="74"/>
      <c r="AA521" s="74"/>
      <c r="AB521" s="74"/>
      <c r="AC521" s="74"/>
      <c r="AD521" s="68"/>
      <c r="AE521" s="68" t="str">
        <f t="shared" si="49"/>
        <v/>
      </c>
      <c r="AF521" s="68"/>
      <c r="AG521" s="75" t="str">
        <f>IF('COUT TVX'!F518=0,"",'COUT TVX'!F518)</f>
        <v/>
      </c>
      <c r="AH521" s="75" t="str">
        <f>IF('COUT TVX'!G518=0,"",'COUT TVX'!G518)</f>
        <v/>
      </c>
      <c r="AI521" s="76" t="str">
        <f t="shared" si="50"/>
        <v/>
      </c>
      <c r="AJ521" s="67" t="str">
        <f>'COUT TVX'!K518</f>
        <v>LOT 11 - REVETS SOLS FAIENCE</v>
      </c>
      <c r="AK521" s="67" t="str">
        <f>'COUT TVX'!L518</f>
        <v>SECOND ŒUVRE</v>
      </c>
      <c r="AL521" s="68">
        <f>'COUT TVX'!M518</f>
        <v>145165.04999999999</v>
      </c>
      <c r="AM521" s="68"/>
      <c r="AN521" s="68"/>
      <c r="AO521" s="68"/>
      <c r="AP521" s="68"/>
      <c r="AQ521" s="68"/>
      <c r="AR521" s="68"/>
      <c r="AS521" s="77" t="str">
        <f>IF(ISBLANK('COUT TVX'!Q518),"",'COUT TVX'!Q518)</f>
        <v/>
      </c>
      <c r="AT521" s="68" t="str">
        <f t="shared" si="51"/>
        <v/>
      </c>
      <c r="AU521" s="68" t="str">
        <f t="shared" si="52"/>
        <v/>
      </c>
      <c r="AV521" s="68" t="str">
        <f t="shared" si="53"/>
        <v/>
      </c>
    </row>
    <row r="522" spans="1:48" x14ac:dyDescent="0.25">
      <c r="A522" s="67">
        <f>'COUT TVX'!A519</f>
        <v>844</v>
      </c>
      <c r="B522" s="67" t="str">
        <f>'COUT TVX'!B519</f>
        <v>ALLONNES 24 LOGTS (ANRU)</v>
      </c>
      <c r="C522" s="67"/>
      <c r="D522" s="67"/>
      <c r="E522" s="67" t="str">
        <f>IF(ISBLANK('COUT TVX'!I519),"",'COUT TVX'!I519)</f>
        <v/>
      </c>
      <c r="F522" s="72" t="str">
        <f>'COUT TVX'!R519</f>
        <v>Z2</v>
      </c>
      <c r="G522" s="67"/>
      <c r="H522" s="67">
        <f>'COUT TVX'!C519</f>
        <v>2012</v>
      </c>
      <c r="I522" s="67">
        <f>'COUT TVX'!D519</f>
        <v>2015</v>
      </c>
      <c r="J522" s="67" t="str">
        <f>IF('COUT TVX'!H519="IND","IND",IF('COUT TVX'!H519="COLL","COLL",IF('COUT TVX'!H519="INT","COL","MIXTE")))</f>
        <v>IND</v>
      </c>
      <c r="K522" s="67" t="str">
        <f>IFERROR((VLOOKUP(A522,'COUT GLOBAL'!A:L,9,FALSE)),"")</f>
        <v>Locatif</v>
      </c>
      <c r="L522" s="67"/>
      <c r="M522" s="67"/>
      <c r="N522" s="67" t="str">
        <f t="shared" si="48"/>
        <v>-</v>
      </c>
      <c r="O522" s="67"/>
      <c r="P522" s="67"/>
      <c r="Q522" s="67"/>
      <c r="R522" s="67"/>
      <c r="S522" s="67"/>
      <c r="T522" s="67"/>
      <c r="U522" s="67"/>
      <c r="V522" s="67"/>
      <c r="W522" s="67"/>
      <c r="X522" s="73" t="str">
        <f>IF('COUT TVX'!E519=0,"",'COUT TVX'!E519)</f>
        <v/>
      </c>
      <c r="Y522" s="74"/>
      <c r="Z522" s="74"/>
      <c r="AA522" s="74"/>
      <c r="AB522" s="74"/>
      <c r="AC522" s="74"/>
      <c r="AD522" s="68"/>
      <c r="AE522" s="68" t="str">
        <f t="shared" si="49"/>
        <v/>
      </c>
      <c r="AF522" s="68"/>
      <c r="AG522" s="75" t="str">
        <f>IF('COUT TVX'!F519=0,"",'COUT TVX'!F519)</f>
        <v/>
      </c>
      <c r="AH522" s="75" t="str">
        <f>IF('COUT TVX'!G519=0,"",'COUT TVX'!G519)</f>
        <v/>
      </c>
      <c r="AI522" s="76" t="str">
        <f t="shared" si="50"/>
        <v/>
      </c>
      <c r="AJ522" s="67" t="str">
        <f>'COUT TVX'!K519</f>
        <v>LOT 12 - PEINTURE</v>
      </c>
      <c r="AK522" s="67" t="str">
        <f>'COUT TVX'!L519</f>
        <v>SECOND ŒUVRE</v>
      </c>
      <c r="AL522" s="68">
        <f>'COUT TVX'!M519</f>
        <v>99303.24</v>
      </c>
      <c r="AM522" s="68"/>
      <c r="AN522" s="68"/>
      <c r="AO522" s="68"/>
      <c r="AP522" s="68"/>
      <c r="AQ522" s="68"/>
      <c r="AR522" s="68"/>
      <c r="AS522" s="77" t="str">
        <f>IF(ISBLANK('COUT TVX'!Q519),"",'COUT TVX'!Q519)</f>
        <v/>
      </c>
      <c r="AT522" s="68" t="str">
        <f t="shared" si="51"/>
        <v/>
      </c>
      <c r="AU522" s="68" t="str">
        <f t="shared" si="52"/>
        <v/>
      </c>
      <c r="AV522" s="68" t="str">
        <f t="shared" si="53"/>
        <v/>
      </c>
    </row>
    <row r="523" spans="1:48" x14ac:dyDescent="0.25">
      <c r="A523" s="67">
        <f>'COUT TVX'!A520</f>
        <v>844</v>
      </c>
      <c r="B523" s="67" t="str">
        <f>'COUT TVX'!B520</f>
        <v>ALLONNES 24 LOGTS (ANRU)</v>
      </c>
      <c r="C523" s="67"/>
      <c r="D523" s="67"/>
      <c r="E523" s="67" t="str">
        <f>IF(ISBLANK('COUT TVX'!I520),"",'COUT TVX'!I520)</f>
        <v/>
      </c>
      <c r="F523" s="72" t="str">
        <f>'COUT TVX'!R520</f>
        <v>Z2</v>
      </c>
      <c r="G523" s="67"/>
      <c r="H523" s="67">
        <f>'COUT TVX'!C520</f>
        <v>2012</v>
      </c>
      <c r="I523" s="67">
        <f>'COUT TVX'!D520</f>
        <v>2015</v>
      </c>
      <c r="J523" s="67" t="str">
        <f>IF('COUT TVX'!H520="IND","IND",IF('COUT TVX'!H520="COLL","COLL",IF('COUT TVX'!H520="INT","COL","MIXTE")))</f>
        <v>IND</v>
      </c>
      <c r="K523" s="67" t="str">
        <f>IFERROR((VLOOKUP(A523,'COUT GLOBAL'!A:L,9,FALSE)),"")</f>
        <v>Locatif</v>
      </c>
      <c r="L523" s="67"/>
      <c r="M523" s="67"/>
      <c r="N523" s="67" t="str">
        <f t="shared" si="48"/>
        <v>-</v>
      </c>
      <c r="O523" s="67"/>
      <c r="P523" s="67"/>
      <c r="Q523" s="67"/>
      <c r="R523" s="67"/>
      <c r="S523" s="67"/>
      <c r="T523" s="67"/>
      <c r="U523" s="67"/>
      <c r="V523" s="67"/>
      <c r="W523" s="67"/>
      <c r="X523" s="73" t="str">
        <f>IF('COUT TVX'!E520=0,"",'COUT TVX'!E520)</f>
        <v/>
      </c>
      <c r="Y523" s="74"/>
      <c r="Z523" s="74"/>
      <c r="AA523" s="74"/>
      <c r="AB523" s="74"/>
      <c r="AC523" s="74"/>
      <c r="AD523" s="68"/>
      <c r="AE523" s="68" t="str">
        <f t="shared" si="49"/>
        <v/>
      </c>
      <c r="AF523" s="68"/>
      <c r="AG523" s="75" t="str">
        <f>IF('COUT TVX'!F520=0,"",'COUT TVX'!F520)</f>
        <v/>
      </c>
      <c r="AH523" s="75" t="str">
        <f>IF('COUT TVX'!G520=0,"",'COUT TVX'!G520)</f>
        <v/>
      </c>
      <c r="AI523" s="76" t="str">
        <f t="shared" si="50"/>
        <v/>
      </c>
      <c r="AJ523" s="67" t="str">
        <f>'COUT TVX'!K520</f>
        <v>LOT 13 - ELECTRICITE</v>
      </c>
      <c r="AK523" s="67" t="str">
        <f>'COUT TVX'!L520</f>
        <v>ELECTRICITE / CHAUFFAGE/PLOMBERIE/VMC</v>
      </c>
      <c r="AL523" s="68">
        <f>'COUT TVX'!M520</f>
        <v>146582.79</v>
      </c>
      <c r="AM523" s="68"/>
      <c r="AN523" s="68"/>
      <c r="AO523" s="68"/>
      <c r="AP523" s="68"/>
      <c r="AQ523" s="68"/>
      <c r="AR523" s="68"/>
      <c r="AS523" s="77" t="str">
        <f>IF(ISBLANK('COUT TVX'!Q520),"",'COUT TVX'!Q520)</f>
        <v/>
      </c>
      <c r="AT523" s="68" t="str">
        <f t="shared" si="51"/>
        <v/>
      </c>
      <c r="AU523" s="68" t="str">
        <f t="shared" si="52"/>
        <v/>
      </c>
      <c r="AV523" s="68" t="str">
        <f t="shared" si="53"/>
        <v/>
      </c>
    </row>
    <row r="524" spans="1:48" x14ac:dyDescent="0.25">
      <c r="A524" s="67">
        <f>'COUT TVX'!A521</f>
        <v>844</v>
      </c>
      <c r="B524" s="67" t="str">
        <f>'COUT TVX'!B521</f>
        <v>ALLONNES 24 LOGTS (ANRU)</v>
      </c>
      <c r="C524" s="67"/>
      <c r="D524" s="67"/>
      <c r="E524" s="67" t="str">
        <f>IF(ISBLANK('COUT TVX'!I521),"",'COUT TVX'!I521)</f>
        <v/>
      </c>
      <c r="F524" s="72" t="str">
        <f>'COUT TVX'!R521</f>
        <v>Z2</v>
      </c>
      <c r="G524" s="67"/>
      <c r="H524" s="67">
        <f>'COUT TVX'!C521</f>
        <v>2012</v>
      </c>
      <c r="I524" s="67">
        <f>'COUT TVX'!D521</f>
        <v>2015</v>
      </c>
      <c r="J524" s="67" t="str">
        <f>IF('COUT TVX'!H521="IND","IND",IF('COUT TVX'!H521="COLL","COLL",IF('COUT TVX'!H521="INT","COL","MIXTE")))</f>
        <v>IND</v>
      </c>
      <c r="K524" s="67" t="str">
        <f>IFERROR((VLOOKUP(A524,'COUT GLOBAL'!A:L,9,FALSE)),"")</f>
        <v>Locatif</v>
      </c>
      <c r="L524" s="67"/>
      <c r="M524" s="67"/>
      <c r="N524" s="67" t="str">
        <f t="shared" si="48"/>
        <v>-</v>
      </c>
      <c r="O524" s="67"/>
      <c r="P524" s="67"/>
      <c r="Q524" s="67"/>
      <c r="R524" s="67"/>
      <c r="S524" s="67"/>
      <c r="T524" s="67"/>
      <c r="U524" s="67"/>
      <c r="V524" s="67"/>
      <c r="W524" s="67"/>
      <c r="X524" s="73" t="str">
        <f>IF('COUT TVX'!E521=0,"",'COUT TVX'!E521)</f>
        <v/>
      </c>
      <c r="Y524" s="74"/>
      <c r="Z524" s="74"/>
      <c r="AA524" s="74"/>
      <c r="AB524" s="74"/>
      <c r="AC524" s="74"/>
      <c r="AD524" s="68"/>
      <c r="AE524" s="68" t="str">
        <f t="shared" si="49"/>
        <v/>
      </c>
      <c r="AF524" s="68"/>
      <c r="AG524" s="75" t="str">
        <f>IF('COUT TVX'!F521=0,"",'COUT TVX'!F521)</f>
        <v/>
      </c>
      <c r="AH524" s="75" t="str">
        <f>IF('COUT TVX'!G521=0,"",'COUT TVX'!G521)</f>
        <v/>
      </c>
      <c r="AI524" s="76" t="str">
        <f t="shared" si="50"/>
        <v/>
      </c>
      <c r="AJ524" s="67" t="str">
        <f>'COUT TVX'!K521</f>
        <v>LOT 14 - PLOMBERIE SANITAIRE</v>
      </c>
      <c r="AK524" s="67" t="str">
        <f>'COUT TVX'!L521</f>
        <v>ELECTRICITE / CHAUFFAGE/PLOMBERIE/VMC</v>
      </c>
      <c r="AL524" s="68">
        <f>'COUT TVX'!M521</f>
        <v>198953.49</v>
      </c>
      <c r="AM524" s="68"/>
      <c r="AN524" s="68"/>
      <c r="AO524" s="68"/>
      <c r="AP524" s="68"/>
      <c r="AQ524" s="68"/>
      <c r="AR524" s="68"/>
      <c r="AS524" s="77" t="str">
        <f>IF(ISBLANK('COUT TVX'!Q521),"",'COUT TVX'!Q521)</f>
        <v/>
      </c>
      <c r="AT524" s="68" t="str">
        <f t="shared" si="51"/>
        <v/>
      </c>
      <c r="AU524" s="68" t="str">
        <f t="shared" si="52"/>
        <v/>
      </c>
      <c r="AV524" s="68" t="str">
        <f t="shared" si="53"/>
        <v/>
      </c>
    </row>
    <row r="525" spans="1:48" x14ac:dyDescent="0.25">
      <c r="A525" s="67">
        <f>'COUT TVX'!A522</f>
        <v>844</v>
      </c>
      <c r="B525" s="67" t="str">
        <f>'COUT TVX'!B522</f>
        <v>ALLONNES 24 LOGTS (ANRU)</v>
      </c>
      <c r="C525" s="67"/>
      <c r="D525" s="67"/>
      <c r="E525" s="67" t="str">
        <f>IF(ISBLANK('COUT TVX'!I522),"",'COUT TVX'!I522)</f>
        <v/>
      </c>
      <c r="F525" s="72" t="str">
        <f>'COUT TVX'!R522</f>
        <v>Z2</v>
      </c>
      <c r="G525" s="67"/>
      <c r="H525" s="67">
        <f>'COUT TVX'!C522</f>
        <v>2012</v>
      </c>
      <c r="I525" s="67">
        <f>'COUT TVX'!D522</f>
        <v>2015</v>
      </c>
      <c r="J525" s="67" t="str">
        <f>IF('COUT TVX'!H522="IND","IND",IF('COUT TVX'!H522="COLL","COLL",IF('COUT TVX'!H522="INT","COL","MIXTE")))</f>
        <v>IND</v>
      </c>
      <c r="K525" s="67" t="str">
        <f>IFERROR((VLOOKUP(A525,'COUT GLOBAL'!A:L,9,FALSE)),"")</f>
        <v>Locatif</v>
      </c>
      <c r="L525" s="67"/>
      <c r="M525" s="67"/>
      <c r="N525" s="67" t="str">
        <f t="shared" si="48"/>
        <v>-</v>
      </c>
      <c r="O525" s="67"/>
      <c r="P525" s="67"/>
      <c r="Q525" s="67"/>
      <c r="R525" s="67"/>
      <c r="S525" s="67"/>
      <c r="T525" s="67"/>
      <c r="U525" s="67"/>
      <c r="V525" s="67"/>
      <c r="W525" s="67"/>
      <c r="X525" s="73" t="str">
        <f>IF('COUT TVX'!E522=0,"",'COUT TVX'!E522)</f>
        <v/>
      </c>
      <c r="Y525" s="74"/>
      <c r="Z525" s="74"/>
      <c r="AA525" s="74"/>
      <c r="AB525" s="74"/>
      <c r="AC525" s="74"/>
      <c r="AD525" s="68"/>
      <c r="AE525" s="68" t="str">
        <f t="shared" si="49"/>
        <v/>
      </c>
      <c r="AF525" s="68"/>
      <c r="AG525" s="75" t="str">
        <f>IF('COUT TVX'!F522=0,"",'COUT TVX'!F522)</f>
        <v/>
      </c>
      <c r="AH525" s="75" t="str">
        <f>IF('COUT TVX'!G522=0,"",'COUT TVX'!G522)</f>
        <v/>
      </c>
      <c r="AI525" s="76" t="str">
        <f t="shared" si="50"/>
        <v/>
      </c>
      <c r="AJ525" s="67" t="str">
        <f>'COUT TVX'!K522</f>
        <v>LOT 10 - PLATRERIE CLOISONS</v>
      </c>
      <c r="AK525" s="67" t="str">
        <f>'COUT TVX'!L522</f>
        <v>SECOND ŒUVRE</v>
      </c>
      <c r="AL525" s="68">
        <f>'COUT TVX'!M522</f>
        <v>181510.14</v>
      </c>
      <c r="AM525" s="68"/>
      <c r="AN525" s="68"/>
      <c r="AO525" s="68"/>
      <c r="AP525" s="68"/>
      <c r="AQ525" s="68"/>
      <c r="AR525" s="68"/>
      <c r="AS525" s="77" t="str">
        <f>IF(ISBLANK('COUT TVX'!Q522),"",'COUT TVX'!Q522)</f>
        <v/>
      </c>
      <c r="AT525" s="68" t="str">
        <f t="shared" si="51"/>
        <v/>
      </c>
      <c r="AU525" s="68" t="str">
        <f t="shared" si="52"/>
        <v/>
      </c>
      <c r="AV525" s="68" t="str">
        <f t="shared" si="53"/>
        <v/>
      </c>
    </row>
    <row r="526" spans="1:48" x14ac:dyDescent="0.25">
      <c r="A526" s="67">
        <f>'COUT TVX'!A523</f>
        <v>846</v>
      </c>
      <c r="B526" s="67" t="str">
        <f>'COUT TVX'!B523</f>
        <v>LA FERTE BERNARD 23 LOGTS</v>
      </c>
      <c r="C526" s="67"/>
      <c r="D526" s="67" t="s">
        <v>1263</v>
      </c>
      <c r="E526" s="67" t="str">
        <f>IF(ISBLANK('COUT TVX'!I523),"",'COUT TVX'!I523)</f>
        <v/>
      </c>
      <c r="F526" s="72" t="str">
        <f>'COUT TVX'!R523</f>
        <v>Z3</v>
      </c>
      <c r="G526" s="67"/>
      <c r="H526" s="67">
        <f>'COUT TVX'!C523</f>
        <v>2013</v>
      </c>
      <c r="I526" s="67">
        <f>'COUT TVX'!D523</f>
        <v>2015</v>
      </c>
      <c r="J526" s="67" t="str">
        <f>IF('COUT TVX'!H523="IND","IND",IF('COUT TVX'!H523="COLL","COLL",IF('COUT TVX'!H523="INT","COL","MIXTE")))</f>
        <v>MIXTE</v>
      </c>
      <c r="K526" s="67" t="str">
        <f>IFERROR((VLOOKUP(A526,'COUT GLOBAL'!A:L,9,FALSE)),"")</f>
        <v>Locatif</v>
      </c>
      <c r="L526" s="67"/>
      <c r="M526" s="67"/>
      <c r="N526" s="67" t="str">
        <f t="shared" si="48"/>
        <v>-</v>
      </c>
      <c r="O526" s="67"/>
      <c r="P526" s="67"/>
      <c r="Q526" s="67"/>
      <c r="R526" s="67"/>
      <c r="S526" s="67"/>
      <c r="T526" s="67"/>
      <c r="U526" s="67"/>
      <c r="V526" s="67"/>
      <c r="W526" s="67"/>
      <c r="X526" s="73">
        <f>IF('COUT TVX'!E523=0,"",'COUT TVX'!E523)</f>
        <v>13</v>
      </c>
      <c r="Y526" s="74"/>
      <c r="Z526" s="74"/>
      <c r="AA526" s="74"/>
      <c r="AB526" s="74"/>
      <c r="AC526" s="74"/>
      <c r="AD526" s="68"/>
      <c r="AE526" s="68">
        <f t="shared" si="49"/>
        <v>0</v>
      </c>
      <c r="AF526" s="68"/>
      <c r="AG526" s="75">
        <f>IF('COUT TVX'!F523=0,"",'COUT TVX'!F523)</f>
        <v>828.35</v>
      </c>
      <c r="AH526" s="75">
        <f>IF('COUT TVX'!G523=0,"",'COUT TVX'!G523)</f>
        <v>855.64</v>
      </c>
      <c r="AI526" s="76">
        <f t="shared" si="50"/>
        <v>0.96810574540694694</v>
      </c>
      <c r="AJ526" s="67" t="str">
        <f>'COUT TVX'!K523</f>
        <v>LOT 1- VRD</v>
      </c>
      <c r="AK526" s="67" t="str">
        <f>'COUT TVX'!L523</f>
        <v>VRD</v>
      </c>
      <c r="AL526" s="68">
        <f>'COUT TVX'!M523</f>
        <v>184117.12</v>
      </c>
      <c r="AM526" s="68"/>
      <c r="AN526" s="68"/>
      <c r="AO526" s="68"/>
      <c r="AP526" s="68"/>
      <c r="AQ526" s="68"/>
      <c r="AR526" s="68"/>
      <c r="AS526" s="77">
        <f>IF(ISBLANK('COUT TVX'!Q523),"",'COUT TVX'!Q523)</f>
        <v>5.5E-2</v>
      </c>
      <c r="AT526" s="68">
        <f t="shared" si="51"/>
        <v>0</v>
      </c>
      <c r="AU526" s="68">
        <f t="shared" si="52"/>
        <v>0</v>
      </c>
      <c r="AV526" s="68">
        <f t="shared" si="53"/>
        <v>0</v>
      </c>
    </row>
    <row r="527" spans="1:48" x14ac:dyDescent="0.25">
      <c r="A527" s="67">
        <f>'COUT TVX'!A524</f>
        <v>846</v>
      </c>
      <c r="B527" s="67" t="str">
        <f>'COUT TVX'!B524</f>
        <v>LA FERTE BERNARD 23 LOGTS</v>
      </c>
      <c r="C527" s="67"/>
      <c r="D527" s="67"/>
      <c r="E527" s="67" t="str">
        <f>IF(ISBLANK('COUT TVX'!I524),"",'COUT TVX'!I524)</f>
        <v/>
      </c>
      <c r="F527" s="72" t="str">
        <f>'COUT TVX'!R524</f>
        <v>Z3</v>
      </c>
      <c r="G527" s="67"/>
      <c r="H527" s="67">
        <f>'COUT TVX'!C524</f>
        <v>2013</v>
      </c>
      <c r="I527" s="67">
        <f>'COUT TVX'!D524</f>
        <v>2015</v>
      </c>
      <c r="J527" s="67" t="str">
        <f>IF('COUT TVX'!H524="IND","IND",IF('COUT TVX'!H524="COLL","COLL",IF('COUT TVX'!H524="INT","COL","MIXTE")))</f>
        <v>MIXTE</v>
      </c>
      <c r="K527" s="67" t="str">
        <f>IFERROR((VLOOKUP(A527,'COUT GLOBAL'!A:L,9,FALSE)),"")</f>
        <v>Locatif</v>
      </c>
      <c r="L527" s="67"/>
      <c r="M527" s="67"/>
      <c r="N527" s="67" t="str">
        <f t="shared" si="48"/>
        <v>-</v>
      </c>
      <c r="O527" s="67"/>
      <c r="P527" s="67"/>
      <c r="Q527" s="67"/>
      <c r="R527" s="67"/>
      <c r="S527" s="67"/>
      <c r="T527" s="67"/>
      <c r="U527" s="67"/>
      <c r="V527" s="67"/>
      <c r="W527" s="67"/>
      <c r="X527" s="73" t="str">
        <f>IF('COUT TVX'!E524=0,"",'COUT TVX'!E524)</f>
        <v/>
      </c>
      <c r="Y527" s="74"/>
      <c r="Z527" s="74"/>
      <c r="AA527" s="74"/>
      <c r="AB527" s="74"/>
      <c r="AC527" s="74"/>
      <c r="AD527" s="68"/>
      <c r="AE527" s="68" t="str">
        <f t="shared" si="49"/>
        <v/>
      </c>
      <c r="AF527" s="68"/>
      <c r="AG527" s="75" t="str">
        <f>IF('COUT TVX'!F524=0,"",'COUT TVX'!F524)</f>
        <v/>
      </c>
      <c r="AH527" s="75" t="str">
        <f>IF('COUT TVX'!G524=0,"",'COUT TVX'!G524)</f>
        <v/>
      </c>
      <c r="AI527" s="76" t="str">
        <f t="shared" si="50"/>
        <v/>
      </c>
      <c r="AJ527" s="67" t="str">
        <f>'COUT TVX'!K524</f>
        <v>LOT 2- GROS OEUVRE</v>
      </c>
      <c r="AK527" s="67" t="str">
        <f>'COUT TVX'!L524</f>
        <v>GROS ŒUVRE</v>
      </c>
      <c r="AL527" s="68">
        <f>'COUT TVX'!M524</f>
        <v>478550.18</v>
      </c>
      <c r="AM527" s="68"/>
      <c r="AN527" s="68"/>
      <c r="AO527" s="68"/>
      <c r="AP527" s="68"/>
      <c r="AQ527" s="68"/>
      <c r="AR527" s="68"/>
      <c r="AS527" s="77" t="str">
        <f>IF(ISBLANK('COUT TVX'!Q524),"",'COUT TVX'!Q524)</f>
        <v/>
      </c>
      <c r="AT527" s="68" t="str">
        <f t="shared" si="51"/>
        <v/>
      </c>
      <c r="AU527" s="68" t="str">
        <f t="shared" si="52"/>
        <v/>
      </c>
      <c r="AV527" s="68" t="str">
        <f t="shared" si="53"/>
        <v/>
      </c>
    </row>
    <row r="528" spans="1:48" x14ac:dyDescent="0.25">
      <c r="A528" s="67">
        <f>'COUT TVX'!A525</f>
        <v>846</v>
      </c>
      <c r="B528" s="67" t="str">
        <f>'COUT TVX'!B525</f>
        <v>LA FERTE BERNARD 23 LOGTS</v>
      </c>
      <c r="C528" s="67"/>
      <c r="D528" s="67"/>
      <c r="E528" s="67" t="str">
        <f>IF(ISBLANK('COUT TVX'!I525),"",'COUT TVX'!I525)</f>
        <v/>
      </c>
      <c r="F528" s="72" t="str">
        <f>'COUT TVX'!R525</f>
        <v>Z3</v>
      </c>
      <c r="G528" s="67"/>
      <c r="H528" s="67">
        <f>'COUT TVX'!C525</f>
        <v>2013</v>
      </c>
      <c r="I528" s="67">
        <f>'COUT TVX'!D525</f>
        <v>2015</v>
      </c>
      <c r="J528" s="67" t="str">
        <f>IF('COUT TVX'!H525="IND","IND",IF('COUT TVX'!H525="COLL","COLL",IF('COUT TVX'!H525="INT","COL","MIXTE")))</f>
        <v>MIXTE</v>
      </c>
      <c r="K528" s="67" t="str">
        <f>IFERROR((VLOOKUP(A528,'COUT GLOBAL'!A:L,9,FALSE)),"")</f>
        <v>Locatif</v>
      </c>
      <c r="L528" s="67"/>
      <c r="M528" s="67"/>
      <c r="N528" s="67" t="str">
        <f t="shared" si="48"/>
        <v>-</v>
      </c>
      <c r="O528" s="67"/>
      <c r="P528" s="67"/>
      <c r="Q528" s="67"/>
      <c r="R528" s="67"/>
      <c r="S528" s="67"/>
      <c r="T528" s="67"/>
      <c r="U528" s="67"/>
      <c r="V528" s="67"/>
      <c r="W528" s="67"/>
      <c r="X528" s="73" t="str">
        <f>IF('COUT TVX'!E525=0,"",'COUT TVX'!E525)</f>
        <v/>
      </c>
      <c r="Y528" s="74"/>
      <c r="Z528" s="74"/>
      <c r="AA528" s="74"/>
      <c r="AB528" s="74"/>
      <c r="AC528" s="74"/>
      <c r="AD528" s="68"/>
      <c r="AE528" s="68" t="str">
        <f t="shared" si="49"/>
        <v/>
      </c>
      <c r="AF528" s="68"/>
      <c r="AG528" s="75" t="str">
        <f>IF('COUT TVX'!F525=0,"",'COUT TVX'!F525)</f>
        <v/>
      </c>
      <c r="AH528" s="75" t="str">
        <f>IF('COUT TVX'!G525=0,"",'COUT TVX'!G525)</f>
        <v/>
      </c>
      <c r="AI528" s="76" t="str">
        <f t="shared" si="50"/>
        <v/>
      </c>
      <c r="AJ528" s="67" t="str">
        <f>'COUT TVX'!K525</f>
        <v>LOT 3- CHARPENTE BOIS-COUVERTU</v>
      </c>
      <c r="AK528" s="67" t="str">
        <f>'COUT TVX'!L525</f>
        <v>CHARPENTE / COUVERTURE</v>
      </c>
      <c r="AL528" s="68">
        <f>'COUT TVX'!M525</f>
        <v>155027.51</v>
      </c>
      <c r="AM528" s="68"/>
      <c r="AN528" s="68"/>
      <c r="AO528" s="68"/>
      <c r="AP528" s="68"/>
      <c r="AQ528" s="68"/>
      <c r="AR528" s="68"/>
      <c r="AS528" s="77" t="str">
        <f>IF(ISBLANK('COUT TVX'!Q525),"",'COUT TVX'!Q525)</f>
        <v/>
      </c>
      <c r="AT528" s="68" t="str">
        <f t="shared" si="51"/>
        <v/>
      </c>
      <c r="AU528" s="68" t="str">
        <f t="shared" si="52"/>
        <v/>
      </c>
      <c r="AV528" s="68" t="str">
        <f t="shared" si="53"/>
        <v/>
      </c>
    </row>
    <row r="529" spans="1:48" x14ac:dyDescent="0.25">
      <c r="A529" s="67">
        <f>'COUT TVX'!A526</f>
        <v>846</v>
      </c>
      <c r="B529" s="67" t="str">
        <f>'COUT TVX'!B526</f>
        <v>LA FERTE BERNARD 23 LOGTS</v>
      </c>
      <c r="C529" s="67"/>
      <c r="D529" s="67"/>
      <c r="E529" s="67" t="str">
        <f>IF(ISBLANK('COUT TVX'!I526),"",'COUT TVX'!I526)</f>
        <v/>
      </c>
      <c r="F529" s="72" t="str">
        <f>'COUT TVX'!R526</f>
        <v>Z3</v>
      </c>
      <c r="G529" s="67"/>
      <c r="H529" s="67">
        <f>'COUT TVX'!C526</f>
        <v>2013</v>
      </c>
      <c r="I529" s="67">
        <f>'COUT TVX'!D526</f>
        <v>2015</v>
      </c>
      <c r="J529" s="67" t="str">
        <f>IF('COUT TVX'!H526="IND","IND",IF('COUT TVX'!H526="COLL","COLL",IF('COUT TVX'!H526="INT","COL","MIXTE")))</f>
        <v>MIXTE</v>
      </c>
      <c r="K529" s="67" t="str">
        <f>IFERROR((VLOOKUP(A529,'COUT GLOBAL'!A:L,9,FALSE)),"")</f>
        <v>Locatif</v>
      </c>
      <c r="L529" s="67"/>
      <c r="M529" s="67"/>
      <c r="N529" s="67" t="str">
        <f t="shared" si="48"/>
        <v>-</v>
      </c>
      <c r="O529" s="67"/>
      <c r="P529" s="67"/>
      <c r="Q529" s="67"/>
      <c r="R529" s="67"/>
      <c r="S529" s="67"/>
      <c r="T529" s="67"/>
      <c r="U529" s="67"/>
      <c r="V529" s="67"/>
      <c r="W529" s="67"/>
      <c r="X529" s="73" t="str">
        <f>IF('COUT TVX'!E526=0,"",'COUT TVX'!E526)</f>
        <v/>
      </c>
      <c r="Y529" s="74"/>
      <c r="Z529" s="74"/>
      <c r="AA529" s="74"/>
      <c r="AB529" s="74"/>
      <c r="AC529" s="74"/>
      <c r="AD529" s="68"/>
      <c r="AE529" s="68" t="str">
        <f t="shared" si="49"/>
        <v/>
      </c>
      <c r="AF529" s="68"/>
      <c r="AG529" s="75" t="str">
        <f>IF('COUT TVX'!F526=0,"",'COUT TVX'!F526)</f>
        <v/>
      </c>
      <c r="AH529" s="75" t="str">
        <f>IF('COUT TVX'!G526=0,"",'COUT TVX'!G526)</f>
        <v/>
      </c>
      <c r="AI529" s="76" t="str">
        <f t="shared" si="50"/>
        <v/>
      </c>
      <c r="AJ529" s="67" t="str">
        <f>'COUT TVX'!K526</f>
        <v>LOT 4- MEN.EXT ET INT.</v>
      </c>
      <c r="AK529" s="67" t="str">
        <f>'COUT TVX'!L526</f>
        <v>SECOND ŒUVRE</v>
      </c>
      <c r="AL529" s="68">
        <f>'COUT TVX'!M526</f>
        <v>97744.84</v>
      </c>
      <c r="AM529" s="68"/>
      <c r="AN529" s="68"/>
      <c r="AO529" s="68"/>
      <c r="AP529" s="68"/>
      <c r="AQ529" s="68"/>
      <c r="AR529" s="68"/>
      <c r="AS529" s="77" t="str">
        <f>IF(ISBLANK('COUT TVX'!Q526),"",'COUT TVX'!Q526)</f>
        <v/>
      </c>
      <c r="AT529" s="68" t="str">
        <f t="shared" si="51"/>
        <v/>
      </c>
      <c r="AU529" s="68" t="str">
        <f t="shared" si="52"/>
        <v/>
      </c>
      <c r="AV529" s="68" t="str">
        <f t="shared" si="53"/>
        <v/>
      </c>
    </row>
    <row r="530" spans="1:48" x14ac:dyDescent="0.25">
      <c r="A530" s="67">
        <f>'COUT TVX'!A527</f>
        <v>846</v>
      </c>
      <c r="B530" s="67" t="str">
        <f>'COUT TVX'!B527</f>
        <v>LA FERTE BERNARD 23 LOGTS</v>
      </c>
      <c r="C530" s="67"/>
      <c r="D530" s="67"/>
      <c r="E530" s="67" t="str">
        <f>IF(ISBLANK('COUT TVX'!I527),"",'COUT TVX'!I527)</f>
        <v/>
      </c>
      <c r="F530" s="72" t="str">
        <f>'COUT TVX'!R527</f>
        <v>Z3</v>
      </c>
      <c r="G530" s="67"/>
      <c r="H530" s="67">
        <f>'COUT TVX'!C527</f>
        <v>2013</v>
      </c>
      <c r="I530" s="67">
        <f>'COUT TVX'!D527</f>
        <v>2015</v>
      </c>
      <c r="J530" s="67" t="str">
        <f>IF('COUT TVX'!H527="IND","IND",IF('COUT TVX'!H527="COLL","COLL",IF('COUT TVX'!H527="INT","COL","MIXTE")))</f>
        <v>MIXTE</v>
      </c>
      <c r="K530" s="67" t="str">
        <f>IFERROR((VLOOKUP(A530,'COUT GLOBAL'!A:L,9,FALSE)),"")</f>
        <v>Locatif</v>
      </c>
      <c r="L530" s="67"/>
      <c r="M530" s="67"/>
      <c r="N530" s="67" t="str">
        <f t="shared" si="48"/>
        <v>-</v>
      </c>
      <c r="O530" s="67"/>
      <c r="P530" s="67"/>
      <c r="Q530" s="67"/>
      <c r="R530" s="67"/>
      <c r="S530" s="67"/>
      <c r="T530" s="67"/>
      <c r="U530" s="67"/>
      <c r="V530" s="67"/>
      <c r="W530" s="67"/>
      <c r="X530" s="73" t="str">
        <f>IF('COUT TVX'!E527=0,"",'COUT TVX'!E527)</f>
        <v/>
      </c>
      <c r="Y530" s="74"/>
      <c r="Z530" s="74"/>
      <c r="AA530" s="74"/>
      <c r="AB530" s="74"/>
      <c r="AC530" s="74"/>
      <c r="AD530" s="68"/>
      <c r="AE530" s="68" t="str">
        <f t="shared" si="49"/>
        <v/>
      </c>
      <c r="AF530" s="68"/>
      <c r="AG530" s="75" t="str">
        <f>IF('COUT TVX'!F527=0,"",'COUT TVX'!F527)</f>
        <v/>
      </c>
      <c r="AH530" s="75" t="str">
        <f>IF('COUT TVX'!G527=0,"",'COUT TVX'!G527)</f>
        <v/>
      </c>
      <c r="AI530" s="76" t="str">
        <f t="shared" si="50"/>
        <v/>
      </c>
      <c r="AJ530" s="67" t="str">
        <f>'COUT TVX'!K527</f>
        <v>LOT 5- SERRURERIE METALLERIE</v>
      </c>
      <c r="AK530" s="67" t="str">
        <f>'COUT TVX'!L527</f>
        <v>SECOND ŒUVRE</v>
      </c>
      <c r="AL530" s="68">
        <f>'COUT TVX'!M527</f>
        <v>32919.279999999999</v>
      </c>
      <c r="AM530" s="68"/>
      <c r="AN530" s="68"/>
      <c r="AO530" s="68"/>
      <c r="AP530" s="68"/>
      <c r="AQ530" s="68"/>
      <c r="AR530" s="68"/>
      <c r="AS530" s="77" t="str">
        <f>IF(ISBLANK('COUT TVX'!Q527),"",'COUT TVX'!Q527)</f>
        <v/>
      </c>
      <c r="AT530" s="68" t="str">
        <f t="shared" si="51"/>
        <v/>
      </c>
      <c r="AU530" s="68" t="str">
        <f t="shared" si="52"/>
        <v/>
      </c>
      <c r="AV530" s="68" t="str">
        <f t="shared" si="53"/>
        <v/>
      </c>
    </row>
    <row r="531" spans="1:48" x14ac:dyDescent="0.25">
      <c r="A531" s="67">
        <f>'COUT TVX'!A528</f>
        <v>846</v>
      </c>
      <c r="B531" s="67" t="str">
        <f>'COUT TVX'!B528</f>
        <v>LA FERTE BERNARD 23 LOGTS</v>
      </c>
      <c r="C531" s="67"/>
      <c r="D531" s="67"/>
      <c r="E531" s="67" t="str">
        <f>IF(ISBLANK('COUT TVX'!I528),"",'COUT TVX'!I528)</f>
        <v/>
      </c>
      <c r="F531" s="72" t="str">
        <f>'COUT TVX'!R528</f>
        <v>Z3</v>
      </c>
      <c r="G531" s="67"/>
      <c r="H531" s="67">
        <f>'COUT TVX'!C528</f>
        <v>2013</v>
      </c>
      <c r="I531" s="67">
        <f>'COUT TVX'!D528</f>
        <v>2015</v>
      </c>
      <c r="J531" s="67" t="str">
        <f>IF('COUT TVX'!H528="IND","IND",IF('COUT TVX'!H528="COLL","COLL",IF('COUT TVX'!H528="INT","COL","MIXTE")))</f>
        <v>MIXTE</v>
      </c>
      <c r="K531" s="67" t="str">
        <f>IFERROR((VLOOKUP(A531,'COUT GLOBAL'!A:L,9,FALSE)),"")</f>
        <v>Locatif</v>
      </c>
      <c r="L531" s="67"/>
      <c r="M531" s="67"/>
      <c r="N531" s="67" t="str">
        <f t="shared" si="48"/>
        <v>-</v>
      </c>
      <c r="O531" s="67"/>
      <c r="P531" s="67"/>
      <c r="Q531" s="67"/>
      <c r="R531" s="67"/>
      <c r="S531" s="67"/>
      <c r="T531" s="67"/>
      <c r="U531" s="67"/>
      <c r="V531" s="67"/>
      <c r="W531" s="67"/>
      <c r="X531" s="73" t="str">
        <f>IF('COUT TVX'!E528=0,"",'COUT TVX'!E528)</f>
        <v/>
      </c>
      <c r="Y531" s="74"/>
      <c r="Z531" s="74"/>
      <c r="AA531" s="74"/>
      <c r="AB531" s="74"/>
      <c r="AC531" s="74"/>
      <c r="AD531" s="68"/>
      <c r="AE531" s="68" t="str">
        <f t="shared" si="49"/>
        <v/>
      </c>
      <c r="AF531" s="68"/>
      <c r="AG531" s="75" t="str">
        <f>IF('COUT TVX'!F528=0,"",'COUT TVX'!F528)</f>
        <v/>
      </c>
      <c r="AH531" s="75" t="str">
        <f>IF('COUT TVX'!G528=0,"",'COUT TVX'!G528)</f>
        <v/>
      </c>
      <c r="AI531" s="76" t="str">
        <f t="shared" si="50"/>
        <v/>
      </c>
      <c r="AJ531" s="67" t="str">
        <f>'COUT TVX'!K528</f>
        <v>LOT 6- CLOISONS SECHES</v>
      </c>
      <c r="AK531" s="67" t="str">
        <f>'COUT TVX'!L528</f>
        <v>SECOND ŒUVRE</v>
      </c>
      <c r="AL531" s="68">
        <f>'COUT TVX'!M528</f>
        <v>123626.87</v>
      </c>
      <c r="AM531" s="68"/>
      <c r="AN531" s="68"/>
      <c r="AO531" s="68"/>
      <c r="AP531" s="68"/>
      <c r="AQ531" s="68"/>
      <c r="AR531" s="68"/>
      <c r="AS531" s="77" t="str">
        <f>IF(ISBLANK('COUT TVX'!Q528),"",'COUT TVX'!Q528)</f>
        <v/>
      </c>
      <c r="AT531" s="68" t="str">
        <f t="shared" si="51"/>
        <v/>
      </c>
      <c r="AU531" s="68" t="str">
        <f t="shared" si="52"/>
        <v/>
      </c>
      <c r="AV531" s="68" t="str">
        <f t="shared" si="53"/>
        <v/>
      </c>
    </row>
    <row r="532" spans="1:48" x14ac:dyDescent="0.25">
      <c r="A532" s="67">
        <f>'COUT TVX'!A529</f>
        <v>846</v>
      </c>
      <c r="B532" s="67" t="str">
        <f>'COUT TVX'!B529</f>
        <v>LA FERTE BERNARD 23 LOGTS</v>
      </c>
      <c r="C532" s="67"/>
      <c r="D532" s="67"/>
      <c r="E532" s="67" t="str">
        <f>IF(ISBLANK('COUT TVX'!I529),"",'COUT TVX'!I529)</f>
        <v/>
      </c>
      <c r="F532" s="72" t="str">
        <f>'COUT TVX'!R529</f>
        <v>Z3</v>
      </c>
      <c r="G532" s="67"/>
      <c r="H532" s="67">
        <f>'COUT TVX'!C529</f>
        <v>2013</v>
      </c>
      <c r="I532" s="67">
        <f>'COUT TVX'!D529</f>
        <v>2015</v>
      </c>
      <c r="J532" s="67" t="str">
        <f>IF('COUT TVX'!H529="IND","IND",IF('COUT TVX'!H529="COLL","COLL",IF('COUT TVX'!H529="INT","COL","MIXTE")))</f>
        <v>MIXTE</v>
      </c>
      <c r="K532" s="67" t="str">
        <f>IFERROR((VLOOKUP(A532,'COUT GLOBAL'!A:L,9,FALSE)),"")</f>
        <v>Locatif</v>
      </c>
      <c r="L532" s="67"/>
      <c r="M532" s="67"/>
      <c r="N532" s="67" t="str">
        <f t="shared" si="48"/>
        <v>-</v>
      </c>
      <c r="O532" s="67"/>
      <c r="P532" s="67"/>
      <c r="Q532" s="67"/>
      <c r="R532" s="67"/>
      <c r="S532" s="67"/>
      <c r="T532" s="67"/>
      <c r="U532" s="67"/>
      <c r="V532" s="67"/>
      <c r="W532" s="67"/>
      <c r="X532" s="73" t="str">
        <f>IF('COUT TVX'!E529=0,"",'COUT TVX'!E529)</f>
        <v/>
      </c>
      <c r="Y532" s="74"/>
      <c r="Z532" s="74"/>
      <c r="AA532" s="74"/>
      <c r="AB532" s="74"/>
      <c r="AC532" s="74"/>
      <c r="AD532" s="68"/>
      <c r="AE532" s="68" t="str">
        <f t="shared" si="49"/>
        <v/>
      </c>
      <c r="AF532" s="68"/>
      <c r="AG532" s="75" t="str">
        <f>IF('COUT TVX'!F529=0,"",'COUT TVX'!F529)</f>
        <v/>
      </c>
      <c r="AH532" s="75" t="str">
        <f>IF('COUT TVX'!G529=0,"",'COUT TVX'!G529)</f>
        <v/>
      </c>
      <c r="AI532" s="76" t="str">
        <f t="shared" si="50"/>
        <v/>
      </c>
      <c r="AJ532" s="67" t="str">
        <f>'COUT TVX'!K529</f>
        <v>LOT 7- CARRELAGE FAIENCE</v>
      </c>
      <c r="AK532" s="67" t="str">
        <f>'COUT TVX'!L529</f>
        <v>SECOND ŒUVRE</v>
      </c>
      <c r="AL532" s="68">
        <f>'COUT TVX'!M529</f>
        <v>22949.97</v>
      </c>
      <c r="AM532" s="68"/>
      <c r="AN532" s="68"/>
      <c r="AO532" s="68"/>
      <c r="AP532" s="68"/>
      <c r="AQ532" s="68"/>
      <c r="AR532" s="68"/>
      <c r="AS532" s="77" t="str">
        <f>IF(ISBLANK('COUT TVX'!Q529),"",'COUT TVX'!Q529)</f>
        <v/>
      </c>
      <c r="AT532" s="68" t="str">
        <f t="shared" si="51"/>
        <v/>
      </c>
      <c r="AU532" s="68" t="str">
        <f t="shared" si="52"/>
        <v/>
      </c>
      <c r="AV532" s="68" t="str">
        <f t="shared" si="53"/>
        <v/>
      </c>
    </row>
    <row r="533" spans="1:48" x14ac:dyDescent="0.25">
      <c r="A533" s="67">
        <f>'COUT TVX'!A530</f>
        <v>846</v>
      </c>
      <c r="B533" s="67" t="str">
        <f>'COUT TVX'!B530</f>
        <v>LA FERTE BERNARD 23 LOGTS</v>
      </c>
      <c r="C533" s="67"/>
      <c r="D533" s="67"/>
      <c r="E533" s="67" t="str">
        <f>IF(ISBLANK('COUT TVX'!I530),"",'COUT TVX'!I530)</f>
        <v/>
      </c>
      <c r="F533" s="72" t="str">
        <f>'COUT TVX'!R530</f>
        <v>Z3</v>
      </c>
      <c r="G533" s="67"/>
      <c r="H533" s="67">
        <f>'COUT TVX'!C530</f>
        <v>2013</v>
      </c>
      <c r="I533" s="67">
        <f>'COUT TVX'!D530</f>
        <v>2015</v>
      </c>
      <c r="J533" s="67" t="str">
        <f>IF('COUT TVX'!H530="IND","IND",IF('COUT TVX'!H530="COLL","COLL",IF('COUT TVX'!H530="INT","COL","MIXTE")))</f>
        <v>MIXTE</v>
      </c>
      <c r="K533" s="67" t="str">
        <f>IFERROR((VLOOKUP(A533,'COUT GLOBAL'!A:L,9,FALSE)),"")</f>
        <v>Locatif</v>
      </c>
      <c r="L533" s="67"/>
      <c r="M533" s="67"/>
      <c r="N533" s="67" t="str">
        <f t="shared" si="48"/>
        <v>-</v>
      </c>
      <c r="O533" s="67"/>
      <c r="P533" s="67"/>
      <c r="Q533" s="67"/>
      <c r="R533" s="67"/>
      <c r="S533" s="67"/>
      <c r="T533" s="67"/>
      <c r="U533" s="67"/>
      <c r="V533" s="67"/>
      <c r="W533" s="67"/>
      <c r="X533" s="73" t="str">
        <f>IF('COUT TVX'!E530=0,"",'COUT TVX'!E530)</f>
        <v/>
      </c>
      <c r="Y533" s="74"/>
      <c r="Z533" s="74"/>
      <c r="AA533" s="74"/>
      <c r="AB533" s="74"/>
      <c r="AC533" s="74"/>
      <c r="AD533" s="68"/>
      <c r="AE533" s="68" t="str">
        <f t="shared" si="49"/>
        <v/>
      </c>
      <c r="AF533" s="68"/>
      <c r="AG533" s="75" t="str">
        <f>IF('COUT TVX'!F530=0,"",'COUT TVX'!F530)</f>
        <v/>
      </c>
      <c r="AH533" s="75" t="str">
        <f>IF('COUT TVX'!G530=0,"",'COUT TVX'!G530)</f>
        <v/>
      </c>
      <c r="AI533" s="76" t="str">
        <f t="shared" si="50"/>
        <v/>
      </c>
      <c r="AJ533" s="67" t="str">
        <f>'COUT TVX'!K530</f>
        <v>LOT 8- PLOMBERIE SANITAIRES</v>
      </c>
      <c r="AK533" s="67" t="str">
        <f>'COUT TVX'!L530</f>
        <v>ELECTRICITE / CHAUFFAGE/PLOMBERIE/VMC</v>
      </c>
      <c r="AL533" s="68">
        <f>'COUT TVX'!M530</f>
        <v>48891.67</v>
      </c>
      <c r="AM533" s="68"/>
      <c r="AN533" s="68"/>
      <c r="AO533" s="68"/>
      <c r="AP533" s="68"/>
      <c r="AQ533" s="68"/>
      <c r="AR533" s="68"/>
      <c r="AS533" s="77" t="str">
        <f>IF(ISBLANK('COUT TVX'!Q530),"",'COUT TVX'!Q530)</f>
        <v/>
      </c>
      <c r="AT533" s="68" t="str">
        <f t="shared" si="51"/>
        <v/>
      </c>
      <c r="AU533" s="68" t="str">
        <f t="shared" si="52"/>
        <v/>
      </c>
      <c r="AV533" s="68" t="str">
        <f t="shared" si="53"/>
        <v/>
      </c>
    </row>
    <row r="534" spans="1:48" x14ac:dyDescent="0.25">
      <c r="A534" s="67">
        <f>'COUT TVX'!A531</f>
        <v>846</v>
      </c>
      <c r="B534" s="67" t="str">
        <f>'COUT TVX'!B531</f>
        <v>LA FERTE BERNARD 23 LOGTS</v>
      </c>
      <c r="C534" s="67"/>
      <c r="D534" s="67"/>
      <c r="E534" s="67" t="str">
        <f>IF(ISBLANK('COUT TVX'!I531),"",'COUT TVX'!I531)</f>
        <v/>
      </c>
      <c r="F534" s="72" t="str">
        <f>'COUT TVX'!R531</f>
        <v>Z3</v>
      </c>
      <c r="G534" s="67"/>
      <c r="H534" s="67">
        <f>'COUT TVX'!C531</f>
        <v>2013</v>
      </c>
      <c r="I534" s="67">
        <f>'COUT TVX'!D531</f>
        <v>2015</v>
      </c>
      <c r="J534" s="67" t="str">
        <f>IF('COUT TVX'!H531="IND","IND",IF('COUT TVX'!H531="COLL","COLL",IF('COUT TVX'!H531="INT","COL","MIXTE")))</f>
        <v>MIXTE</v>
      </c>
      <c r="K534" s="67" t="str">
        <f>IFERROR((VLOOKUP(A534,'COUT GLOBAL'!A:L,9,FALSE)),"")</f>
        <v>Locatif</v>
      </c>
      <c r="L534" s="67"/>
      <c r="M534" s="67"/>
      <c r="N534" s="67" t="str">
        <f t="shared" si="48"/>
        <v>-</v>
      </c>
      <c r="O534" s="67"/>
      <c r="P534" s="67"/>
      <c r="Q534" s="67"/>
      <c r="R534" s="67"/>
      <c r="S534" s="67"/>
      <c r="T534" s="67"/>
      <c r="U534" s="67"/>
      <c r="V534" s="67"/>
      <c r="W534" s="67"/>
      <c r="X534" s="73" t="str">
        <f>IF('COUT TVX'!E531=0,"",'COUT TVX'!E531)</f>
        <v/>
      </c>
      <c r="Y534" s="74"/>
      <c r="Z534" s="74"/>
      <c r="AA534" s="74"/>
      <c r="AB534" s="74"/>
      <c r="AC534" s="74"/>
      <c r="AD534" s="68"/>
      <c r="AE534" s="68" t="str">
        <f t="shared" si="49"/>
        <v/>
      </c>
      <c r="AF534" s="68"/>
      <c r="AG534" s="75" t="str">
        <f>IF('COUT TVX'!F531=0,"",'COUT TVX'!F531)</f>
        <v/>
      </c>
      <c r="AH534" s="75" t="str">
        <f>IF('COUT TVX'!G531=0,"",'COUT TVX'!G531)</f>
        <v/>
      </c>
      <c r="AI534" s="76" t="str">
        <f t="shared" si="50"/>
        <v/>
      </c>
      <c r="AJ534" s="67" t="str">
        <f>'COUT TVX'!K531</f>
        <v>LOT 9- CHAUFFAGE VENTILATION</v>
      </c>
      <c r="AK534" s="67" t="str">
        <f>'COUT TVX'!L531</f>
        <v>ELECTRICITE / CHAUFFAGE/PLOMBERIE/VMC</v>
      </c>
      <c r="AL534" s="68">
        <f>'COUT TVX'!M531</f>
        <v>88864.76</v>
      </c>
      <c r="AM534" s="68"/>
      <c r="AN534" s="68"/>
      <c r="AO534" s="68"/>
      <c r="AP534" s="68"/>
      <c r="AQ534" s="68"/>
      <c r="AR534" s="68"/>
      <c r="AS534" s="77" t="str">
        <f>IF(ISBLANK('COUT TVX'!Q531),"",'COUT TVX'!Q531)</f>
        <v/>
      </c>
      <c r="AT534" s="68" t="str">
        <f t="shared" si="51"/>
        <v/>
      </c>
      <c r="AU534" s="68" t="str">
        <f t="shared" si="52"/>
        <v/>
      </c>
      <c r="AV534" s="68" t="str">
        <f t="shared" si="53"/>
        <v/>
      </c>
    </row>
    <row r="535" spans="1:48" x14ac:dyDescent="0.25">
      <c r="A535" s="67">
        <f>'COUT TVX'!A532</f>
        <v>846</v>
      </c>
      <c r="B535" s="67" t="str">
        <f>'COUT TVX'!B532</f>
        <v>LA FERTE BERNARD 23 LOGTS</v>
      </c>
      <c r="C535" s="67"/>
      <c r="D535" s="67"/>
      <c r="E535" s="67" t="str">
        <f>IF(ISBLANK('COUT TVX'!I532),"",'COUT TVX'!I532)</f>
        <v/>
      </c>
      <c r="F535" s="72" t="str">
        <f>'COUT TVX'!R532</f>
        <v>Z3</v>
      </c>
      <c r="G535" s="67"/>
      <c r="H535" s="67">
        <f>'COUT TVX'!C532</f>
        <v>2013</v>
      </c>
      <c r="I535" s="67">
        <f>'COUT TVX'!D532</f>
        <v>2015</v>
      </c>
      <c r="J535" s="67" t="str">
        <f>IF('COUT TVX'!H532="IND","IND",IF('COUT TVX'!H532="COLL","COLL",IF('COUT TVX'!H532="INT","COL","MIXTE")))</f>
        <v>MIXTE</v>
      </c>
      <c r="K535" s="67" t="str">
        <f>IFERROR((VLOOKUP(A535,'COUT GLOBAL'!A:L,9,FALSE)),"")</f>
        <v>Locatif</v>
      </c>
      <c r="L535" s="67"/>
      <c r="M535" s="67"/>
      <c r="N535" s="67" t="str">
        <f t="shared" si="48"/>
        <v>-</v>
      </c>
      <c r="O535" s="67"/>
      <c r="P535" s="67"/>
      <c r="Q535" s="67"/>
      <c r="R535" s="67"/>
      <c r="S535" s="67"/>
      <c r="T535" s="67"/>
      <c r="U535" s="67"/>
      <c r="V535" s="67"/>
      <c r="W535" s="67"/>
      <c r="X535" s="73" t="str">
        <f>IF('COUT TVX'!E532=0,"",'COUT TVX'!E532)</f>
        <v/>
      </c>
      <c r="Y535" s="74"/>
      <c r="Z535" s="74"/>
      <c r="AA535" s="74"/>
      <c r="AB535" s="74"/>
      <c r="AC535" s="74"/>
      <c r="AD535" s="68"/>
      <c r="AE535" s="68" t="str">
        <f t="shared" si="49"/>
        <v/>
      </c>
      <c r="AF535" s="68"/>
      <c r="AG535" s="75" t="str">
        <f>IF('COUT TVX'!F532=0,"",'COUT TVX'!F532)</f>
        <v/>
      </c>
      <c r="AH535" s="75" t="str">
        <f>IF('COUT TVX'!G532=0,"",'COUT TVX'!G532)</f>
        <v/>
      </c>
      <c r="AI535" s="76" t="str">
        <f t="shared" si="50"/>
        <v/>
      </c>
      <c r="AJ535" s="67" t="str">
        <f>'COUT TVX'!K532</f>
        <v>LOT 10- ELECTRICITE</v>
      </c>
      <c r="AK535" s="67" t="str">
        <f>'COUT TVX'!L532</f>
        <v>ELECTRICITE / CHAUFFAGE/PLOMBERIE/VMC</v>
      </c>
      <c r="AL535" s="68">
        <f>'COUT TVX'!M532</f>
        <v>89248.45</v>
      </c>
      <c r="AM535" s="68"/>
      <c r="AN535" s="68"/>
      <c r="AO535" s="68"/>
      <c r="AP535" s="68"/>
      <c r="AQ535" s="68"/>
      <c r="AR535" s="68"/>
      <c r="AS535" s="77" t="str">
        <f>IF(ISBLANK('COUT TVX'!Q532),"",'COUT TVX'!Q532)</f>
        <v/>
      </c>
      <c r="AT535" s="68" t="str">
        <f t="shared" si="51"/>
        <v/>
      </c>
      <c r="AU535" s="68" t="str">
        <f t="shared" si="52"/>
        <v/>
      </c>
      <c r="AV535" s="68" t="str">
        <f t="shared" si="53"/>
        <v/>
      </c>
    </row>
    <row r="536" spans="1:48" x14ac:dyDescent="0.25">
      <c r="A536" s="67">
        <f>'COUT TVX'!A533</f>
        <v>846</v>
      </c>
      <c r="B536" s="67" t="str">
        <f>'COUT TVX'!B533</f>
        <v>LA FERTE BERNARD 23 LOGTS</v>
      </c>
      <c r="C536" s="67"/>
      <c r="D536" s="67"/>
      <c r="E536" s="67" t="str">
        <f>IF(ISBLANK('COUT TVX'!I533),"",'COUT TVX'!I533)</f>
        <v/>
      </c>
      <c r="F536" s="72" t="str">
        <f>'COUT TVX'!R533</f>
        <v>Z3</v>
      </c>
      <c r="G536" s="67"/>
      <c r="H536" s="67">
        <f>'COUT TVX'!C533</f>
        <v>2013</v>
      </c>
      <c r="I536" s="67">
        <f>'COUT TVX'!D533</f>
        <v>2015</v>
      </c>
      <c r="J536" s="67" t="str">
        <f>IF('COUT TVX'!H533="IND","IND",IF('COUT TVX'!H533="COLL","COLL",IF('COUT TVX'!H533="INT","COL","MIXTE")))</f>
        <v>MIXTE</v>
      </c>
      <c r="K536" s="67" t="str">
        <f>IFERROR((VLOOKUP(A536,'COUT GLOBAL'!A:L,9,FALSE)),"")</f>
        <v>Locatif</v>
      </c>
      <c r="L536" s="67"/>
      <c r="M536" s="67"/>
      <c r="N536" s="67" t="str">
        <f t="shared" si="48"/>
        <v>-</v>
      </c>
      <c r="O536" s="67"/>
      <c r="P536" s="67"/>
      <c r="Q536" s="67"/>
      <c r="R536" s="67"/>
      <c r="S536" s="67"/>
      <c r="T536" s="67"/>
      <c r="U536" s="67"/>
      <c r="V536" s="67"/>
      <c r="W536" s="67"/>
      <c r="X536" s="73" t="str">
        <f>IF('COUT TVX'!E533=0,"",'COUT TVX'!E533)</f>
        <v/>
      </c>
      <c r="Y536" s="74"/>
      <c r="Z536" s="74"/>
      <c r="AA536" s="74"/>
      <c r="AB536" s="74"/>
      <c r="AC536" s="74"/>
      <c r="AD536" s="68"/>
      <c r="AE536" s="68" t="str">
        <f t="shared" si="49"/>
        <v/>
      </c>
      <c r="AF536" s="68"/>
      <c r="AG536" s="75" t="str">
        <f>IF('COUT TVX'!F533=0,"",'COUT TVX'!F533)</f>
        <v/>
      </c>
      <c r="AH536" s="75" t="str">
        <f>IF('COUT TVX'!G533=0,"",'COUT TVX'!G533)</f>
        <v/>
      </c>
      <c r="AI536" s="76" t="str">
        <f t="shared" si="50"/>
        <v/>
      </c>
      <c r="AJ536" s="67" t="str">
        <f>'COUT TVX'!K533</f>
        <v>LOT 11- PEINTURE REVET.SOLS</v>
      </c>
      <c r="AK536" s="67" t="str">
        <f>'COUT TVX'!L533</f>
        <v>SECOND ŒUVRE</v>
      </c>
      <c r="AL536" s="68">
        <f>'COUT TVX'!M533</f>
        <v>65755.990000000005</v>
      </c>
      <c r="AM536" s="68"/>
      <c r="AN536" s="68"/>
      <c r="AO536" s="68"/>
      <c r="AP536" s="68"/>
      <c r="AQ536" s="68"/>
      <c r="AR536" s="68"/>
      <c r="AS536" s="77" t="str">
        <f>IF(ISBLANK('COUT TVX'!Q533),"",'COUT TVX'!Q533)</f>
        <v/>
      </c>
      <c r="AT536" s="68" t="str">
        <f t="shared" si="51"/>
        <v/>
      </c>
      <c r="AU536" s="68" t="str">
        <f t="shared" si="52"/>
        <v/>
      </c>
      <c r="AV536" s="68" t="str">
        <f t="shared" si="53"/>
        <v/>
      </c>
    </row>
    <row r="537" spans="1:48" x14ac:dyDescent="0.25">
      <c r="A537" s="67">
        <f>'COUT TVX'!A534</f>
        <v>846</v>
      </c>
      <c r="B537" s="67" t="str">
        <f>'COUT TVX'!B534</f>
        <v>LA FERTE BERNARD 23 LOGTS</v>
      </c>
      <c r="C537" s="67"/>
      <c r="D537" s="67"/>
      <c r="E537" s="67" t="str">
        <f>IF(ISBLANK('COUT TVX'!I534),"",'COUT TVX'!I534)</f>
        <v/>
      </c>
      <c r="F537" s="72" t="str">
        <f>'COUT TVX'!R534</f>
        <v>Z3</v>
      </c>
      <c r="G537" s="67"/>
      <c r="H537" s="67">
        <f>'COUT TVX'!C534</f>
        <v>2013</v>
      </c>
      <c r="I537" s="67">
        <f>'COUT TVX'!D534</f>
        <v>2015</v>
      </c>
      <c r="J537" s="67" t="str">
        <f>IF('COUT TVX'!H534="IND","IND",IF('COUT TVX'!H534="COLL","COLL",IF('COUT TVX'!H534="INT","COL","MIXTE")))</f>
        <v>MIXTE</v>
      </c>
      <c r="K537" s="67" t="str">
        <f>IFERROR((VLOOKUP(A537,'COUT GLOBAL'!A:L,9,FALSE)),"")</f>
        <v>Locatif</v>
      </c>
      <c r="L537" s="67"/>
      <c r="M537" s="67"/>
      <c r="N537" s="67" t="str">
        <f t="shared" si="48"/>
        <v>-</v>
      </c>
      <c r="O537" s="67"/>
      <c r="P537" s="67"/>
      <c r="Q537" s="67"/>
      <c r="R537" s="67"/>
      <c r="S537" s="67"/>
      <c r="T537" s="67"/>
      <c r="U537" s="67"/>
      <c r="V537" s="67"/>
      <c r="W537" s="67"/>
      <c r="X537" s="73" t="str">
        <f>IF('COUT TVX'!E534=0,"",'COUT TVX'!E534)</f>
        <v/>
      </c>
      <c r="Y537" s="74"/>
      <c r="Z537" s="74"/>
      <c r="AA537" s="74"/>
      <c r="AB537" s="74"/>
      <c r="AC537" s="74"/>
      <c r="AD537" s="68"/>
      <c r="AE537" s="68" t="str">
        <f t="shared" si="49"/>
        <v/>
      </c>
      <c r="AF537" s="68"/>
      <c r="AG537" s="75" t="str">
        <f>IF('COUT TVX'!F534=0,"",'COUT TVX'!F534)</f>
        <v/>
      </c>
      <c r="AH537" s="75" t="str">
        <f>IF('COUT TVX'!G534=0,"",'COUT TVX'!G534)</f>
        <v/>
      </c>
      <c r="AI537" s="76" t="str">
        <f t="shared" si="50"/>
        <v/>
      </c>
      <c r="AJ537" s="67" t="str">
        <f>'COUT TVX'!K534</f>
        <v>LOT 12- RAVALEMENT FACADES</v>
      </c>
      <c r="AK537" s="67" t="str">
        <f>'COUT TVX'!L534</f>
        <v>GROS ŒUVRE</v>
      </c>
      <c r="AL537" s="68">
        <f>'COUT TVX'!M534</f>
        <v>40424.370000000003</v>
      </c>
      <c r="AM537" s="68"/>
      <c r="AN537" s="68"/>
      <c r="AO537" s="68"/>
      <c r="AP537" s="68"/>
      <c r="AQ537" s="68"/>
      <c r="AR537" s="68"/>
      <c r="AS537" s="77" t="str">
        <f>IF(ISBLANK('COUT TVX'!Q534),"",'COUT TVX'!Q534)</f>
        <v/>
      </c>
      <c r="AT537" s="68" t="str">
        <f t="shared" si="51"/>
        <v/>
      </c>
      <c r="AU537" s="68" t="str">
        <f t="shared" si="52"/>
        <v/>
      </c>
      <c r="AV537" s="68" t="str">
        <f t="shared" si="53"/>
        <v/>
      </c>
    </row>
    <row r="538" spans="1:48" x14ac:dyDescent="0.25">
      <c r="A538" s="67">
        <f>'COUT TVX'!A535</f>
        <v>874</v>
      </c>
      <c r="B538" s="67" t="str">
        <f>'COUT TVX'!B535</f>
        <v>LA CHAPELLE D ALIGNE CONST 10 LOGTS</v>
      </c>
      <c r="C538" s="67"/>
      <c r="D538" s="67" t="s">
        <v>1264</v>
      </c>
      <c r="E538" s="67" t="str">
        <f>IF(ISBLANK('COUT TVX'!I535),"",'COUT TVX'!I535)</f>
        <v/>
      </c>
      <c r="F538" s="72" t="str">
        <f>'COUT TVX'!R535</f>
        <v>Z3</v>
      </c>
      <c r="G538" s="67"/>
      <c r="H538" s="67">
        <f>'COUT TVX'!C535</f>
        <v>2013</v>
      </c>
      <c r="I538" s="67">
        <f>'COUT TVX'!D535</f>
        <v>2015</v>
      </c>
      <c r="J538" s="67" t="str">
        <f>IF('COUT TVX'!H535="IND","IND",IF('COUT TVX'!H535="COLL","COLL",IF('COUT TVX'!H535="INT","COL","MIXTE")))</f>
        <v>IND</v>
      </c>
      <c r="K538" s="67" t="str">
        <f>IFERROR((VLOOKUP(A538,'COUT GLOBAL'!A:L,9,FALSE)),"")</f>
        <v>Locatif</v>
      </c>
      <c r="L538" s="67"/>
      <c r="M538" s="67"/>
      <c r="N538" s="67" t="str">
        <f t="shared" si="48"/>
        <v>-</v>
      </c>
      <c r="O538" s="67"/>
      <c r="P538" s="67"/>
      <c r="Q538" s="67"/>
      <c r="R538" s="67"/>
      <c r="S538" s="67"/>
      <c r="T538" s="67"/>
      <c r="U538" s="67"/>
      <c r="V538" s="67"/>
      <c r="W538" s="67"/>
      <c r="X538" s="73">
        <f>IF('COUT TVX'!E535=0,"",'COUT TVX'!E535)</f>
        <v>10</v>
      </c>
      <c r="Y538" s="74"/>
      <c r="Z538" s="74"/>
      <c r="AA538" s="74"/>
      <c r="AB538" s="74"/>
      <c r="AC538" s="74"/>
      <c r="AD538" s="68"/>
      <c r="AE538" s="68">
        <f t="shared" si="49"/>
        <v>0</v>
      </c>
      <c r="AF538" s="68"/>
      <c r="AG538" s="75">
        <f>IF('COUT TVX'!F535=0,"",'COUT TVX'!F535)</f>
        <v>695.39</v>
      </c>
      <c r="AH538" s="75">
        <f>IF('COUT TVX'!G535=0,"",'COUT TVX'!G535)</f>
        <v>731.42</v>
      </c>
      <c r="AI538" s="76">
        <f t="shared" si="50"/>
        <v>0.95073965710535668</v>
      </c>
      <c r="AJ538" s="67" t="str">
        <f>'COUT TVX'!K535</f>
        <v>LOT 1 - GROS OEUVRE</v>
      </c>
      <c r="AK538" s="67" t="str">
        <f>'COUT TVX'!L535</f>
        <v>GROS ŒUVRE</v>
      </c>
      <c r="AL538" s="68">
        <f>'COUT TVX'!M535</f>
        <v>224501.51</v>
      </c>
      <c r="AM538" s="68"/>
      <c r="AN538" s="68"/>
      <c r="AO538" s="68"/>
      <c r="AP538" s="68"/>
      <c r="AQ538" s="68"/>
      <c r="AR538" s="68"/>
      <c r="AS538" s="77">
        <f>IF(ISBLANK('COUT TVX'!Q535),"",'COUT TVX'!Q535)</f>
        <v>5.5E-2</v>
      </c>
      <c r="AT538" s="68">
        <f t="shared" si="51"/>
        <v>0</v>
      </c>
      <c r="AU538" s="68">
        <f t="shared" si="52"/>
        <v>0</v>
      </c>
      <c r="AV538" s="68">
        <f t="shared" si="53"/>
        <v>0</v>
      </c>
    </row>
    <row r="539" spans="1:48" x14ac:dyDescent="0.25">
      <c r="A539" s="67">
        <f>'COUT TVX'!A536</f>
        <v>874</v>
      </c>
      <c r="B539" s="67" t="str">
        <f>'COUT TVX'!B536</f>
        <v>LA CHAPELLE D ALIGNE CONST 10 LOGTS</v>
      </c>
      <c r="C539" s="67"/>
      <c r="D539" s="67"/>
      <c r="E539" s="67" t="str">
        <f>IF(ISBLANK('COUT TVX'!I536),"",'COUT TVX'!I536)</f>
        <v/>
      </c>
      <c r="F539" s="72" t="str">
        <f>'COUT TVX'!R536</f>
        <v>Z3</v>
      </c>
      <c r="G539" s="67"/>
      <c r="H539" s="67">
        <f>'COUT TVX'!C536</f>
        <v>2013</v>
      </c>
      <c r="I539" s="67">
        <f>'COUT TVX'!D536</f>
        <v>2015</v>
      </c>
      <c r="J539" s="67" t="str">
        <f>IF('COUT TVX'!H536="IND","IND",IF('COUT TVX'!H536="COLL","COLL",IF('COUT TVX'!H536="INT","COL","MIXTE")))</f>
        <v>IND</v>
      </c>
      <c r="K539" s="67" t="str">
        <f>IFERROR((VLOOKUP(A539,'COUT GLOBAL'!A:L,9,FALSE)),"")</f>
        <v>Locatif</v>
      </c>
      <c r="L539" s="67"/>
      <c r="M539" s="67"/>
      <c r="N539" s="67" t="str">
        <f t="shared" si="48"/>
        <v>-</v>
      </c>
      <c r="O539" s="67"/>
      <c r="P539" s="67"/>
      <c r="Q539" s="67"/>
      <c r="R539" s="67"/>
      <c r="S539" s="67"/>
      <c r="T539" s="67"/>
      <c r="U539" s="67"/>
      <c r="V539" s="67"/>
      <c r="W539" s="67"/>
      <c r="X539" s="73" t="str">
        <f>IF('COUT TVX'!E536=0,"",'COUT TVX'!E536)</f>
        <v/>
      </c>
      <c r="Y539" s="74"/>
      <c r="Z539" s="74"/>
      <c r="AA539" s="74"/>
      <c r="AB539" s="74"/>
      <c r="AC539" s="74"/>
      <c r="AD539" s="68"/>
      <c r="AE539" s="68" t="str">
        <f t="shared" si="49"/>
        <v/>
      </c>
      <c r="AF539" s="68"/>
      <c r="AG539" s="75" t="str">
        <f>IF('COUT TVX'!F536=0,"",'COUT TVX'!F536)</f>
        <v/>
      </c>
      <c r="AH539" s="75" t="str">
        <f>IF('COUT TVX'!G536=0,"",'COUT TVX'!G536)</f>
        <v/>
      </c>
      <c r="AI539" s="76" t="str">
        <f t="shared" si="50"/>
        <v/>
      </c>
      <c r="AJ539" s="67" t="str">
        <f>'COUT TVX'!K536</f>
        <v>LOT 2 - CHARPENTE OSSATURE BOI</v>
      </c>
      <c r="AK539" s="67" t="str">
        <f>'COUT TVX'!L536</f>
        <v>CHARPENTE / COUVERTURE</v>
      </c>
      <c r="AL539" s="68">
        <f>'COUT TVX'!M536</f>
        <v>68788.009999999995</v>
      </c>
      <c r="AM539" s="68"/>
      <c r="AN539" s="68"/>
      <c r="AO539" s="68"/>
      <c r="AP539" s="68"/>
      <c r="AQ539" s="68"/>
      <c r="AR539" s="68"/>
      <c r="AS539" s="77" t="str">
        <f>IF(ISBLANK('COUT TVX'!Q536),"",'COUT TVX'!Q536)</f>
        <v/>
      </c>
      <c r="AT539" s="68" t="str">
        <f t="shared" si="51"/>
        <v/>
      </c>
      <c r="AU539" s="68" t="str">
        <f t="shared" si="52"/>
        <v/>
      </c>
      <c r="AV539" s="68" t="str">
        <f t="shared" si="53"/>
        <v/>
      </c>
    </row>
    <row r="540" spans="1:48" x14ac:dyDescent="0.25">
      <c r="A540" s="67">
        <f>'COUT TVX'!A537</f>
        <v>874</v>
      </c>
      <c r="B540" s="67" t="str">
        <f>'COUT TVX'!B537</f>
        <v>LA CHAPELLE D ALIGNE CONST 10 LOGTS</v>
      </c>
      <c r="C540" s="67"/>
      <c r="D540" s="67"/>
      <c r="E540" s="67" t="str">
        <f>IF(ISBLANK('COUT TVX'!I537),"",'COUT TVX'!I537)</f>
        <v/>
      </c>
      <c r="F540" s="72" t="str">
        <f>'COUT TVX'!R537</f>
        <v>Z3</v>
      </c>
      <c r="G540" s="67"/>
      <c r="H540" s="67">
        <f>'COUT TVX'!C537</f>
        <v>2013</v>
      </c>
      <c r="I540" s="67">
        <f>'COUT TVX'!D537</f>
        <v>2015</v>
      </c>
      <c r="J540" s="67" t="str">
        <f>IF('COUT TVX'!H537="IND","IND",IF('COUT TVX'!H537="COLL","COLL",IF('COUT TVX'!H537="INT","COL","MIXTE")))</f>
        <v>IND</v>
      </c>
      <c r="K540" s="67" t="str">
        <f>IFERROR((VLOOKUP(A540,'COUT GLOBAL'!A:L,9,FALSE)),"")</f>
        <v>Locatif</v>
      </c>
      <c r="L540" s="67"/>
      <c r="M540" s="67"/>
      <c r="N540" s="67" t="str">
        <f t="shared" si="48"/>
        <v>-</v>
      </c>
      <c r="O540" s="67"/>
      <c r="P540" s="67"/>
      <c r="Q540" s="67"/>
      <c r="R540" s="67"/>
      <c r="S540" s="67"/>
      <c r="T540" s="67"/>
      <c r="U540" s="67"/>
      <c r="V540" s="67"/>
      <c r="W540" s="67"/>
      <c r="X540" s="73" t="str">
        <f>IF('COUT TVX'!E537=0,"",'COUT TVX'!E537)</f>
        <v/>
      </c>
      <c r="Y540" s="74"/>
      <c r="Z540" s="74"/>
      <c r="AA540" s="74"/>
      <c r="AB540" s="74"/>
      <c r="AC540" s="74"/>
      <c r="AD540" s="68"/>
      <c r="AE540" s="68" t="str">
        <f t="shared" si="49"/>
        <v/>
      </c>
      <c r="AF540" s="68"/>
      <c r="AG540" s="75" t="str">
        <f>IF('COUT TVX'!F537=0,"",'COUT TVX'!F537)</f>
        <v/>
      </c>
      <c r="AH540" s="75" t="str">
        <f>IF('COUT TVX'!G537=0,"",'COUT TVX'!G537)</f>
        <v/>
      </c>
      <c r="AI540" s="76" t="str">
        <f t="shared" si="50"/>
        <v/>
      </c>
      <c r="AJ540" s="67" t="str">
        <f>'COUT TVX'!K537</f>
        <v>LOT 3 - ETANCHEITE</v>
      </c>
      <c r="AK540" s="67" t="str">
        <f>'COUT TVX'!L537</f>
        <v>CHARPENTE / COUVERTURE</v>
      </c>
      <c r="AL540" s="68">
        <f>'COUT TVX'!M537</f>
        <v>32773.21</v>
      </c>
      <c r="AM540" s="68"/>
      <c r="AN540" s="68"/>
      <c r="AO540" s="68"/>
      <c r="AP540" s="68"/>
      <c r="AQ540" s="68"/>
      <c r="AR540" s="68"/>
      <c r="AS540" s="77" t="str">
        <f>IF(ISBLANK('COUT TVX'!Q537),"",'COUT TVX'!Q537)</f>
        <v/>
      </c>
      <c r="AT540" s="68" t="str">
        <f t="shared" si="51"/>
        <v/>
      </c>
      <c r="AU540" s="68" t="str">
        <f t="shared" si="52"/>
        <v/>
      </c>
      <c r="AV540" s="68" t="str">
        <f t="shared" si="53"/>
        <v/>
      </c>
    </row>
    <row r="541" spans="1:48" x14ac:dyDescent="0.25">
      <c r="A541" s="67">
        <f>'COUT TVX'!A538</f>
        <v>874</v>
      </c>
      <c r="B541" s="67" t="str">
        <f>'COUT TVX'!B538</f>
        <v>LA CHAPELLE D ALIGNE CONST 10 LOGTS</v>
      </c>
      <c r="C541" s="67"/>
      <c r="D541" s="67"/>
      <c r="E541" s="67" t="str">
        <f>IF(ISBLANK('COUT TVX'!I538),"",'COUT TVX'!I538)</f>
        <v/>
      </c>
      <c r="F541" s="72" t="str">
        <f>'COUT TVX'!R538</f>
        <v>Z3</v>
      </c>
      <c r="G541" s="67"/>
      <c r="H541" s="67">
        <f>'COUT TVX'!C538</f>
        <v>2013</v>
      </c>
      <c r="I541" s="67">
        <f>'COUT TVX'!D538</f>
        <v>2015</v>
      </c>
      <c r="J541" s="67" t="str">
        <f>IF('COUT TVX'!H538="IND","IND",IF('COUT TVX'!H538="COLL","COLL",IF('COUT TVX'!H538="INT","COL","MIXTE")))</f>
        <v>IND</v>
      </c>
      <c r="K541" s="67" t="str">
        <f>IFERROR((VLOOKUP(A541,'COUT GLOBAL'!A:L,9,FALSE)),"")</f>
        <v>Locatif</v>
      </c>
      <c r="L541" s="67"/>
      <c r="M541" s="67"/>
      <c r="N541" s="67" t="str">
        <f t="shared" si="48"/>
        <v>-</v>
      </c>
      <c r="O541" s="67"/>
      <c r="P541" s="67"/>
      <c r="Q541" s="67"/>
      <c r="R541" s="67"/>
      <c r="S541" s="67"/>
      <c r="T541" s="67"/>
      <c r="U541" s="67"/>
      <c r="V541" s="67"/>
      <c r="W541" s="67"/>
      <c r="X541" s="73" t="str">
        <f>IF('COUT TVX'!E538=0,"",'COUT TVX'!E538)</f>
        <v/>
      </c>
      <c r="Y541" s="74"/>
      <c r="Z541" s="74"/>
      <c r="AA541" s="74"/>
      <c r="AB541" s="74"/>
      <c r="AC541" s="74"/>
      <c r="AD541" s="68"/>
      <c r="AE541" s="68" t="str">
        <f t="shared" si="49"/>
        <v/>
      </c>
      <c r="AF541" s="68"/>
      <c r="AG541" s="75" t="str">
        <f>IF('COUT TVX'!F538=0,"",'COUT TVX'!F538)</f>
        <v/>
      </c>
      <c r="AH541" s="75" t="str">
        <f>IF('COUT TVX'!G538=0,"",'COUT TVX'!G538)</f>
        <v/>
      </c>
      <c r="AI541" s="76" t="str">
        <f t="shared" si="50"/>
        <v/>
      </c>
      <c r="AJ541" s="67" t="str">
        <f>'COUT TVX'!K538</f>
        <v>LOT 4 - COUVERTURE ARDOISE</v>
      </c>
      <c r="AK541" s="67" t="str">
        <f>'COUT TVX'!L538</f>
        <v>CHARPENTE / COUVERTURE</v>
      </c>
      <c r="AL541" s="68">
        <f>'COUT TVX'!M538</f>
        <v>63595.68</v>
      </c>
      <c r="AM541" s="68"/>
      <c r="AN541" s="68"/>
      <c r="AO541" s="68"/>
      <c r="AP541" s="68"/>
      <c r="AQ541" s="68"/>
      <c r="AR541" s="68"/>
      <c r="AS541" s="77" t="str">
        <f>IF(ISBLANK('COUT TVX'!Q538),"",'COUT TVX'!Q538)</f>
        <v/>
      </c>
      <c r="AT541" s="68" t="str">
        <f t="shared" si="51"/>
        <v/>
      </c>
      <c r="AU541" s="68" t="str">
        <f t="shared" si="52"/>
        <v/>
      </c>
      <c r="AV541" s="68" t="str">
        <f t="shared" si="53"/>
        <v/>
      </c>
    </row>
    <row r="542" spans="1:48" x14ac:dyDescent="0.25">
      <c r="A542" s="67">
        <f>'COUT TVX'!A539</f>
        <v>874</v>
      </c>
      <c r="B542" s="67" t="str">
        <f>'COUT TVX'!B539</f>
        <v>LA CHAPELLE D ALIGNE CONST 10 LOGTS</v>
      </c>
      <c r="C542" s="67"/>
      <c r="D542" s="67"/>
      <c r="E542" s="67" t="str">
        <f>IF(ISBLANK('COUT TVX'!I539),"",'COUT TVX'!I539)</f>
        <v/>
      </c>
      <c r="F542" s="72" t="str">
        <f>'COUT TVX'!R539</f>
        <v>Z3</v>
      </c>
      <c r="G542" s="67"/>
      <c r="H542" s="67">
        <f>'COUT TVX'!C539</f>
        <v>2013</v>
      </c>
      <c r="I542" s="67">
        <f>'COUT TVX'!D539</f>
        <v>2015</v>
      </c>
      <c r="J542" s="67" t="str">
        <f>IF('COUT TVX'!H539="IND","IND",IF('COUT TVX'!H539="COLL","COLL",IF('COUT TVX'!H539="INT","COL","MIXTE")))</f>
        <v>IND</v>
      </c>
      <c r="K542" s="67" t="str">
        <f>IFERROR((VLOOKUP(A542,'COUT GLOBAL'!A:L,9,FALSE)),"")</f>
        <v>Locatif</v>
      </c>
      <c r="L542" s="67"/>
      <c r="M542" s="67"/>
      <c r="N542" s="67" t="str">
        <f t="shared" si="48"/>
        <v>-</v>
      </c>
      <c r="O542" s="67"/>
      <c r="P542" s="67"/>
      <c r="Q542" s="67"/>
      <c r="R542" s="67"/>
      <c r="S542" s="67"/>
      <c r="T542" s="67"/>
      <c r="U542" s="67"/>
      <c r="V542" s="67"/>
      <c r="W542" s="67"/>
      <c r="X542" s="73" t="str">
        <f>IF('COUT TVX'!E539=0,"",'COUT TVX'!E539)</f>
        <v/>
      </c>
      <c r="Y542" s="74"/>
      <c r="Z542" s="74"/>
      <c r="AA542" s="74"/>
      <c r="AB542" s="74"/>
      <c r="AC542" s="74"/>
      <c r="AD542" s="68"/>
      <c r="AE542" s="68" t="str">
        <f t="shared" si="49"/>
        <v/>
      </c>
      <c r="AF542" s="68"/>
      <c r="AG542" s="75" t="str">
        <f>IF('COUT TVX'!F539=0,"",'COUT TVX'!F539)</f>
        <v/>
      </c>
      <c r="AH542" s="75" t="str">
        <f>IF('COUT TVX'!G539=0,"",'COUT TVX'!G539)</f>
        <v/>
      </c>
      <c r="AI542" s="76" t="str">
        <f t="shared" si="50"/>
        <v/>
      </c>
      <c r="AJ542" s="67" t="str">
        <f>'COUT TVX'!K539</f>
        <v>LOT 5 - MENUISERIES EXTERIEURE</v>
      </c>
      <c r="AK542" s="67" t="str">
        <f>'COUT TVX'!L539</f>
        <v>SECOND ŒUVRE</v>
      </c>
      <c r="AL542" s="68">
        <f>'COUT TVX'!M539</f>
        <v>51467.77</v>
      </c>
      <c r="AM542" s="68"/>
      <c r="AN542" s="68"/>
      <c r="AO542" s="68"/>
      <c r="AP542" s="68"/>
      <c r="AQ542" s="68"/>
      <c r="AR542" s="68"/>
      <c r="AS542" s="77" t="str">
        <f>IF(ISBLANK('COUT TVX'!Q539),"",'COUT TVX'!Q539)</f>
        <v/>
      </c>
      <c r="AT542" s="68" t="str">
        <f t="shared" si="51"/>
        <v/>
      </c>
      <c r="AU542" s="68" t="str">
        <f t="shared" si="52"/>
        <v/>
      </c>
      <c r="AV542" s="68" t="str">
        <f t="shared" si="53"/>
        <v/>
      </c>
    </row>
    <row r="543" spans="1:48" x14ac:dyDescent="0.25">
      <c r="A543" s="67">
        <f>'COUT TVX'!A540</f>
        <v>874</v>
      </c>
      <c r="B543" s="67" t="str">
        <f>'COUT TVX'!B540</f>
        <v>LA CHAPELLE D ALIGNE CONST 10 LOGTS</v>
      </c>
      <c r="C543" s="67"/>
      <c r="D543" s="67"/>
      <c r="E543" s="67" t="str">
        <f>IF(ISBLANK('COUT TVX'!I540),"",'COUT TVX'!I540)</f>
        <v/>
      </c>
      <c r="F543" s="72" t="str">
        <f>'COUT TVX'!R540</f>
        <v>Z3</v>
      </c>
      <c r="G543" s="67"/>
      <c r="H543" s="67">
        <f>'COUT TVX'!C540</f>
        <v>2013</v>
      </c>
      <c r="I543" s="67">
        <f>'COUT TVX'!D540</f>
        <v>2015</v>
      </c>
      <c r="J543" s="67" t="str">
        <f>IF('COUT TVX'!H540="IND","IND",IF('COUT TVX'!H540="COLL","COLL",IF('COUT TVX'!H540="INT","COL","MIXTE")))</f>
        <v>IND</v>
      </c>
      <c r="K543" s="67" t="str">
        <f>IFERROR((VLOOKUP(A543,'COUT GLOBAL'!A:L,9,FALSE)),"")</f>
        <v>Locatif</v>
      </c>
      <c r="L543" s="67"/>
      <c r="M543" s="67"/>
      <c r="N543" s="67" t="str">
        <f t="shared" si="48"/>
        <v>-</v>
      </c>
      <c r="O543" s="67"/>
      <c r="P543" s="67"/>
      <c r="Q543" s="67"/>
      <c r="R543" s="67"/>
      <c r="S543" s="67"/>
      <c r="T543" s="67"/>
      <c r="U543" s="67"/>
      <c r="V543" s="67"/>
      <c r="W543" s="67"/>
      <c r="X543" s="73" t="str">
        <f>IF('COUT TVX'!E540=0,"",'COUT TVX'!E540)</f>
        <v/>
      </c>
      <c r="Y543" s="74"/>
      <c r="Z543" s="74"/>
      <c r="AA543" s="74"/>
      <c r="AB543" s="74"/>
      <c r="AC543" s="74"/>
      <c r="AD543" s="68"/>
      <c r="AE543" s="68" t="str">
        <f t="shared" si="49"/>
        <v/>
      </c>
      <c r="AF543" s="68"/>
      <c r="AG543" s="75" t="str">
        <f>IF('COUT TVX'!F540=0,"",'COUT TVX'!F540)</f>
        <v/>
      </c>
      <c r="AH543" s="75" t="str">
        <f>IF('COUT TVX'!G540=0,"",'COUT TVX'!G540)</f>
        <v/>
      </c>
      <c r="AI543" s="76" t="str">
        <f t="shared" si="50"/>
        <v/>
      </c>
      <c r="AJ543" s="67" t="str">
        <f>'COUT TVX'!K540</f>
        <v>LOT - 6 MENUISERIES INTERIEURE</v>
      </c>
      <c r="AK543" s="67" t="str">
        <f>'COUT TVX'!L540</f>
        <v>SECOND ŒUVRE</v>
      </c>
      <c r="AL543" s="68">
        <f>'COUT TVX'!M540</f>
        <v>19761.8</v>
      </c>
      <c r="AM543" s="68"/>
      <c r="AN543" s="68"/>
      <c r="AO543" s="68"/>
      <c r="AP543" s="68"/>
      <c r="AQ543" s="68"/>
      <c r="AR543" s="68"/>
      <c r="AS543" s="77" t="str">
        <f>IF(ISBLANK('COUT TVX'!Q540),"",'COUT TVX'!Q540)</f>
        <v/>
      </c>
      <c r="AT543" s="68" t="str">
        <f t="shared" si="51"/>
        <v/>
      </c>
      <c r="AU543" s="68" t="str">
        <f t="shared" si="52"/>
        <v/>
      </c>
      <c r="AV543" s="68" t="str">
        <f t="shared" si="53"/>
        <v/>
      </c>
    </row>
    <row r="544" spans="1:48" x14ac:dyDescent="0.25">
      <c r="A544" s="67">
        <f>'COUT TVX'!A541</f>
        <v>874</v>
      </c>
      <c r="B544" s="67" t="str">
        <f>'COUT TVX'!B541</f>
        <v>LA CHAPELLE D ALIGNE CONST 10 LOGTS</v>
      </c>
      <c r="C544" s="67"/>
      <c r="D544" s="67"/>
      <c r="E544" s="67" t="str">
        <f>IF(ISBLANK('COUT TVX'!I541),"",'COUT TVX'!I541)</f>
        <v/>
      </c>
      <c r="F544" s="72" t="str">
        <f>'COUT TVX'!R541</f>
        <v>Z3</v>
      </c>
      <c r="G544" s="67"/>
      <c r="H544" s="67">
        <f>'COUT TVX'!C541</f>
        <v>2013</v>
      </c>
      <c r="I544" s="67">
        <f>'COUT TVX'!D541</f>
        <v>2015</v>
      </c>
      <c r="J544" s="67" t="str">
        <f>IF('COUT TVX'!H541="IND","IND",IF('COUT TVX'!H541="COLL","COLL",IF('COUT TVX'!H541="INT","COL","MIXTE")))</f>
        <v>IND</v>
      </c>
      <c r="K544" s="67" t="str">
        <f>IFERROR((VLOOKUP(A544,'COUT GLOBAL'!A:L,9,FALSE)),"")</f>
        <v>Locatif</v>
      </c>
      <c r="L544" s="67"/>
      <c r="M544" s="67"/>
      <c r="N544" s="67" t="str">
        <f t="shared" si="48"/>
        <v>-</v>
      </c>
      <c r="O544" s="67"/>
      <c r="P544" s="67"/>
      <c r="Q544" s="67"/>
      <c r="R544" s="67"/>
      <c r="S544" s="67"/>
      <c r="T544" s="67"/>
      <c r="U544" s="67"/>
      <c r="V544" s="67"/>
      <c r="W544" s="67"/>
      <c r="X544" s="73" t="str">
        <f>IF('COUT TVX'!E541=0,"",'COUT TVX'!E541)</f>
        <v/>
      </c>
      <c r="Y544" s="74"/>
      <c r="Z544" s="74"/>
      <c r="AA544" s="74"/>
      <c r="AB544" s="74"/>
      <c r="AC544" s="74"/>
      <c r="AD544" s="68"/>
      <c r="AE544" s="68" t="str">
        <f t="shared" si="49"/>
        <v/>
      </c>
      <c r="AF544" s="68"/>
      <c r="AG544" s="75" t="str">
        <f>IF('COUT TVX'!F541=0,"",'COUT TVX'!F541)</f>
        <v/>
      </c>
      <c r="AH544" s="75" t="str">
        <f>IF('COUT TVX'!G541=0,"",'COUT TVX'!G541)</f>
        <v/>
      </c>
      <c r="AI544" s="76" t="str">
        <f t="shared" si="50"/>
        <v/>
      </c>
      <c r="AJ544" s="67" t="str">
        <f>'COUT TVX'!K541</f>
        <v>LOT 7 - PLATRERIE</v>
      </c>
      <c r="AK544" s="67" t="str">
        <f>'COUT TVX'!L541</f>
        <v>SECOND ŒUVRE</v>
      </c>
      <c r="AL544" s="68">
        <f>'COUT TVX'!M541</f>
        <v>0</v>
      </c>
      <c r="AM544" s="68"/>
      <c r="AN544" s="68"/>
      <c r="AO544" s="68"/>
      <c r="AP544" s="68"/>
      <c r="AQ544" s="68"/>
      <c r="AR544" s="68"/>
      <c r="AS544" s="77" t="str">
        <f>IF(ISBLANK('COUT TVX'!Q541),"",'COUT TVX'!Q541)</f>
        <v/>
      </c>
      <c r="AT544" s="68" t="str">
        <f t="shared" si="51"/>
        <v/>
      </c>
      <c r="AU544" s="68" t="str">
        <f t="shared" si="52"/>
        <v/>
      </c>
      <c r="AV544" s="68" t="str">
        <f t="shared" si="53"/>
        <v/>
      </c>
    </row>
    <row r="545" spans="1:48" x14ac:dyDescent="0.25">
      <c r="A545" s="67">
        <f>'COUT TVX'!A542</f>
        <v>874</v>
      </c>
      <c r="B545" s="67" t="str">
        <f>'COUT TVX'!B542</f>
        <v>LA CHAPELLE D ALIGNE CONST 10 LOGTS</v>
      </c>
      <c r="C545" s="67"/>
      <c r="D545" s="67"/>
      <c r="E545" s="67" t="str">
        <f>IF(ISBLANK('COUT TVX'!I542),"",'COUT TVX'!I542)</f>
        <v/>
      </c>
      <c r="F545" s="72" t="str">
        <f>'COUT TVX'!R542</f>
        <v>Z3</v>
      </c>
      <c r="G545" s="67"/>
      <c r="H545" s="67">
        <f>'COUT TVX'!C542</f>
        <v>2013</v>
      </c>
      <c r="I545" s="67">
        <f>'COUT TVX'!D542</f>
        <v>2015</v>
      </c>
      <c r="J545" s="67" t="str">
        <f>IF('COUT TVX'!H542="IND","IND",IF('COUT TVX'!H542="COLL","COLL",IF('COUT TVX'!H542="INT","COL","MIXTE")))</f>
        <v>IND</v>
      </c>
      <c r="K545" s="67" t="str">
        <f>IFERROR((VLOOKUP(A545,'COUT GLOBAL'!A:L,9,FALSE)),"")</f>
        <v>Locatif</v>
      </c>
      <c r="L545" s="67"/>
      <c r="M545" s="67"/>
      <c r="N545" s="67" t="str">
        <f t="shared" si="48"/>
        <v>-</v>
      </c>
      <c r="O545" s="67"/>
      <c r="P545" s="67"/>
      <c r="Q545" s="67"/>
      <c r="R545" s="67"/>
      <c r="S545" s="67"/>
      <c r="T545" s="67"/>
      <c r="U545" s="67"/>
      <c r="V545" s="67"/>
      <c r="W545" s="67"/>
      <c r="X545" s="73" t="str">
        <f>IF('COUT TVX'!E542=0,"",'COUT TVX'!E542)</f>
        <v/>
      </c>
      <c r="Y545" s="74"/>
      <c r="Z545" s="74"/>
      <c r="AA545" s="74"/>
      <c r="AB545" s="74"/>
      <c r="AC545" s="74"/>
      <c r="AD545" s="68"/>
      <c r="AE545" s="68" t="str">
        <f t="shared" si="49"/>
        <v/>
      </c>
      <c r="AF545" s="68"/>
      <c r="AG545" s="75" t="str">
        <f>IF('COUT TVX'!F542=0,"",'COUT TVX'!F542)</f>
        <v/>
      </c>
      <c r="AH545" s="75" t="str">
        <f>IF('COUT TVX'!G542=0,"",'COUT TVX'!G542)</f>
        <v/>
      </c>
      <c r="AI545" s="76" t="str">
        <f t="shared" si="50"/>
        <v/>
      </c>
      <c r="AJ545" s="67" t="str">
        <f>'COUT TVX'!K542</f>
        <v>LOT 8 - CARRELAGE FAIENCE</v>
      </c>
      <c r="AK545" s="67" t="str">
        <f>'COUT TVX'!L542</f>
        <v>SECOND ŒUVRE</v>
      </c>
      <c r="AL545" s="68">
        <f>'COUT TVX'!M542</f>
        <v>41687.339999999997</v>
      </c>
      <c r="AM545" s="68"/>
      <c r="AN545" s="68"/>
      <c r="AO545" s="68"/>
      <c r="AP545" s="68"/>
      <c r="AQ545" s="68"/>
      <c r="AR545" s="68"/>
      <c r="AS545" s="77" t="str">
        <f>IF(ISBLANK('COUT TVX'!Q542),"",'COUT TVX'!Q542)</f>
        <v/>
      </c>
      <c r="AT545" s="68" t="str">
        <f t="shared" si="51"/>
        <v/>
      </c>
      <c r="AU545" s="68" t="str">
        <f t="shared" si="52"/>
        <v/>
      </c>
      <c r="AV545" s="68" t="str">
        <f t="shared" si="53"/>
        <v/>
      </c>
    </row>
    <row r="546" spans="1:48" x14ac:dyDescent="0.25">
      <c r="A546" s="67">
        <f>'COUT TVX'!A543</f>
        <v>874</v>
      </c>
      <c r="B546" s="67" t="str">
        <f>'COUT TVX'!B543</f>
        <v>LA CHAPELLE D ALIGNE CONST 10 LOGTS</v>
      </c>
      <c r="C546" s="67"/>
      <c r="D546" s="67"/>
      <c r="E546" s="67" t="str">
        <f>IF(ISBLANK('COUT TVX'!I543),"",'COUT TVX'!I543)</f>
        <v/>
      </c>
      <c r="F546" s="72" t="str">
        <f>'COUT TVX'!R543</f>
        <v>Z3</v>
      </c>
      <c r="G546" s="67"/>
      <c r="H546" s="67">
        <f>'COUT TVX'!C543</f>
        <v>2013</v>
      </c>
      <c r="I546" s="67">
        <f>'COUT TVX'!D543</f>
        <v>2015</v>
      </c>
      <c r="J546" s="67" t="str">
        <f>IF('COUT TVX'!H543="IND","IND",IF('COUT TVX'!H543="COLL","COLL",IF('COUT TVX'!H543="INT","COL","MIXTE")))</f>
        <v>IND</v>
      </c>
      <c r="K546" s="67" t="str">
        <f>IFERROR((VLOOKUP(A546,'COUT GLOBAL'!A:L,9,FALSE)),"")</f>
        <v>Locatif</v>
      </c>
      <c r="L546" s="67"/>
      <c r="M546" s="67"/>
      <c r="N546" s="67" t="str">
        <f t="shared" si="48"/>
        <v>-</v>
      </c>
      <c r="O546" s="67"/>
      <c r="P546" s="67"/>
      <c r="Q546" s="67"/>
      <c r="R546" s="67"/>
      <c r="S546" s="67"/>
      <c r="T546" s="67"/>
      <c r="U546" s="67"/>
      <c r="V546" s="67"/>
      <c r="W546" s="67"/>
      <c r="X546" s="73" t="str">
        <f>IF('COUT TVX'!E543=0,"",'COUT TVX'!E543)</f>
        <v/>
      </c>
      <c r="Y546" s="74"/>
      <c r="Z546" s="74"/>
      <c r="AA546" s="74"/>
      <c r="AB546" s="74"/>
      <c r="AC546" s="74"/>
      <c r="AD546" s="68"/>
      <c r="AE546" s="68" t="str">
        <f t="shared" si="49"/>
        <v/>
      </c>
      <c r="AF546" s="68"/>
      <c r="AG546" s="75" t="str">
        <f>IF('COUT TVX'!F543=0,"",'COUT TVX'!F543)</f>
        <v/>
      </c>
      <c r="AH546" s="75" t="str">
        <f>IF('COUT TVX'!G543=0,"",'COUT TVX'!G543)</f>
        <v/>
      </c>
      <c r="AI546" s="76" t="str">
        <f t="shared" si="50"/>
        <v/>
      </c>
      <c r="AJ546" s="67" t="str">
        <f>'COUT TVX'!K543</f>
        <v>LOT 9 - ELECTRICITE</v>
      </c>
      <c r="AK546" s="67" t="str">
        <f>'COUT TVX'!L543</f>
        <v>ELECTRICITE / CHAUFFAGE/PLOMBERIE/VMC</v>
      </c>
      <c r="AL546" s="68">
        <f>'COUT TVX'!M543</f>
        <v>53673.89</v>
      </c>
      <c r="AM546" s="68"/>
      <c r="AN546" s="68"/>
      <c r="AO546" s="68"/>
      <c r="AP546" s="68"/>
      <c r="AQ546" s="68"/>
      <c r="AR546" s="68"/>
      <c r="AS546" s="77" t="str">
        <f>IF(ISBLANK('COUT TVX'!Q543),"",'COUT TVX'!Q543)</f>
        <v/>
      </c>
      <c r="AT546" s="68" t="str">
        <f t="shared" si="51"/>
        <v/>
      </c>
      <c r="AU546" s="68" t="str">
        <f t="shared" si="52"/>
        <v/>
      </c>
      <c r="AV546" s="68" t="str">
        <f t="shared" si="53"/>
        <v/>
      </c>
    </row>
    <row r="547" spans="1:48" x14ac:dyDescent="0.25">
      <c r="A547" s="67">
        <f>'COUT TVX'!A544</f>
        <v>874</v>
      </c>
      <c r="B547" s="67" t="str">
        <f>'COUT TVX'!B544</f>
        <v>LA CHAPELLE D ALIGNE CONST 10 LOGTS</v>
      </c>
      <c r="C547" s="67"/>
      <c r="D547" s="67"/>
      <c r="E547" s="67" t="str">
        <f>IF(ISBLANK('COUT TVX'!I544),"",'COUT TVX'!I544)</f>
        <v/>
      </c>
      <c r="F547" s="72" t="str">
        <f>'COUT TVX'!R544</f>
        <v>Z3</v>
      </c>
      <c r="G547" s="67"/>
      <c r="H547" s="67">
        <f>'COUT TVX'!C544</f>
        <v>2013</v>
      </c>
      <c r="I547" s="67">
        <f>'COUT TVX'!D544</f>
        <v>2015</v>
      </c>
      <c r="J547" s="67" t="str">
        <f>IF('COUT TVX'!H544="IND","IND",IF('COUT TVX'!H544="COLL","COLL",IF('COUT TVX'!H544="INT","COL","MIXTE")))</f>
        <v>IND</v>
      </c>
      <c r="K547" s="67" t="str">
        <f>IFERROR((VLOOKUP(A547,'COUT GLOBAL'!A:L,9,FALSE)),"")</f>
        <v>Locatif</v>
      </c>
      <c r="L547" s="67"/>
      <c r="M547" s="67"/>
      <c r="N547" s="67" t="str">
        <f t="shared" si="48"/>
        <v>-</v>
      </c>
      <c r="O547" s="67"/>
      <c r="P547" s="67"/>
      <c r="Q547" s="67"/>
      <c r="R547" s="67"/>
      <c r="S547" s="67"/>
      <c r="T547" s="67"/>
      <c r="U547" s="67"/>
      <c r="V547" s="67"/>
      <c r="W547" s="67"/>
      <c r="X547" s="73" t="str">
        <f>IF('COUT TVX'!E544=0,"",'COUT TVX'!E544)</f>
        <v/>
      </c>
      <c r="Y547" s="74"/>
      <c r="Z547" s="74"/>
      <c r="AA547" s="74"/>
      <c r="AB547" s="74"/>
      <c r="AC547" s="74"/>
      <c r="AD547" s="68"/>
      <c r="AE547" s="68" t="str">
        <f t="shared" si="49"/>
        <v/>
      </c>
      <c r="AF547" s="68"/>
      <c r="AG547" s="75" t="str">
        <f>IF('COUT TVX'!F544=0,"",'COUT TVX'!F544)</f>
        <v/>
      </c>
      <c r="AH547" s="75" t="str">
        <f>IF('COUT TVX'!G544=0,"",'COUT TVX'!G544)</f>
        <v/>
      </c>
      <c r="AI547" s="76" t="str">
        <f t="shared" si="50"/>
        <v/>
      </c>
      <c r="AJ547" s="67" t="str">
        <f>'COUT TVX'!K544</f>
        <v>LOT 10 - SOLS PLAST. REV. MURA</v>
      </c>
      <c r="AK547" s="67" t="str">
        <f>'COUT TVX'!L544</f>
        <v>SECOND ŒUVRE</v>
      </c>
      <c r="AL547" s="68">
        <f>'COUT TVX'!M544</f>
        <v>39440.32</v>
      </c>
      <c r="AM547" s="68"/>
      <c r="AN547" s="68"/>
      <c r="AO547" s="68"/>
      <c r="AP547" s="68"/>
      <c r="AQ547" s="68"/>
      <c r="AR547" s="68"/>
      <c r="AS547" s="77" t="str">
        <f>IF(ISBLANK('COUT TVX'!Q544),"",'COUT TVX'!Q544)</f>
        <v/>
      </c>
      <c r="AT547" s="68" t="str">
        <f t="shared" si="51"/>
        <v/>
      </c>
      <c r="AU547" s="68" t="str">
        <f t="shared" si="52"/>
        <v/>
      </c>
      <c r="AV547" s="68" t="str">
        <f t="shared" si="53"/>
        <v/>
      </c>
    </row>
    <row r="548" spans="1:48" x14ac:dyDescent="0.25">
      <c r="A548" s="67">
        <f>'COUT TVX'!A545</f>
        <v>874</v>
      </c>
      <c r="B548" s="67" t="str">
        <f>'COUT TVX'!B545</f>
        <v>LA CHAPELLE D ALIGNE CONST 10 LOGTS</v>
      </c>
      <c r="C548" s="67"/>
      <c r="D548" s="67"/>
      <c r="E548" s="67" t="str">
        <f>IF(ISBLANK('COUT TVX'!I545),"",'COUT TVX'!I545)</f>
        <v/>
      </c>
      <c r="F548" s="72" t="str">
        <f>'COUT TVX'!R545</f>
        <v>Z3</v>
      </c>
      <c r="G548" s="67"/>
      <c r="H548" s="67">
        <f>'COUT TVX'!C545</f>
        <v>2013</v>
      </c>
      <c r="I548" s="67">
        <f>'COUT TVX'!D545</f>
        <v>2015</v>
      </c>
      <c r="J548" s="67" t="str">
        <f>IF('COUT TVX'!H545="IND","IND",IF('COUT TVX'!H545="COLL","COLL",IF('COUT TVX'!H545="INT","COL","MIXTE")))</f>
        <v>IND</v>
      </c>
      <c r="K548" s="67" t="str">
        <f>IFERROR((VLOOKUP(A548,'COUT GLOBAL'!A:L,9,FALSE)),"")</f>
        <v>Locatif</v>
      </c>
      <c r="L548" s="67"/>
      <c r="M548" s="67"/>
      <c r="N548" s="67" t="str">
        <f t="shared" si="48"/>
        <v>-</v>
      </c>
      <c r="O548" s="67"/>
      <c r="P548" s="67"/>
      <c r="Q548" s="67"/>
      <c r="R548" s="67"/>
      <c r="S548" s="67"/>
      <c r="T548" s="67"/>
      <c r="U548" s="67"/>
      <c r="V548" s="67"/>
      <c r="W548" s="67"/>
      <c r="X548" s="73" t="str">
        <f>IF('COUT TVX'!E545=0,"",'COUT TVX'!E545)</f>
        <v/>
      </c>
      <c r="Y548" s="74"/>
      <c r="Z548" s="74"/>
      <c r="AA548" s="74"/>
      <c r="AB548" s="74"/>
      <c r="AC548" s="74"/>
      <c r="AD548" s="68"/>
      <c r="AE548" s="68" t="str">
        <f t="shared" si="49"/>
        <v/>
      </c>
      <c r="AF548" s="68"/>
      <c r="AG548" s="75" t="str">
        <f>IF('COUT TVX'!F545=0,"",'COUT TVX'!F545)</f>
        <v/>
      </c>
      <c r="AH548" s="75" t="str">
        <f>IF('COUT TVX'!G545=0,"",'COUT TVX'!G545)</f>
        <v/>
      </c>
      <c r="AI548" s="76" t="str">
        <f t="shared" si="50"/>
        <v/>
      </c>
      <c r="AJ548" s="67" t="str">
        <f>'COUT TVX'!K545</f>
        <v>LOT 11 - TERRASSEMENT VRD</v>
      </c>
      <c r="AK548" s="67" t="s">
        <v>193</v>
      </c>
      <c r="AL548" s="68">
        <f>'COUT TVX'!M545</f>
        <v>53454.45</v>
      </c>
      <c r="AM548" s="68"/>
      <c r="AN548" s="68"/>
      <c r="AO548" s="68"/>
      <c r="AP548" s="68"/>
      <c r="AQ548" s="68"/>
      <c r="AR548" s="68"/>
      <c r="AS548" s="77" t="str">
        <f>IF(ISBLANK('COUT TVX'!Q545),"",'COUT TVX'!Q545)</f>
        <v/>
      </c>
      <c r="AT548" s="68" t="str">
        <f t="shared" si="51"/>
        <v/>
      </c>
      <c r="AU548" s="68" t="str">
        <f t="shared" si="52"/>
        <v/>
      </c>
      <c r="AV548" s="68" t="str">
        <f t="shared" si="53"/>
        <v/>
      </c>
    </row>
    <row r="549" spans="1:48" x14ac:dyDescent="0.25">
      <c r="A549" s="67">
        <f>'COUT TVX'!A546</f>
        <v>874</v>
      </c>
      <c r="B549" s="67" t="str">
        <f>'COUT TVX'!B546</f>
        <v>LA CHAPELLE D ALIGNE CONST 10 LOGTS</v>
      </c>
      <c r="C549" s="67"/>
      <c r="D549" s="67"/>
      <c r="E549" s="67" t="str">
        <f>IF(ISBLANK('COUT TVX'!I546),"",'COUT TVX'!I546)</f>
        <v/>
      </c>
      <c r="F549" s="72" t="str">
        <f>'COUT TVX'!R546</f>
        <v>Z3</v>
      </c>
      <c r="G549" s="67"/>
      <c r="H549" s="67">
        <f>'COUT TVX'!C546</f>
        <v>2013</v>
      </c>
      <c r="I549" s="67">
        <f>'COUT TVX'!D546</f>
        <v>2015</v>
      </c>
      <c r="J549" s="67" t="str">
        <f>IF('COUT TVX'!H546="IND","IND",IF('COUT TVX'!H546="COLL","COLL",IF('COUT TVX'!H546="INT","COL","MIXTE")))</f>
        <v>IND</v>
      </c>
      <c r="K549" s="67" t="str">
        <f>IFERROR((VLOOKUP(A549,'COUT GLOBAL'!A:L,9,FALSE)),"")</f>
        <v>Locatif</v>
      </c>
      <c r="L549" s="67"/>
      <c r="M549" s="67"/>
      <c r="N549" s="67" t="str">
        <f t="shared" si="48"/>
        <v>-</v>
      </c>
      <c r="O549" s="67"/>
      <c r="P549" s="67"/>
      <c r="Q549" s="67"/>
      <c r="R549" s="67"/>
      <c r="S549" s="67"/>
      <c r="T549" s="67"/>
      <c r="U549" s="67"/>
      <c r="V549" s="67"/>
      <c r="W549" s="67"/>
      <c r="X549" s="73" t="str">
        <f>IF('COUT TVX'!E546=0,"",'COUT TVX'!E546)</f>
        <v/>
      </c>
      <c r="Y549" s="74"/>
      <c r="Z549" s="74"/>
      <c r="AA549" s="74"/>
      <c r="AB549" s="74"/>
      <c r="AC549" s="74"/>
      <c r="AD549" s="68"/>
      <c r="AE549" s="68" t="str">
        <f t="shared" si="49"/>
        <v/>
      </c>
      <c r="AF549" s="68"/>
      <c r="AG549" s="75" t="str">
        <f>IF('COUT TVX'!F546=0,"",'COUT TVX'!F546)</f>
        <v/>
      </c>
      <c r="AH549" s="75" t="str">
        <f>IF('COUT TVX'!G546=0,"",'COUT TVX'!G546)</f>
        <v/>
      </c>
      <c r="AI549" s="76" t="str">
        <f t="shared" si="50"/>
        <v/>
      </c>
      <c r="AJ549" s="67" t="str">
        <f>'COUT TVX'!K546</f>
        <v>LOT 12 - PLOMBERIE</v>
      </c>
      <c r="AK549" s="67" t="str">
        <f>'COUT TVX'!L546</f>
        <v>ELECTRICITE / CHAUFFAGE/PLOMBERIE/VMC</v>
      </c>
      <c r="AL549" s="68">
        <f>'COUT TVX'!M546</f>
        <v>53017.09</v>
      </c>
      <c r="AM549" s="68"/>
      <c r="AN549" s="68"/>
      <c r="AO549" s="68"/>
      <c r="AP549" s="68"/>
      <c r="AQ549" s="68"/>
      <c r="AR549" s="68"/>
      <c r="AS549" s="77" t="str">
        <f>IF(ISBLANK('COUT TVX'!Q546),"",'COUT TVX'!Q546)</f>
        <v/>
      </c>
      <c r="AT549" s="68" t="str">
        <f t="shared" si="51"/>
        <v/>
      </c>
      <c r="AU549" s="68" t="str">
        <f t="shared" si="52"/>
        <v/>
      </c>
      <c r="AV549" s="68" t="str">
        <f t="shared" si="53"/>
        <v/>
      </c>
    </row>
    <row r="550" spans="1:48" x14ac:dyDescent="0.25">
      <c r="A550" s="67">
        <f>'COUT TVX'!A547</f>
        <v>874</v>
      </c>
      <c r="B550" s="67" t="str">
        <f>'COUT TVX'!B547</f>
        <v>LA CHAPELLE D ALIGNE CONST 10 LOGTS</v>
      </c>
      <c r="C550" s="67"/>
      <c r="D550" s="67"/>
      <c r="E550" s="67" t="str">
        <f>IF(ISBLANK('COUT TVX'!I547),"",'COUT TVX'!I547)</f>
        <v/>
      </c>
      <c r="F550" s="72" t="str">
        <f>'COUT TVX'!R547</f>
        <v>Z3</v>
      </c>
      <c r="G550" s="67"/>
      <c r="H550" s="67">
        <f>'COUT TVX'!C547</f>
        <v>2013</v>
      </c>
      <c r="I550" s="67">
        <f>'COUT TVX'!D547</f>
        <v>2015</v>
      </c>
      <c r="J550" s="67" t="str">
        <f>IF('COUT TVX'!H547="IND","IND",IF('COUT TVX'!H547="COLL","COLL",IF('COUT TVX'!H547="INT","COL","MIXTE")))</f>
        <v>IND</v>
      </c>
      <c r="K550" s="67" t="str">
        <f>IFERROR((VLOOKUP(A550,'COUT GLOBAL'!A:L,9,FALSE)),"")</f>
        <v>Locatif</v>
      </c>
      <c r="L550" s="67"/>
      <c r="M550" s="67"/>
      <c r="N550" s="67" t="str">
        <f t="shared" si="48"/>
        <v>-</v>
      </c>
      <c r="O550" s="67"/>
      <c r="P550" s="67"/>
      <c r="Q550" s="67"/>
      <c r="R550" s="67"/>
      <c r="S550" s="67"/>
      <c r="T550" s="67"/>
      <c r="U550" s="67"/>
      <c r="V550" s="67"/>
      <c r="W550" s="67"/>
      <c r="X550" s="73" t="str">
        <f>IF('COUT TVX'!E547=0,"",'COUT TVX'!E547)</f>
        <v/>
      </c>
      <c r="Y550" s="74"/>
      <c r="Z550" s="74"/>
      <c r="AA550" s="74"/>
      <c r="AB550" s="74"/>
      <c r="AC550" s="74"/>
      <c r="AD550" s="68"/>
      <c r="AE550" s="68" t="str">
        <f t="shared" si="49"/>
        <v/>
      </c>
      <c r="AF550" s="68"/>
      <c r="AG550" s="75" t="str">
        <f>IF('COUT TVX'!F547=0,"",'COUT TVX'!F547)</f>
        <v/>
      </c>
      <c r="AH550" s="75" t="str">
        <f>IF('COUT TVX'!G547=0,"",'COUT TVX'!G547)</f>
        <v/>
      </c>
      <c r="AI550" s="76" t="str">
        <f t="shared" si="50"/>
        <v/>
      </c>
      <c r="AJ550" s="67" t="str">
        <f>'COUT TVX'!K547</f>
        <v>LOT 13 - CHAUFFAGE VENTILATION</v>
      </c>
      <c r="AK550" s="67" t="str">
        <f>'COUT TVX'!L547</f>
        <v>ELECTRICITE / CHAUFFAGE/PLOMBERIE/VMC</v>
      </c>
      <c r="AL550" s="68">
        <f>'COUT TVX'!M547</f>
        <v>22142.67</v>
      </c>
      <c r="AM550" s="68"/>
      <c r="AN550" s="68"/>
      <c r="AO550" s="68"/>
      <c r="AP550" s="68"/>
      <c r="AQ550" s="68"/>
      <c r="AR550" s="68"/>
      <c r="AS550" s="77" t="str">
        <f>IF(ISBLANK('COUT TVX'!Q547),"",'COUT TVX'!Q547)</f>
        <v/>
      </c>
      <c r="AT550" s="68" t="str">
        <f t="shared" si="51"/>
        <v/>
      </c>
      <c r="AU550" s="68" t="str">
        <f t="shared" si="52"/>
        <v/>
      </c>
      <c r="AV550" s="68" t="str">
        <f t="shared" si="53"/>
        <v/>
      </c>
    </row>
    <row r="551" spans="1:48" x14ac:dyDescent="0.25">
      <c r="A551" s="67">
        <f>'COUT TVX'!A548</f>
        <v>874</v>
      </c>
      <c r="B551" s="67" t="str">
        <f>'COUT TVX'!B548</f>
        <v>LA CHAPELLE D ALIGNE CONST 10 LOGTS</v>
      </c>
      <c r="C551" s="67"/>
      <c r="D551" s="67"/>
      <c r="E551" s="67" t="str">
        <f>IF(ISBLANK('COUT TVX'!I548),"",'COUT TVX'!I548)</f>
        <v/>
      </c>
      <c r="F551" s="72" t="str">
        <f>'COUT TVX'!R548</f>
        <v>Z3</v>
      </c>
      <c r="G551" s="67"/>
      <c r="H551" s="67">
        <f>'COUT TVX'!C548</f>
        <v>2013</v>
      </c>
      <c r="I551" s="67">
        <f>'COUT TVX'!D548</f>
        <v>2015</v>
      </c>
      <c r="J551" s="67" t="str">
        <f>IF('COUT TVX'!H548="IND","IND",IF('COUT TVX'!H548="COLL","COLL",IF('COUT TVX'!H548="INT","COL","MIXTE")))</f>
        <v>IND</v>
      </c>
      <c r="K551" s="67" t="str">
        <f>IFERROR((VLOOKUP(A551,'COUT GLOBAL'!A:L,9,FALSE)),"")</f>
        <v>Locatif</v>
      </c>
      <c r="L551" s="67"/>
      <c r="M551" s="67"/>
      <c r="N551" s="67" t="str">
        <f t="shared" si="48"/>
        <v>-</v>
      </c>
      <c r="O551" s="67"/>
      <c r="P551" s="67"/>
      <c r="Q551" s="67"/>
      <c r="R551" s="67"/>
      <c r="S551" s="67"/>
      <c r="T551" s="67"/>
      <c r="U551" s="67"/>
      <c r="V551" s="67"/>
      <c r="W551" s="67"/>
      <c r="X551" s="73" t="str">
        <f>IF('COUT TVX'!E548=0,"",'COUT TVX'!E548)</f>
        <v/>
      </c>
      <c r="Y551" s="74"/>
      <c r="Z551" s="74"/>
      <c r="AA551" s="74"/>
      <c r="AB551" s="74"/>
      <c r="AC551" s="74"/>
      <c r="AD551" s="68"/>
      <c r="AE551" s="68" t="str">
        <f t="shared" si="49"/>
        <v/>
      </c>
      <c r="AF551" s="68"/>
      <c r="AG551" s="75" t="str">
        <f>IF('COUT TVX'!F548=0,"",'COUT TVX'!F548)</f>
        <v/>
      </c>
      <c r="AH551" s="75" t="str">
        <f>IF('COUT TVX'!G548=0,"",'COUT TVX'!G548)</f>
        <v/>
      </c>
      <c r="AI551" s="76" t="str">
        <f t="shared" si="50"/>
        <v/>
      </c>
      <c r="AJ551" s="67" t="str">
        <f>'COUT TVX'!K548</f>
        <v>LOT 07 - PLATRERIE</v>
      </c>
      <c r="AK551" s="67" t="str">
        <f>'COUT TVX'!L548</f>
        <v>SECOND ŒUVRE</v>
      </c>
      <c r="AL551" s="68">
        <f>'COUT TVX'!M548</f>
        <v>81831.81</v>
      </c>
      <c r="AM551" s="68"/>
      <c r="AN551" s="68"/>
      <c r="AO551" s="68"/>
      <c r="AP551" s="68"/>
      <c r="AQ551" s="68"/>
      <c r="AR551" s="68"/>
      <c r="AS551" s="77" t="str">
        <f>IF(ISBLANK('COUT TVX'!Q548),"",'COUT TVX'!Q548)</f>
        <v/>
      </c>
      <c r="AT551" s="68" t="str">
        <f t="shared" si="51"/>
        <v/>
      </c>
      <c r="AU551" s="68" t="str">
        <f t="shared" si="52"/>
        <v/>
      </c>
      <c r="AV551" s="68" t="str">
        <f t="shared" si="53"/>
        <v/>
      </c>
    </row>
    <row r="552" spans="1:48" x14ac:dyDescent="0.25">
      <c r="A552" s="67">
        <f>'COUT TVX'!A549</f>
        <v>856</v>
      </c>
      <c r="B552" s="67" t="str">
        <f>'COUT TVX'!B549</f>
        <v>MONTFORT LE GESNOIS</v>
      </c>
      <c r="C552" s="67"/>
      <c r="D552" s="67" t="s">
        <v>1242</v>
      </c>
      <c r="E552" s="67" t="str">
        <f>IF(ISBLANK('COUT TVX'!I549),"",'COUT TVX'!I549)</f>
        <v/>
      </c>
      <c r="F552" s="72" t="str">
        <f>'COUT TVX'!R549</f>
        <v>Z3</v>
      </c>
      <c r="G552" s="67"/>
      <c r="H552" s="67">
        <f>'COUT TVX'!C549</f>
        <v>2013</v>
      </c>
      <c r="I552" s="67">
        <f>'COUT TVX'!D549</f>
        <v>2015</v>
      </c>
      <c r="J552" s="67" t="str">
        <f>IF('COUT TVX'!H549="IND","IND",IF('COUT TVX'!H549="COLL","COLL",IF('COUT TVX'!H549="INT","COL","MIXTE")))</f>
        <v>COL</v>
      </c>
      <c r="K552" s="67" t="str">
        <f>IFERROR((VLOOKUP(A552,'COUT GLOBAL'!A:L,9,FALSE)),"")</f>
        <v>Locatif</v>
      </c>
      <c r="L552" s="67"/>
      <c r="M552" s="67"/>
      <c r="N552" s="67" t="str">
        <f t="shared" si="48"/>
        <v>-</v>
      </c>
      <c r="O552" s="67"/>
      <c r="P552" s="67"/>
      <c r="Q552" s="67"/>
      <c r="R552" s="67"/>
      <c r="S552" s="67"/>
      <c r="T552" s="67"/>
      <c r="U552" s="67"/>
      <c r="V552" s="67"/>
      <c r="W552" s="67"/>
      <c r="X552" s="73">
        <f>IF('COUT TVX'!E549=0,"",'COUT TVX'!E549)</f>
        <v>15</v>
      </c>
      <c r="Y552" s="74"/>
      <c r="Z552" s="74"/>
      <c r="AA552" s="74"/>
      <c r="AB552" s="74"/>
      <c r="AC552" s="74"/>
      <c r="AD552" s="68"/>
      <c r="AE552" s="68">
        <f t="shared" si="49"/>
        <v>0</v>
      </c>
      <c r="AF552" s="68"/>
      <c r="AG552" s="75">
        <f>IF('COUT TVX'!F549=0,"",'COUT TVX'!F549)</f>
        <v>883.57</v>
      </c>
      <c r="AH552" s="75">
        <f>IF('COUT TVX'!G549=0,"",'COUT TVX'!G549)</f>
        <v>993.14</v>
      </c>
      <c r="AI552" s="76">
        <f t="shared" si="50"/>
        <v>0.88967315786293988</v>
      </c>
      <c r="AJ552" s="67" t="str">
        <f>'COUT TVX'!K549</f>
        <v>LOT 1 - TERRASSEMENT-GO</v>
      </c>
      <c r="AK552" s="67" t="str">
        <f>'COUT TVX'!L549</f>
        <v>GROS ŒUVRE</v>
      </c>
      <c r="AL552" s="68">
        <f>'COUT TVX'!M549</f>
        <v>371449.87</v>
      </c>
      <c r="AM552" s="68"/>
      <c r="AN552" s="68"/>
      <c r="AO552" s="68"/>
      <c r="AP552" s="68"/>
      <c r="AQ552" s="68"/>
      <c r="AR552" s="68"/>
      <c r="AS552" s="77">
        <f>IF(ISBLANK('COUT TVX'!Q549),"",'COUT TVX'!Q549)</f>
        <v>5.5E-2</v>
      </c>
      <c r="AT552" s="68">
        <f t="shared" si="51"/>
        <v>0</v>
      </c>
      <c r="AU552" s="68">
        <f t="shared" si="52"/>
        <v>0</v>
      </c>
      <c r="AV552" s="68">
        <f t="shared" si="53"/>
        <v>0</v>
      </c>
    </row>
    <row r="553" spans="1:48" x14ac:dyDescent="0.25">
      <c r="A553" s="67">
        <f>'COUT TVX'!A550</f>
        <v>856</v>
      </c>
      <c r="B553" s="67" t="str">
        <f>'COUT TVX'!B550</f>
        <v>MONTFORT LE GESNOIS</v>
      </c>
      <c r="C553" s="67"/>
      <c r="D553" s="67"/>
      <c r="E553" s="67" t="str">
        <f>IF(ISBLANK('COUT TVX'!I550),"",'COUT TVX'!I550)</f>
        <v/>
      </c>
      <c r="F553" s="72" t="str">
        <f>'COUT TVX'!R550</f>
        <v>Z3</v>
      </c>
      <c r="G553" s="67"/>
      <c r="H553" s="67">
        <f>'COUT TVX'!C550</f>
        <v>2013</v>
      </c>
      <c r="I553" s="67">
        <f>'COUT TVX'!D550</f>
        <v>2015</v>
      </c>
      <c r="J553" s="67" t="str">
        <f>IF('COUT TVX'!H550="IND","IND",IF('COUT TVX'!H550="COLL","COLL",IF('COUT TVX'!H550="INT","COL","MIXTE")))</f>
        <v>COL</v>
      </c>
      <c r="K553" s="67" t="str">
        <f>IFERROR((VLOOKUP(A553,'COUT GLOBAL'!A:L,9,FALSE)),"")</f>
        <v>Locatif</v>
      </c>
      <c r="L553" s="67"/>
      <c r="M553" s="67"/>
      <c r="N553" s="67" t="str">
        <f t="shared" si="48"/>
        <v>-</v>
      </c>
      <c r="O553" s="67"/>
      <c r="P553" s="67"/>
      <c r="Q553" s="67"/>
      <c r="R553" s="67"/>
      <c r="S553" s="67"/>
      <c r="T553" s="67"/>
      <c r="U553" s="67"/>
      <c r="V553" s="67"/>
      <c r="W553" s="67"/>
      <c r="X553" s="73" t="str">
        <f>IF('COUT TVX'!E550=0,"",'COUT TVX'!E550)</f>
        <v/>
      </c>
      <c r="Y553" s="74"/>
      <c r="Z553" s="74"/>
      <c r="AA553" s="74"/>
      <c r="AB553" s="74"/>
      <c r="AC553" s="74"/>
      <c r="AD553" s="68"/>
      <c r="AE553" s="68" t="str">
        <f t="shared" si="49"/>
        <v/>
      </c>
      <c r="AF553" s="68"/>
      <c r="AG553" s="75" t="str">
        <f>IF('COUT TVX'!F550=0,"",'COUT TVX'!F550)</f>
        <v/>
      </c>
      <c r="AH553" s="75" t="str">
        <f>IF('COUT TVX'!G550=0,"",'COUT TVX'!G550)</f>
        <v/>
      </c>
      <c r="AI553" s="76" t="str">
        <f t="shared" si="50"/>
        <v/>
      </c>
      <c r="AJ553" s="67" t="str">
        <f>'COUT TVX'!K550</f>
        <v>LOT 2 - CHARPENTE-OSSATURE</v>
      </c>
      <c r="AK553" s="67" t="str">
        <f>'COUT TVX'!L550</f>
        <v>CHARPENTE / COUVERTURE</v>
      </c>
      <c r="AL553" s="68">
        <f>'COUT TVX'!M550</f>
        <v>364443.82</v>
      </c>
      <c r="AM553" s="68"/>
      <c r="AN553" s="68"/>
      <c r="AO553" s="68"/>
      <c r="AP553" s="68"/>
      <c r="AQ553" s="68"/>
      <c r="AR553" s="68"/>
      <c r="AS553" s="77" t="str">
        <f>IF(ISBLANK('COUT TVX'!Q550),"",'COUT TVX'!Q550)</f>
        <v/>
      </c>
      <c r="AT553" s="68" t="str">
        <f t="shared" si="51"/>
        <v/>
      </c>
      <c r="AU553" s="68" t="str">
        <f t="shared" si="52"/>
        <v/>
      </c>
      <c r="AV553" s="68" t="str">
        <f t="shared" si="53"/>
        <v/>
      </c>
    </row>
    <row r="554" spans="1:48" x14ac:dyDescent="0.25">
      <c r="A554" s="67">
        <f>'COUT TVX'!A551</f>
        <v>856</v>
      </c>
      <c r="B554" s="67" t="str">
        <f>'COUT TVX'!B551</f>
        <v>MONTFORT LE GESNOIS</v>
      </c>
      <c r="C554" s="67"/>
      <c r="D554" s="67"/>
      <c r="E554" s="67" t="str">
        <f>IF(ISBLANK('COUT TVX'!I551),"",'COUT TVX'!I551)</f>
        <v/>
      </c>
      <c r="F554" s="72" t="str">
        <f>'COUT TVX'!R551</f>
        <v>Z3</v>
      </c>
      <c r="G554" s="67"/>
      <c r="H554" s="67">
        <f>'COUT TVX'!C551</f>
        <v>2013</v>
      </c>
      <c r="I554" s="67">
        <f>'COUT TVX'!D551</f>
        <v>2015</v>
      </c>
      <c r="J554" s="67" t="str">
        <f>IF('COUT TVX'!H551="IND","IND",IF('COUT TVX'!H551="COLL","COLL",IF('COUT TVX'!H551="INT","COL","MIXTE")))</f>
        <v>COL</v>
      </c>
      <c r="K554" s="67" t="str">
        <f>IFERROR((VLOOKUP(A554,'COUT GLOBAL'!A:L,9,FALSE)),"")</f>
        <v>Locatif</v>
      </c>
      <c r="L554" s="67"/>
      <c r="M554" s="67"/>
      <c r="N554" s="67" t="str">
        <f t="shared" si="48"/>
        <v>-</v>
      </c>
      <c r="O554" s="67"/>
      <c r="P554" s="67"/>
      <c r="Q554" s="67"/>
      <c r="R554" s="67"/>
      <c r="S554" s="67"/>
      <c r="T554" s="67"/>
      <c r="U554" s="67"/>
      <c r="V554" s="67"/>
      <c r="W554" s="67"/>
      <c r="X554" s="73" t="str">
        <f>IF('COUT TVX'!E551=0,"",'COUT TVX'!E551)</f>
        <v/>
      </c>
      <c r="Y554" s="74"/>
      <c r="Z554" s="74"/>
      <c r="AA554" s="74"/>
      <c r="AB554" s="74"/>
      <c r="AC554" s="74"/>
      <c r="AD554" s="68"/>
      <c r="AE554" s="68" t="str">
        <f t="shared" si="49"/>
        <v/>
      </c>
      <c r="AF554" s="68"/>
      <c r="AG554" s="75" t="str">
        <f>IF('COUT TVX'!F551=0,"",'COUT TVX'!F551)</f>
        <v/>
      </c>
      <c r="AH554" s="75" t="str">
        <f>IF('COUT TVX'!G551=0,"",'COUT TVX'!G551)</f>
        <v/>
      </c>
      <c r="AI554" s="76" t="str">
        <f t="shared" si="50"/>
        <v/>
      </c>
      <c r="AJ554" s="67" t="str">
        <f>'COUT TVX'!K551</f>
        <v>LOT 3 - ETANCHEITE -COUVERTURE</v>
      </c>
      <c r="AK554" s="67" t="str">
        <f>'COUT TVX'!L551</f>
        <v>CHARPENTE / COUVERTURE</v>
      </c>
      <c r="AL554" s="68">
        <f>'COUT TVX'!M551</f>
        <v>145659</v>
      </c>
      <c r="AM554" s="68"/>
      <c r="AN554" s="68"/>
      <c r="AO554" s="68"/>
      <c r="AP554" s="68"/>
      <c r="AQ554" s="68"/>
      <c r="AR554" s="68"/>
      <c r="AS554" s="77" t="str">
        <f>IF(ISBLANK('COUT TVX'!Q551),"",'COUT TVX'!Q551)</f>
        <v/>
      </c>
      <c r="AT554" s="68" t="str">
        <f t="shared" si="51"/>
        <v/>
      </c>
      <c r="AU554" s="68" t="str">
        <f t="shared" si="52"/>
        <v/>
      </c>
      <c r="AV554" s="68" t="str">
        <f t="shared" si="53"/>
        <v/>
      </c>
    </row>
    <row r="555" spans="1:48" x14ac:dyDescent="0.25">
      <c r="A555" s="67">
        <f>'COUT TVX'!A552</f>
        <v>856</v>
      </c>
      <c r="B555" s="67" t="str">
        <f>'COUT TVX'!B552</f>
        <v>MONTFORT LE GESNOIS</v>
      </c>
      <c r="C555" s="67"/>
      <c r="D555" s="67"/>
      <c r="E555" s="67" t="str">
        <f>IF(ISBLANK('COUT TVX'!I552),"",'COUT TVX'!I552)</f>
        <v/>
      </c>
      <c r="F555" s="72" t="str">
        <f>'COUT TVX'!R552</f>
        <v>Z3</v>
      </c>
      <c r="G555" s="67"/>
      <c r="H555" s="67">
        <f>'COUT TVX'!C552</f>
        <v>2013</v>
      </c>
      <c r="I555" s="67">
        <f>'COUT TVX'!D552</f>
        <v>2015</v>
      </c>
      <c r="J555" s="67" t="str">
        <f>IF('COUT TVX'!H552="IND","IND",IF('COUT TVX'!H552="COLL","COLL",IF('COUT TVX'!H552="INT","COL","MIXTE")))</f>
        <v>COL</v>
      </c>
      <c r="K555" s="67" t="str">
        <f>IFERROR((VLOOKUP(A555,'COUT GLOBAL'!A:L,9,FALSE)),"")</f>
        <v>Locatif</v>
      </c>
      <c r="L555" s="67"/>
      <c r="M555" s="67"/>
      <c r="N555" s="67" t="str">
        <f t="shared" si="48"/>
        <v>-</v>
      </c>
      <c r="O555" s="67"/>
      <c r="P555" s="67"/>
      <c r="Q555" s="67"/>
      <c r="R555" s="67"/>
      <c r="S555" s="67"/>
      <c r="T555" s="67"/>
      <c r="U555" s="67"/>
      <c r="V555" s="67"/>
      <c r="W555" s="67"/>
      <c r="X555" s="73" t="str">
        <f>IF('COUT TVX'!E552=0,"",'COUT TVX'!E552)</f>
        <v/>
      </c>
      <c r="Y555" s="74"/>
      <c r="Z555" s="74"/>
      <c r="AA555" s="74"/>
      <c r="AB555" s="74"/>
      <c r="AC555" s="74"/>
      <c r="AD555" s="68"/>
      <c r="AE555" s="68" t="str">
        <f t="shared" si="49"/>
        <v/>
      </c>
      <c r="AF555" s="68"/>
      <c r="AG555" s="75" t="str">
        <f>IF('COUT TVX'!F552=0,"",'COUT TVX'!F552)</f>
        <v/>
      </c>
      <c r="AH555" s="75" t="str">
        <f>IF('COUT TVX'!G552=0,"",'COUT TVX'!G552)</f>
        <v/>
      </c>
      <c r="AI555" s="76" t="str">
        <f t="shared" si="50"/>
        <v/>
      </c>
      <c r="AJ555" s="67" t="str">
        <f>'COUT TVX'!K552</f>
        <v>LOT 4 - RAVALEMENT</v>
      </c>
      <c r="AK555" s="67" t="str">
        <f>'COUT TVX'!L552</f>
        <v>GROS ŒUVRE</v>
      </c>
      <c r="AL555" s="68">
        <f>'COUT TVX'!M552</f>
        <v>114482.07</v>
      </c>
      <c r="AM555" s="68"/>
      <c r="AN555" s="68"/>
      <c r="AO555" s="68"/>
      <c r="AP555" s="68"/>
      <c r="AQ555" s="68"/>
      <c r="AR555" s="68"/>
      <c r="AS555" s="77" t="str">
        <f>IF(ISBLANK('COUT TVX'!Q552),"",'COUT TVX'!Q552)</f>
        <v/>
      </c>
      <c r="AT555" s="68" t="str">
        <f t="shared" si="51"/>
        <v/>
      </c>
      <c r="AU555" s="68" t="str">
        <f t="shared" si="52"/>
        <v/>
      </c>
      <c r="AV555" s="68" t="str">
        <f t="shared" si="53"/>
        <v/>
      </c>
    </row>
    <row r="556" spans="1:48" x14ac:dyDescent="0.25">
      <c r="A556" s="67">
        <f>'COUT TVX'!A553</f>
        <v>856</v>
      </c>
      <c r="B556" s="67" t="str">
        <f>'COUT TVX'!B553</f>
        <v>MONTFORT LE GESNOIS</v>
      </c>
      <c r="C556" s="67"/>
      <c r="D556" s="67"/>
      <c r="E556" s="67" t="str">
        <f>IF(ISBLANK('COUT TVX'!I553),"",'COUT TVX'!I553)</f>
        <v/>
      </c>
      <c r="F556" s="72" t="str">
        <f>'COUT TVX'!R553</f>
        <v>Z3</v>
      </c>
      <c r="G556" s="67"/>
      <c r="H556" s="67">
        <f>'COUT TVX'!C553</f>
        <v>2013</v>
      </c>
      <c r="I556" s="67">
        <f>'COUT TVX'!D553</f>
        <v>2015</v>
      </c>
      <c r="J556" s="67" t="str">
        <f>IF('COUT TVX'!H553="IND","IND",IF('COUT TVX'!H553="COLL","COLL",IF('COUT TVX'!H553="INT","COL","MIXTE")))</f>
        <v>COL</v>
      </c>
      <c r="K556" s="67" t="str">
        <f>IFERROR((VLOOKUP(A556,'COUT GLOBAL'!A:L,9,FALSE)),"")</f>
        <v>Locatif</v>
      </c>
      <c r="L556" s="67"/>
      <c r="M556" s="67"/>
      <c r="N556" s="67" t="str">
        <f t="shared" si="48"/>
        <v>-</v>
      </c>
      <c r="O556" s="67"/>
      <c r="P556" s="67"/>
      <c r="Q556" s="67"/>
      <c r="R556" s="67"/>
      <c r="S556" s="67"/>
      <c r="T556" s="67"/>
      <c r="U556" s="67"/>
      <c r="V556" s="67"/>
      <c r="W556" s="67"/>
      <c r="X556" s="73" t="str">
        <f>IF('COUT TVX'!E553=0,"",'COUT TVX'!E553)</f>
        <v/>
      </c>
      <c r="Y556" s="74"/>
      <c r="Z556" s="74"/>
      <c r="AA556" s="74"/>
      <c r="AB556" s="74"/>
      <c r="AC556" s="74"/>
      <c r="AD556" s="68"/>
      <c r="AE556" s="68" t="str">
        <f t="shared" si="49"/>
        <v/>
      </c>
      <c r="AF556" s="68"/>
      <c r="AG556" s="75" t="str">
        <f>IF('COUT TVX'!F553=0,"",'COUT TVX'!F553)</f>
        <v/>
      </c>
      <c r="AH556" s="75" t="str">
        <f>IF('COUT TVX'!G553=0,"",'COUT TVX'!G553)</f>
        <v/>
      </c>
      <c r="AI556" s="76" t="str">
        <f t="shared" si="50"/>
        <v/>
      </c>
      <c r="AJ556" s="67" t="str">
        <f>'COUT TVX'!K553</f>
        <v>LOT 5 - MENUIS. EXT-FERMETURES</v>
      </c>
      <c r="AK556" s="67" t="str">
        <f>'COUT TVX'!L553</f>
        <v>SECOND ŒUVRE</v>
      </c>
      <c r="AL556" s="68">
        <f>'COUT TVX'!M553</f>
        <v>149902.04999999999</v>
      </c>
      <c r="AM556" s="68"/>
      <c r="AN556" s="68"/>
      <c r="AO556" s="68"/>
      <c r="AP556" s="68"/>
      <c r="AQ556" s="68"/>
      <c r="AR556" s="68"/>
      <c r="AS556" s="77" t="str">
        <f>IF(ISBLANK('COUT TVX'!Q553),"",'COUT TVX'!Q553)</f>
        <v/>
      </c>
      <c r="AT556" s="68" t="str">
        <f t="shared" si="51"/>
        <v/>
      </c>
      <c r="AU556" s="68" t="str">
        <f t="shared" si="52"/>
        <v/>
      </c>
      <c r="AV556" s="68" t="str">
        <f t="shared" si="53"/>
        <v/>
      </c>
    </row>
    <row r="557" spans="1:48" x14ac:dyDescent="0.25">
      <c r="A557" s="67">
        <f>'COUT TVX'!A554</f>
        <v>856</v>
      </c>
      <c r="B557" s="67" t="str">
        <f>'COUT TVX'!B554</f>
        <v>MONTFORT LE GESNOIS</v>
      </c>
      <c r="C557" s="67"/>
      <c r="D557" s="67"/>
      <c r="E557" s="67" t="str">
        <f>IF(ISBLANK('COUT TVX'!I554),"",'COUT TVX'!I554)</f>
        <v/>
      </c>
      <c r="F557" s="72" t="str">
        <f>'COUT TVX'!R554</f>
        <v>Z3</v>
      </c>
      <c r="G557" s="67"/>
      <c r="H557" s="67">
        <f>'COUT TVX'!C554</f>
        <v>2013</v>
      </c>
      <c r="I557" s="67">
        <f>'COUT TVX'!D554</f>
        <v>2015</v>
      </c>
      <c r="J557" s="67" t="str">
        <f>IF('COUT TVX'!H554="IND","IND",IF('COUT TVX'!H554="COLL","COLL",IF('COUT TVX'!H554="INT","COL","MIXTE")))</f>
        <v>COL</v>
      </c>
      <c r="K557" s="67" t="str">
        <f>IFERROR((VLOOKUP(A557,'COUT GLOBAL'!A:L,9,FALSE)),"")</f>
        <v>Locatif</v>
      </c>
      <c r="L557" s="67"/>
      <c r="M557" s="67"/>
      <c r="N557" s="67" t="str">
        <f t="shared" si="48"/>
        <v>-</v>
      </c>
      <c r="O557" s="67"/>
      <c r="P557" s="67"/>
      <c r="Q557" s="67"/>
      <c r="R557" s="67"/>
      <c r="S557" s="67"/>
      <c r="T557" s="67"/>
      <c r="U557" s="67"/>
      <c r="V557" s="67"/>
      <c r="W557" s="67"/>
      <c r="X557" s="73" t="str">
        <f>IF('COUT TVX'!E554=0,"",'COUT TVX'!E554)</f>
        <v/>
      </c>
      <c r="Y557" s="74"/>
      <c r="Z557" s="74"/>
      <c r="AA557" s="74"/>
      <c r="AB557" s="74"/>
      <c r="AC557" s="74"/>
      <c r="AD557" s="68"/>
      <c r="AE557" s="68" t="str">
        <f t="shared" si="49"/>
        <v/>
      </c>
      <c r="AF557" s="68"/>
      <c r="AG557" s="75" t="str">
        <f>IF('COUT TVX'!F554=0,"",'COUT TVX'!F554)</f>
        <v/>
      </c>
      <c r="AH557" s="75" t="str">
        <f>IF('COUT TVX'!G554=0,"",'COUT TVX'!G554)</f>
        <v/>
      </c>
      <c r="AI557" s="76" t="str">
        <f t="shared" si="50"/>
        <v/>
      </c>
      <c r="AJ557" s="67" t="str">
        <f>'COUT TVX'!K554</f>
        <v>LOT 6 - CLOISONS DOUBLAGES</v>
      </c>
      <c r="AK557" s="67" t="str">
        <f>'COUT TVX'!L554</f>
        <v>SECOND ŒUVRE</v>
      </c>
      <c r="AL557" s="68">
        <f>'COUT TVX'!M554</f>
        <v>105503.77</v>
      </c>
      <c r="AM557" s="68"/>
      <c r="AN557" s="68"/>
      <c r="AO557" s="68"/>
      <c r="AP557" s="68"/>
      <c r="AQ557" s="68"/>
      <c r="AR557" s="68"/>
      <c r="AS557" s="77" t="str">
        <f>IF(ISBLANK('COUT TVX'!Q554),"",'COUT TVX'!Q554)</f>
        <v/>
      </c>
      <c r="AT557" s="68" t="str">
        <f t="shared" si="51"/>
        <v/>
      </c>
      <c r="AU557" s="68" t="str">
        <f t="shared" si="52"/>
        <v/>
      </c>
      <c r="AV557" s="68" t="str">
        <f t="shared" si="53"/>
        <v/>
      </c>
    </row>
    <row r="558" spans="1:48" x14ac:dyDescent="0.25">
      <c r="A558" s="67">
        <f>'COUT TVX'!A555</f>
        <v>856</v>
      </c>
      <c r="B558" s="67" t="str">
        <f>'COUT TVX'!B555</f>
        <v>MONTFORT LE GESNOIS</v>
      </c>
      <c r="C558" s="67"/>
      <c r="D558" s="67"/>
      <c r="E558" s="67" t="str">
        <f>IF(ISBLANK('COUT TVX'!I555),"",'COUT TVX'!I555)</f>
        <v/>
      </c>
      <c r="F558" s="72" t="str">
        <f>'COUT TVX'!R555</f>
        <v>Z3</v>
      </c>
      <c r="G558" s="67"/>
      <c r="H558" s="67">
        <f>'COUT TVX'!C555</f>
        <v>2013</v>
      </c>
      <c r="I558" s="67">
        <f>'COUT TVX'!D555</f>
        <v>2015</v>
      </c>
      <c r="J558" s="67" t="str">
        <f>IF('COUT TVX'!H555="IND","IND",IF('COUT TVX'!H555="COLL","COLL",IF('COUT TVX'!H555="INT","COL","MIXTE")))</f>
        <v>COL</v>
      </c>
      <c r="K558" s="67" t="str">
        <f>IFERROR((VLOOKUP(A558,'COUT GLOBAL'!A:L,9,FALSE)),"")</f>
        <v>Locatif</v>
      </c>
      <c r="L558" s="67"/>
      <c r="M558" s="67"/>
      <c r="N558" s="67" t="str">
        <f t="shared" si="48"/>
        <v>-</v>
      </c>
      <c r="O558" s="67"/>
      <c r="P558" s="67"/>
      <c r="Q558" s="67"/>
      <c r="R558" s="67"/>
      <c r="S558" s="67"/>
      <c r="T558" s="67"/>
      <c r="U558" s="67"/>
      <c r="V558" s="67"/>
      <c r="W558" s="67"/>
      <c r="X558" s="73" t="str">
        <f>IF('COUT TVX'!E555=0,"",'COUT TVX'!E555)</f>
        <v/>
      </c>
      <c r="Y558" s="74"/>
      <c r="Z558" s="74"/>
      <c r="AA558" s="74"/>
      <c r="AB558" s="74"/>
      <c r="AC558" s="74"/>
      <c r="AD558" s="68"/>
      <c r="AE558" s="68" t="str">
        <f t="shared" si="49"/>
        <v/>
      </c>
      <c r="AF558" s="68"/>
      <c r="AG558" s="75" t="str">
        <f>IF('COUT TVX'!F555=0,"",'COUT TVX'!F555)</f>
        <v/>
      </c>
      <c r="AH558" s="75" t="str">
        <f>IF('COUT TVX'!G555=0,"",'COUT TVX'!G555)</f>
        <v/>
      </c>
      <c r="AI558" s="76" t="str">
        <f t="shared" si="50"/>
        <v/>
      </c>
      <c r="AJ558" s="67" t="str">
        <f>'COUT TVX'!K555</f>
        <v>LOT 7 - SERRURERIE-COURSIVES</v>
      </c>
      <c r="AK558" s="67" t="str">
        <f>'COUT TVX'!L555</f>
        <v>SECOND ŒUVRE</v>
      </c>
      <c r="AL558" s="68">
        <f>'COUT TVX'!M555</f>
        <v>75250.67</v>
      </c>
      <c r="AM558" s="68"/>
      <c r="AN558" s="68"/>
      <c r="AO558" s="68"/>
      <c r="AP558" s="68"/>
      <c r="AQ558" s="68"/>
      <c r="AR558" s="68"/>
      <c r="AS558" s="77" t="str">
        <f>IF(ISBLANK('COUT TVX'!Q555),"",'COUT TVX'!Q555)</f>
        <v/>
      </c>
      <c r="AT558" s="68" t="str">
        <f t="shared" si="51"/>
        <v/>
      </c>
      <c r="AU558" s="68" t="str">
        <f t="shared" si="52"/>
        <v/>
      </c>
      <c r="AV558" s="68" t="str">
        <f t="shared" si="53"/>
        <v/>
      </c>
    </row>
    <row r="559" spans="1:48" x14ac:dyDescent="0.25">
      <c r="A559" s="67">
        <f>'COUT TVX'!A556</f>
        <v>856</v>
      </c>
      <c r="B559" s="67" t="str">
        <f>'COUT TVX'!B556</f>
        <v>MONTFORT LE GESNOIS</v>
      </c>
      <c r="C559" s="67"/>
      <c r="D559" s="67"/>
      <c r="E559" s="67" t="str">
        <f>IF(ISBLANK('COUT TVX'!I556),"",'COUT TVX'!I556)</f>
        <v/>
      </c>
      <c r="F559" s="72" t="str">
        <f>'COUT TVX'!R556</f>
        <v>Z3</v>
      </c>
      <c r="G559" s="67"/>
      <c r="H559" s="67">
        <f>'COUT TVX'!C556</f>
        <v>2013</v>
      </c>
      <c r="I559" s="67">
        <f>'COUT TVX'!D556</f>
        <v>2015</v>
      </c>
      <c r="J559" s="67" t="str">
        <f>IF('COUT TVX'!H556="IND","IND",IF('COUT TVX'!H556="COLL","COLL",IF('COUT TVX'!H556="INT","COL","MIXTE")))</f>
        <v>COL</v>
      </c>
      <c r="K559" s="67" t="str">
        <f>IFERROR((VLOOKUP(A559,'COUT GLOBAL'!A:L,9,FALSE)),"")</f>
        <v>Locatif</v>
      </c>
      <c r="L559" s="67"/>
      <c r="M559" s="67"/>
      <c r="N559" s="67" t="str">
        <f t="shared" si="48"/>
        <v>-</v>
      </c>
      <c r="O559" s="67"/>
      <c r="P559" s="67"/>
      <c r="Q559" s="67"/>
      <c r="R559" s="67"/>
      <c r="S559" s="67"/>
      <c r="T559" s="67"/>
      <c r="U559" s="67"/>
      <c r="V559" s="67"/>
      <c r="W559" s="67"/>
      <c r="X559" s="73" t="str">
        <f>IF('COUT TVX'!E556=0,"",'COUT TVX'!E556)</f>
        <v/>
      </c>
      <c r="Y559" s="74"/>
      <c r="Z559" s="74"/>
      <c r="AA559" s="74"/>
      <c r="AB559" s="74"/>
      <c r="AC559" s="74"/>
      <c r="AD559" s="68"/>
      <c r="AE559" s="68" t="str">
        <f t="shared" si="49"/>
        <v/>
      </c>
      <c r="AF559" s="68"/>
      <c r="AG559" s="75" t="str">
        <f>IF('COUT TVX'!F556=0,"",'COUT TVX'!F556)</f>
        <v/>
      </c>
      <c r="AH559" s="75" t="str">
        <f>IF('COUT TVX'!G556=0,"",'COUT TVX'!G556)</f>
        <v/>
      </c>
      <c r="AI559" s="76" t="str">
        <f t="shared" si="50"/>
        <v/>
      </c>
      <c r="AJ559" s="67" t="str">
        <f>'COUT TVX'!K556</f>
        <v>LOT 8 - FRAIS DE MANDATAIRE</v>
      </c>
      <c r="AK559" s="67" t="str">
        <f>'COUT TVX'!L556</f>
        <v>SECOND ŒUVRE</v>
      </c>
      <c r="AL559" s="68">
        <f>'COUT TVX'!M556</f>
        <v>26092.25</v>
      </c>
      <c r="AM559" s="68"/>
      <c r="AN559" s="68"/>
      <c r="AO559" s="68"/>
      <c r="AP559" s="68"/>
      <c r="AQ559" s="68"/>
      <c r="AR559" s="68"/>
      <c r="AS559" s="77" t="str">
        <f>IF(ISBLANK('COUT TVX'!Q556),"",'COUT TVX'!Q556)</f>
        <v/>
      </c>
      <c r="AT559" s="68" t="str">
        <f t="shared" si="51"/>
        <v/>
      </c>
      <c r="AU559" s="68" t="str">
        <f t="shared" si="52"/>
        <v/>
      </c>
      <c r="AV559" s="68" t="str">
        <f t="shared" si="53"/>
        <v/>
      </c>
    </row>
    <row r="560" spans="1:48" x14ac:dyDescent="0.25">
      <c r="A560" s="67">
        <f>'COUT TVX'!A557</f>
        <v>856</v>
      </c>
      <c r="B560" s="67" t="str">
        <f>'COUT TVX'!B557</f>
        <v>MONTFORT LE GESNOIS</v>
      </c>
      <c r="C560" s="67"/>
      <c r="D560" s="67"/>
      <c r="E560" s="67" t="str">
        <f>IF(ISBLANK('COUT TVX'!I557),"",'COUT TVX'!I557)</f>
        <v/>
      </c>
      <c r="F560" s="72" t="str">
        <f>'COUT TVX'!R557</f>
        <v>Z3</v>
      </c>
      <c r="G560" s="67"/>
      <c r="H560" s="67">
        <f>'COUT TVX'!C557</f>
        <v>2013</v>
      </c>
      <c r="I560" s="67">
        <f>'COUT TVX'!D557</f>
        <v>2015</v>
      </c>
      <c r="J560" s="67" t="str">
        <f>IF('COUT TVX'!H557="IND","IND",IF('COUT TVX'!H557="COLL","COLL",IF('COUT TVX'!H557="INT","COL","MIXTE")))</f>
        <v>COL</v>
      </c>
      <c r="K560" s="67" t="str">
        <f>IFERROR((VLOOKUP(A560,'COUT GLOBAL'!A:L,9,FALSE)),"")</f>
        <v>Locatif</v>
      </c>
      <c r="L560" s="67"/>
      <c r="M560" s="67"/>
      <c r="N560" s="67" t="str">
        <f t="shared" si="48"/>
        <v>-</v>
      </c>
      <c r="O560" s="67"/>
      <c r="P560" s="67"/>
      <c r="Q560" s="67"/>
      <c r="R560" s="67"/>
      <c r="S560" s="67"/>
      <c r="T560" s="67"/>
      <c r="U560" s="67"/>
      <c r="V560" s="67"/>
      <c r="W560" s="67"/>
      <c r="X560" s="73" t="str">
        <f>IF('COUT TVX'!E557=0,"",'COUT TVX'!E557)</f>
        <v/>
      </c>
      <c r="Y560" s="74"/>
      <c r="Z560" s="74"/>
      <c r="AA560" s="74"/>
      <c r="AB560" s="74"/>
      <c r="AC560" s="74"/>
      <c r="AD560" s="68"/>
      <c r="AE560" s="68" t="str">
        <f t="shared" si="49"/>
        <v/>
      </c>
      <c r="AF560" s="68"/>
      <c r="AG560" s="75" t="str">
        <f>IF('COUT TVX'!F557=0,"",'COUT TVX'!F557)</f>
        <v/>
      </c>
      <c r="AH560" s="75" t="str">
        <f>IF('COUT TVX'!G557=0,"",'COUT TVX'!G557)</f>
        <v/>
      </c>
      <c r="AI560" s="76" t="str">
        <f t="shared" si="50"/>
        <v/>
      </c>
      <c r="AJ560" s="67" t="str">
        <f>'COUT TVX'!K557</f>
        <v>LOT 9 -CHAUFFAGE VMC</v>
      </c>
      <c r="AK560" s="67" t="str">
        <f>'COUT TVX'!L557</f>
        <v>ELECTRICITE / CHAUFFAGE/PLOMBERIE/VMC</v>
      </c>
      <c r="AL560" s="68">
        <f>'COUT TVX'!M557</f>
        <v>101004.04</v>
      </c>
      <c r="AM560" s="68"/>
      <c r="AN560" s="68"/>
      <c r="AO560" s="68"/>
      <c r="AP560" s="68"/>
      <c r="AQ560" s="68"/>
      <c r="AR560" s="68"/>
      <c r="AS560" s="77" t="str">
        <f>IF(ISBLANK('COUT TVX'!Q557),"",'COUT TVX'!Q557)</f>
        <v/>
      </c>
      <c r="AT560" s="68" t="str">
        <f t="shared" si="51"/>
        <v/>
      </c>
      <c r="AU560" s="68" t="str">
        <f t="shared" si="52"/>
        <v/>
      </c>
      <c r="AV560" s="68" t="str">
        <f t="shared" si="53"/>
        <v/>
      </c>
    </row>
    <row r="561" spans="1:48" x14ac:dyDescent="0.25">
      <c r="A561" s="67">
        <f>'COUT TVX'!A558</f>
        <v>856</v>
      </c>
      <c r="B561" s="67" t="str">
        <f>'COUT TVX'!B558</f>
        <v>MONTFORT LE GESNOIS</v>
      </c>
      <c r="C561" s="67"/>
      <c r="D561" s="67"/>
      <c r="E561" s="67" t="str">
        <f>IF(ISBLANK('COUT TVX'!I558),"",'COUT TVX'!I558)</f>
        <v/>
      </c>
      <c r="F561" s="72" t="str">
        <f>'COUT TVX'!R558</f>
        <v>Z3</v>
      </c>
      <c r="G561" s="67"/>
      <c r="H561" s="67">
        <f>'COUT TVX'!C558</f>
        <v>2013</v>
      </c>
      <c r="I561" s="67">
        <f>'COUT TVX'!D558</f>
        <v>2015</v>
      </c>
      <c r="J561" s="67" t="str">
        <f>IF('COUT TVX'!H558="IND","IND",IF('COUT TVX'!H558="COLL","COLL",IF('COUT TVX'!H558="INT","COL","MIXTE")))</f>
        <v>COL</v>
      </c>
      <c r="K561" s="67" t="str">
        <f>IFERROR((VLOOKUP(A561,'COUT GLOBAL'!A:L,9,FALSE)),"")</f>
        <v>Locatif</v>
      </c>
      <c r="L561" s="67"/>
      <c r="M561" s="67"/>
      <c r="N561" s="67" t="str">
        <f t="shared" si="48"/>
        <v>-</v>
      </c>
      <c r="O561" s="67"/>
      <c r="P561" s="67"/>
      <c r="Q561" s="67"/>
      <c r="R561" s="67"/>
      <c r="S561" s="67"/>
      <c r="T561" s="67"/>
      <c r="U561" s="67"/>
      <c r="V561" s="67"/>
      <c r="W561" s="67"/>
      <c r="X561" s="73" t="str">
        <f>IF('COUT TVX'!E558=0,"",'COUT TVX'!E558)</f>
        <v/>
      </c>
      <c r="Y561" s="74"/>
      <c r="Z561" s="74"/>
      <c r="AA561" s="74"/>
      <c r="AB561" s="74"/>
      <c r="AC561" s="74"/>
      <c r="AD561" s="68"/>
      <c r="AE561" s="68" t="str">
        <f t="shared" si="49"/>
        <v/>
      </c>
      <c r="AF561" s="68"/>
      <c r="AG561" s="75" t="str">
        <f>IF('COUT TVX'!F558=0,"",'COUT TVX'!F558)</f>
        <v/>
      </c>
      <c r="AH561" s="75" t="str">
        <f>IF('COUT TVX'!G558=0,"",'COUT TVX'!G558)</f>
        <v/>
      </c>
      <c r="AI561" s="76" t="str">
        <f t="shared" si="50"/>
        <v/>
      </c>
      <c r="AJ561" s="67" t="str">
        <f>'COUT TVX'!K558</f>
        <v>LOT 10 - ELECTRICITE</v>
      </c>
      <c r="AK561" s="67" t="str">
        <f>'COUT TVX'!L558</f>
        <v>ELECTRICITE / CHAUFFAGE/PLOMBERIE/VMC</v>
      </c>
      <c r="AL561" s="68">
        <f>'COUT TVX'!M558</f>
        <v>96690.16</v>
      </c>
      <c r="AM561" s="68"/>
      <c r="AN561" s="68"/>
      <c r="AO561" s="68"/>
      <c r="AP561" s="68"/>
      <c r="AQ561" s="68"/>
      <c r="AR561" s="68"/>
      <c r="AS561" s="77" t="str">
        <f>IF(ISBLANK('COUT TVX'!Q558),"",'COUT TVX'!Q558)</f>
        <v/>
      </c>
      <c r="AT561" s="68" t="str">
        <f t="shared" si="51"/>
        <v/>
      </c>
      <c r="AU561" s="68" t="str">
        <f t="shared" si="52"/>
        <v/>
      </c>
      <c r="AV561" s="68" t="str">
        <f t="shared" si="53"/>
        <v/>
      </c>
    </row>
    <row r="562" spans="1:48" x14ac:dyDescent="0.25">
      <c r="A562" s="67">
        <f>'COUT TVX'!A559</f>
        <v>856</v>
      </c>
      <c r="B562" s="67" t="str">
        <f>'COUT TVX'!B559</f>
        <v>MONTFORT LE GESNOIS</v>
      </c>
      <c r="C562" s="67"/>
      <c r="D562" s="67"/>
      <c r="E562" s="67" t="str">
        <f>IF(ISBLANK('COUT TVX'!I559),"",'COUT TVX'!I559)</f>
        <v/>
      </c>
      <c r="F562" s="72" t="str">
        <f>'COUT TVX'!R559</f>
        <v>Z3</v>
      </c>
      <c r="G562" s="67"/>
      <c r="H562" s="67">
        <f>'COUT TVX'!C559</f>
        <v>2013</v>
      </c>
      <c r="I562" s="67">
        <f>'COUT TVX'!D559</f>
        <v>2015</v>
      </c>
      <c r="J562" s="67" t="str">
        <f>IF('COUT TVX'!H559="IND","IND",IF('COUT TVX'!H559="COLL","COLL",IF('COUT TVX'!H559="INT","COL","MIXTE")))</f>
        <v>COL</v>
      </c>
      <c r="K562" s="67" t="str">
        <f>IFERROR((VLOOKUP(A562,'COUT GLOBAL'!A:L,9,FALSE)),"")</f>
        <v>Locatif</v>
      </c>
      <c r="L562" s="67"/>
      <c r="M562" s="67"/>
      <c r="N562" s="67" t="str">
        <f t="shared" si="48"/>
        <v>-</v>
      </c>
      <c r="O562" s="67"/>
      <c r="P562" s="67"/>
      <c r="Q562" s="67"/>
      <c r="R562" s="67"/>
      <c r="S562" s="67"/>
      <c r="T562" s="67"/>
      <c r="U562" s="67"/>
      <c r="V562" s="67"/>
      <c r="W562" s="67"/>
      <c r="X562" s="73" t="str">
        <f>IF('COUT TVX'!E559=0,"",'COUT TVX'!E559)</f>
        <v/>
      </c>
      <c r="Y562" s="74"/>
      <c r="Z562" s="74"/>
      <c r="AA562" s="74"/>
      <c r="AB562" s="74"/>
      <c r="AC562" s="74"/>
      <c r="AD562" s="68"/>
      <c r="AE562" s="68" t="str">
        <f t="shared" si="49"/>
        <v/>
      </c>
      <c r="AF562" s="68"/>
      <c r="AG562" s="75" t="str">
        <f>IF('COUT TVX'!F559=0,"",'COUT TVX'!F559)</f>
        <v/>
      </c>
      <c r="AH562" s="75" t="str">
        <f>IF('COUT TVX'!G559=0,"",'COUT TVX'!G559)</f>
        <v/>
      </c>
      <c r="AI562" s="76" t="str">
        <f t="shared" si="50"/>
        <v/>
      </c>
      <c r="AJ562" s="67" t="str">
        <f>'COUT TVX'!K559</f>
        <v>LOT 11-MENUISERIES INTERIEURES</v>
      </c>
      <c r="AK562" s="67" t="str">
        <f>'COUT TVX'!L559</f>
        <v>SECOND ŒUVRE</v>
      </c>
      <c r="AL562" s="68">
        <f>'COUT TVX'!M559</f>
        <v>53019.89</v>
      </c>
      <c r="AM562" s="68"/>
      <c r="AN562" s="68"/>
      <c r="AO562" s="68"/>
      <c r="AP562" s="68"/>
      <c r="AQ562" s="68"/>
      <c r="AR562" s="68"/>
      <c r="AS562" s="77" t="str">
        <f>IF(ISBLANK('COUT TVX'!Q559),"",'COUT TVX'!Q559)</f>
        <v/>
      </c>
      <c r="AT562" s="68" t="str">
        <f t="shared" si="51"/>
        <v/>
      </c>
      <c r="AU562" s="68" t="str">
        <f t="shared" si="52"/>
        <v/>
      </c>
      <c r="AV562" s="68" t="str">
        <f t="shared" si="53"/>
        <v/>
      </c>
    </row>
    <row r="563" spans="1:48" x14ac:dyDescent="0.25">
      <c r="A563" s="67">
        <f>'COUT TVX'!A560</f>
        <v>856</v>
      </c>
      <c r="B563" s="67" t="str">
        <f>'COUT TVX'!B560</f>
        <v>MONTFORT LE GESNOIS</v>
      </c>
      <c r="C563" s="67"/>
      <c r="D563" s="67"/>
      <c r="E563" s="67" t="str">
        <f>IF(ISBLANK('COUT TVX'!I560),"",'COUT TVX'!I560)</f>
        <v/>
      </c>
      <c r="F563" s="72" t="str">
        <f>'COUT TVX'!R560</f>
        <v>Z3</v>
      </c>
      <c r="G563" s="67"/>
      <c r="H563" s="67">
        <f>'COUT TVX'!C560</f>
        <v>2013</v>
      </c>
      <c r="I563" s="67">
        <f>'COUT TVX'!D560</f>
        <v>2015</v>
      </c>
      <c r="J563" s="67" t="str">
        <f>IF('COUT TVX'!H560="IND","IND",IF('COUT TVX'!H560="COLL","COLL",IF('COUT TVX'!H560="INT","COL","MIXTE")))</f>
        <v>COL</v>
      </c>
      <c r="K563" s="67" t="str">
        <f>IFERROR((VLOOKUP(A563,'COUT GLOBAL'!A:L,9,FALSE)),"")</f>
        <v>Locatif</v>
      </c>
      <c r="L563" s="67"/>
      <c r="M563" s="67"/>
      <c r="N563" s="67" t="str">
        <f t="shared" si="48"/>
        <v>-</v>
      </c>
      <c r="O563" s="67"/>
      <c r="P563" s="67"/>
      <c r="Q563" s="67"/>
      <c r="R563" s="67"/>
      <c r="S563" s="67"/>
      <c r="T563" s="67"/>
      <c r="U563" s="67"/>
      <c r="V563" s="67"/>
      <c r="W563" s="67"/>
      <c r="X563" s="73" t="str">
        <f>IF('COUT TVX'!E560=0,"",'COUT TVX'!E560)</f>
        <v/>
      </c>
      <c r="Y563" s="74"/>
      <c r="Z563" s="74"/>
      <c r="AA563" s="74"/>
      <c r="AB563" s="74"/>
      <c r="AC563" s="74"/>
      <c r="AD563" s="68"/>
      <c r="AE563" s="68" t="str">
        <f t="shared" si="49"/>
        <v/>
      </c>
      <c r="AF563" s="68"/>
      <c r="AG563" s="75" t="str">
        <f>IF('COUT TVX'!F560=0,"",'COUT TVX'!F560)</f>
        <v/>
      </c>
      <c r="AH563" s="75" t="str">
        <f>IF('COUT TVX'!G560=0,"",'COUT TVX'!G560)</f>
        <v/>
      </c>
      <c r="AI563" s="76" t="str">
        <f t="shared" si="50"/>
        <v/>
      </c>
      <c r="AJ563" s="67" t="str">
        <f>'COUT TVX'!K560</f>
        <v>LOT 12 - SOLS SOUPLES</v>
      </c>
      <c r="AK563" s="67" t="str">
        <f>'COUT TVX'!L560</f>
        <v>SECOND ŒUVRE</v>
      </c>
      <c r="AL563" s="68">
        <f>'COUT TVX'!M560</f>
        <v>28759.81</v>
      </c>
      <c r="AM563" s="68"/>
      <c r="AN563" s="68"/>
      <c r="AO563" s="68"/>
      <c r="AP563" s="68"/>
      <c r="AQ563" s="68"/>
      <c r="AR563" s="68"/>
      <c r="AS563" s="77" t="str">
        <f>IF(ISBLANK('COUT TVX'!Q560),"",'COUT TVX'!Q560)</f>
        <v/>
      </c>
      <c r="AT563" s="68" t="str">
        <f t="shared" si="51"/>
        <v/>
      </c>
      <c r="AU563" s="68" t="str">
        <f t="shared" si="52"/>
        <v/>
      </c>
      <c r="AV563" s="68" t="str">
        <f t="shared" si="53"/>
        <v/>
      </c>
    </row>
    <row r="564" spans="1:48" x14ac:dyDescent="0.25">
      <c r="A564" s="67">
        <f>'COUT TVX'!A561</f>
        <v>856</v>
      </c>
      <c r="B564" s="67" t="str">
        <f>'COUT TVX'!B561</f>
        <v>MONTFORT LE GESNOIS</v>
      </c>
      <c r="C564" s="67"/>
      <c r="D564" s="67"/>
      <c r="E564" s="67" t="str">
        <f>IF(ISBLANK('COUT TVX'!I561),"",'COUT TVX'!I561)</f>
        <v/>
      </c>
      <c r="F564" s="72" t="str">
        <f>'COUT TVX'!R561</f>
        <v>Z3</v>
      </c>
      <c r="G564" s="67"/>
      <c r="H564" s="67">
        <f>'COUT TVX'!C561</f>
        <v>2013</v>
      </c>
      <c r="I564" s="67">
        <f>'COUT TVX'!D561</f>
        <v>2015</v>
      </c>
      <c r="J564" s="67" t="str">
        <f>IF('COUT TVX'!H561="IND","IND",IF('COUT TVX'!H561="COLL","COLL",IF('COUT TVX'!H561="INT","COL","MIXTE")))</f>
        <v>COL</v>
      </c>
      <c r="K564" s="67" t="str">
        <f>IFERROR((VLOOKUP(A564,'COUT GLOBAL'!A:L,9,FALSE)),"")</f>
        <v>Locatif</v>
      </c>
      <c r="L564" s="67"/>
      <c r="M564" s="67"/>
      <c r="N564" s="67" t="str">
        <f t="shared" si="48"/>
        <v>-</v>
      </c>
      <c r="O564" s="67"/>
      <c r="P564" s="67"/>
      <c r="Q564" s="67"/>
      <c r="R564" s="67"/>
      <c r="S564" s="67"/>
      <c r="T564" s="67"/>
      <c r="U564" s="67"/>
      <c r="V564" s="67"/>
      <c r="W564" s="67"/>
      <c r="X564" s="73" t="str">
        <f>IF('COUT TVX'!E561=0,"",'COUT TVX'!E561)</f>
        <v/>
      </c>
      <c r="Y564" s="74"/>
      <c r="Z564" s="74"/>
      <c r="AA564" s="74"/>
      <c r="AB564" s="74"/>
      <c r="AC564" s="74"/>
      <c r="AD564" s="68"/>
      <c r="AE564" s="68" t="str">
        <f t="shared" si="49"/>
        <v/>
      </c>
      <c r="AF564" s="68"/>
      <c r="AG564" s="75" t="str">
        <f>IF('COUT TVX'!F561=0,"",'COUT TVX'!F561)</f>
        <v/>
      </c>
      <c r="AH564" s="75" t="str">
        <f>IF('COUT TVX'!G561=0,"",'COUT TVX'!G561)</f>
        <v/>
      </c>
      <c r="AI564" s="76" t="str">
        <f t="shared" si="50"/>
        <v/>
      </c>
      <c r="AJ564" s="67" t="str">
        <f>'COUT TVX'!K561</f>
        <v>LOT 13 - CARRELAGE FAIENCE</v>
      </c>
      <c r="AK564" s="67" t="str">
        <f>'COUT TVX'!L561</f>
        <v>SECOND ŒUVRE</v>
      </c>
      <c r="AL564" s="68">
        <f>'COUT TVX'!M561</f>
        <v>49980.95</v>
      </c>
      <c r="AM564" s="68"/>
      <c r="AN564" s="68"/>
      <c r="AO564" s="68"/>
      <c r="AP564" s="68"/>
      <c r="AQ564" s="68"/>
      <c r="AR564" s="68"/>
      <c r="AS564" s="77" t="str">
        <f>IF(ISBLANK('COUT TVX'!Q561),"",'COUT TVX'!Q561)</f>
        <v/>
      </c>
      <c r="AT564" s="68" t="str">
        <f t="shared" si="51"/>
        <v/>
      </c>
      <c r="AU564" s="68" t="str">
        <f t="shared" si="52"/>
        <v/>
      </c>
      <c r="AV564" s="68" t="str">
        <f t="shared" si="53"/>
        <v/>
      </c>
    </row>
    <row r="565" spans="1:48" x14ac:dyDescent="0.25">
      <c r="A565" s="67">
        <f>'COUT TVX'!A562</f>
        <v>856</v>
      </c>
      <c r="B565" s="67" t="str">
        <f>'COUT TVX'!B562</f>
        <v>MONTFORT LE GESNOIS</v>
      </c>
      <c r="C565" s="67"/>
      <c r="D565" s="67"/>
      <c r="E565" s="67" t="str">
        <f>IF(ISBLANK('COUT TVX'!I562),"",'COUT TVX'!I562)</f>
        <v/>
      </c>
      <c r="F565" s="72" t="str">
        <f>'COUT TVX'!R562</f>
        <v>Z3</v>
      </c>
      <c r="G565" s="67"/>
      <c r="H565" s="67">
        <f>'COUT TVX'!C562</f>
        <v>2013</v>
      </c>
      <c r="I565" s="67">
        <f>'COUT TVX'!D562</f>
        <v>2015</v>
      </c>
      <c r="J565" s="67" t="str">
        <f>IF('COUT TVX'!H562="IND","IND",IF('COUT TVX'!H562="COLL","COLL",IF('COUT TVX'!H562="INT","COL","MIXTE")))</f>
        <v>COL</v>
      </c>
      <c r="K565" s="67" t="str">
        <f>IFERROR((VLOOKUP(A565,'COUT GLOBAL'!A:L,9,FALSE)),"")</f>
        <v>Locatif</v>
      </c>
      <c r="L565" s="67"/>
      <c r="M565" s="67"/>
      <c r="N565" s="67" t="str">
        <f t="shared" si="48"/>
        <v>-</v>
      </c>
      <c r="O565" s="67"/>
      <c r="P565" s="67"/>
      <c r="Q565" s="67"/>
      <c r="R565" s="67"/>
      <c r="S565" s="67"/>
      <c r="T565" s="67"/>
      <c r="U565" s="67"/>
      <c r="V565" s="67"/>
      <c r="W565" s="67"/>
      <c r="X565" s="73" t="str">
        <f>IF('COUT TVX'!E562=0,"",'COUT TVX'!E562)</f>
        <v/>
      </c>
      <c r="Y565" s="74"/>
      <c r="Z565" s="74"/>
      <c r="AA565" s="74"/>
      <c r="AB565" s="74"/>
      <c r="AC565" s="74"/>
      <c r="AD565" s="68"/>
      <c r="AE565" s="68" t="str">
        <f t="shared" si="49"/>
        <v/>
      </c>
      <c r="AF565" s="68"/>
      <c r="AG565" s="75" t="str">
        <f>IF('COUT TVX'!F562=0,"",'COUT TVX'!F562)</f>
        <v/>
      </c>
      <c r="AH565" s="75" t="str">
        <f>IF('COUT TVX'!G562=0,"",'COUT TVX'!G562)</f>
        <v/>
      </c>
      <c r="AI565" s="76" t="str">
        <f t="shared" si="50"/>
        <v/>
      </c>
      <c r="AJ565" s="67" t="str">
        <f>'COUT TVX'!K562</f>
        <v>LOT 14 - PEINTURE</v>
      </c>
      <c r="AK565" s="67" t="str">
        <f>'COUT TVX'!L562</f>
        <v>SECOND ŒUVRE</v>
      </c>
      <c r="AL565" s="68">
        <f>'COUT TVX'!M562</f>
        <v>86727.94</v>
      </c>
      <c r="AM565" s="68"/>
      <c r="AN565" s="68"/>
      <c r="AO565" s="68"/>
      <c r="AP565" s="68"/>
      <c r="AQ565" s="68"/>
      <c r="AR565" s="68"/>
      <c r="AS565" s="77" t="str">
        <f>IF(ISBLANK('COUT TVX'!Q562),"",'COUT TVX'!Q562)</f>
        <v/>
      </c>
      <c r="AT565" s="68" t="str">
        <f t="shared" si="51"/>
        <v/>
      </c>
      <c r="AU565" s="68" t="str">
        <f t="shared" si="52"/>
        <v/>
      </c>
      <c r="AV565" s="68" t="str">
        <f t="shared" si="53"/>
        <v/>
      </c>
    </row>
    <row r="566" spans="1:48" x14ac:dyDescent="0.25">
      <c r="A566" s="67">
        <f>'COUT TVX'!A563</f>
        <v>856</v>
      </c>
      <c r="B566" s="67" t="str">
        <f>'COUT TVX'!B563</f>
        <v>MONTFORT LE GESNOIS</v>
      </c>
      <c r="C566" s="67"/>
      <c r="D566" s="67"/>
      <c r="E566" s="67" t="str">
        <f>IF(ISBLANK('COUT TVX'!I563),"",'COUT TVX'!I563)</f>
        <v/>
      </c>
      <c r="F566" s="72" t="str">
        <f>'COUT TVX'!R563</f>
        <v>Z3</v>
      </c>
      <c r="G566" s="67"/>
      <c r="H566" s="67">
        <f>'COUT TVX'!C563</f>
        <v>2013</v>
      </c>
      <c r="I566" s="67">
        <f>'COUT TVX'!D563</f>
        <v>2015</v>
      </c>
      <c r="J566" s="67" t="str">
        <f>IF('COUT TVX'!H563="IND","IND",IF('COUT TVX'!H563="COLL","COLL",IF('COUT TVX'!H563="INT","COL","MIXTE")))</f>
        <v>COL</v>
      </c>
      <c r="K566" s="67" t="str">
        <f>IFERROR((VLOOKUP(A566,'COUT GLOBAL'!A:L,9,FALSE)),"")</f>
        <v>Locatif</v>
      </c>
      <c r="L566" s="67"/>
      <c r="M566" s="67"/>
      <c r="N566" s="67" t="str">
        <f t="shared" si="48"/>
        <v>-</v>
      </c>
      <c r="O566" s="67"/>
      <c r="P566" s="67"/>
      <c r="Q566" s="67"/>
      <c r="R566" s="67"/>
      <c r="S566" s="67"/>
      <c r="T566" s="67"/>
      <c r="U566" s="67"/>
      <c r="V566" s="67"/>
      <c r="W566" s="67"/>
      <c r="X566" s="73" t="str">
        <f>IF('COUT TVX'!E563=0,"",'COUT TVX'!E563)</f>
        <v/>
      </c>
      <c r="Y566" s="74"/>
      <c r="Z566" s="74"/>
      <c r="AA566" s="74"/>
      <c r="AB566" s="74"/>
      <c r="AC566" s="74"/>
      <c r="AD566" s="68"/>
      <c r="AE566" s="68" t="str">
        <f t="shared" si="49"/>
        <v/>
      </c>
      <c r="AF566" s="68"/>
      <c r="AG566" s="75" t="str">
        <f>IF('COUT TVX'!F563=0,"",'COUT TVX'!F563)</f>
        <v/>
      </c>
      <c r="AH566" s="75" t="str">
        <f>IF('COUT TVX'!G563=0,"",'COUT TVX'!G563)</f>
        <v/>
      </c>
      <c r="AI566" s="76" t="str">
        <f t="shared" si="50"/>
        <v/>
      </c>
      <c r="AJ566" s="67" t="str">
        <f>'COUT TVX'!K563</f>
        <v>LOT 8-81 - PLOMBERIE SANITAIRE</v>
      </c>
      <c r="AK566" s="67" t="str">
        <f>'COUT TVX'!L563</f>
        <v>ELECTRICITE / CHAUFFAGE/PLOMBERIE/VMC</v>
      </c>
      <c r="AL566" s="68">
        <f>'COUT TVX'!M563</f>
        <v>89632.9</v>
      </c>
      <c r="AM566" s="68"/>
      <c r="AN566" s="68"/>
      <c r="AO566" s="68"/>
      <c r="AP566" s="68"/>
      <c r="AQ566" s="68"/>
      <c r="AR566" s="68"/>
      <c r="AS566" s="77" t="str">
        <f>IF(ISBLANK('COUT TVX'!Q563),"",'COUT TVX'!Q563)</f>
        <v/>
      </c>
      <c r="AT566" s="68" t="str">
        <f t="shared" si="51"/>
        <v/>
      </c>
      <c r="AU566" s="68" t="str">
        <f t="shared" si="52"/>
        <v/>
      </c>
      <c r="AV566" s="68" t="str">
        <f t="shared" si="53"/>
        <v/>
      </c>
    </row>
    <row r="567" spans="1:48" x14ac:dyDescent="0.25">
      <c r="A567" s="67">
        <f>'COUT TVX'!A564</f>
        <v>856</v>
      </c>
      <c r="B567" s="67" t="str">
        <f>'COUT TVX'!B564</f>
        <v>MONTFORT LE GESNOIS</v>
      </c>
      <c r="C567" s="67"/>
      <c r="D567" s="67"/>
      <c r="E567" s="67" t="str">
        <f>IF(ISBLANK('COUT TVX'!I564),"",'COUT TVX'!I564)</f>
        <v/>
      </c>
      <c r="F567" s="72" t="str">
        <f>'COUT TVX'!R564</f>
        <v>Z3</v>
      </c>
      <c r="G567" s="67"/>
      <c r="H567" s="67">
        <f>'COUT TVX'!C564</f>
        <v>2013</v>
      </c>
      <c r="I567" s="67">
        <f>'COUT TVX'!D564</f>
        <v>2015</v>
      </c>
      <c r="J567" s="67" t="str">
        <f>IF('COUT TVX'!H564="IND","IND",IF('COUT TVX'!H564="COLL","COLL",IF('COUT TVX'!H564="INT","COL","MIXTE")))</f>
        <v>COL</v>
      </c>
      <c r="K567" s="67" t="str">
        <f>IFERROR((VLOOKUP(A567,'COUT GLOBAL'!A:L,9,FALSE)),"")</f>
        <v>Locatif</v>
      </c>
      <c r="L567" s="67"/>
      <c r="M567" s="67"/>
      <c r="N567" s="67" t="str">
        <f t="shared" si="48"/>
        <v>-</v>
      </c>
      <c r="O567" s="67"/>
      <c r="P567" s="67"/>
      <c r="Q567" s="67"/>
      <c r="R567" s="67"/>
      <c r="S567" s="67"/>
      <c r="T567" s="67"/>
      <c r="U567" s="67"/>
      <c r="V567" s="67"/>
      <c r="W567" s="67"/>
      <c r="X567" s="73" t="str">
        <f>IF('COUT TVX'!E564=0,"",'COUT TVX'!E564)</f>
        <v/>
      </c>
      <c r="Y567" s="74"/>
      <c r="Z567" s="74"/>
      <c r="AA567" s="74"/>
      <c r="AB567" s="74"/>
      <c r="AC567" s="74"/>
      <c r="AD567" s="68"/>
      <c r="AE567" s="68" t="str">
        <f t="shared" si="49"/>
        <v/>
      </c>
      <c r="AF567" s="68"/>
      <c r="AG567" s="75" t="str">
        <f>IF('COUT TVX'!F564=0,"",'COUT TVX'!F564)</f>
        <v/>
      </c>
      <c r="AH567" s="75" t="str">
        <f>IF('COUT TVX'!G564=0,"",'COUT TVX'!G564)</f>
        <v/>
      </c>
      <c r="AI567" s="76" t="str">
        <f t="shared" si="50"/>
        <v/>
      </c>
      <c r="AJ567" s="67" t="str">
        <f>'COUT TVX'!K564</f>
        <v>LOT 15 - ESPACES VERTS</v>
      </c>
      <c r="AK567" s="67" t="s">
        <v>148</v>
      </c>
      <c r="AL567" s="68">
        <f>'COUT TVX'!M564</f>
        <v>9892.56</v>
      </c>
      <c r="AM567" s="68"/>
      <c r="AN567" s="68"/>
      <c r="AO567" s="68"/>
      <c r="AP567" s="68"/>
      <c r="AQ567" s="68"/>
      <c r="AR567" s="68"/>
      <c r="AS567" s="77" t="str">
        <f>IF(ISBLANK('COUT TVX'!Q564),"",'COUT TVX'!Q564)</f>
        <v/>
      </c>
      <c r="AT567" s="68" t="str">
        <f t="shared" si="51"/>
        <v/>
      </c>
      <c r="AU567" s="68" t="str">
        <f t="shared" si="52"/>
        <v/>
      </c>
      <c r="AV567" s="68" t="str">
        <f t="shared" si="53"/>
        <v/>
      </c>
    </row>
    <row r="568" spans="1:48" x14ac:dyDescent="0.25">
      <c r="A568" s="67">
        <f>'COUT TVX'!A565</f>
        <v>808</v>
      </c>
      <c r="B568" s="67" t="str">
        <f>'COUT TVX'!B565</f>
        <v>MAYET</v>
      </c>
      <c r="C568" s="67"/>
      <c r="D568" s="67" t="s">
        <v>86</v>
      </c>
      <c r="E568" s="67" t="str">
        <f>IF(ISBLANK('COUT TVX'!I565),"",'COUT TVX'!I565)</f>
        <v/>
      </c>
      <c r="F568" s="72" t="str">
        <f>'COUT TVX'!R565</f>
        <v>Z3</v>
      </c>
      <c r="G568" s="67"/>
      <c r="H568" s="67">
        <f>'COUT TVX'!C565</f>
        <v>2012</v>
      </c>
      <c r="I568" s="67">
        <f>'COUT TVX'!D565</f>
        <v>2015</v>
      </c>
      <c r="J568" s="67" t="str">
        <f>IF('COUT TVX'!H565="IND","IND",IF('COUT TVX'!H565="COLL","COLL",IF('COUT TVX'!H565="INT","COL","MIXTE")))</f>
        <v>COLL</v>
      </c>
      <c r="K568" s="67" t="str">
        <f>IFERROR((VLOOKUP(A568,'COUT GLOBAL'!A:L,9,FALSE)),"")</f>
        <v>Locatif</v>
      </c>
      <c r="L568" s="67"/>
      <c r="M568" s="67"/>
      <c r="N568" s="67" t="str">
        <f t="shared" si="48"/>
        <v>-</v>
      </c>
      <c r="O568" s="67"/>
      <c r="P568" s="67"/>
      <c r="Q568" s="67"/>
      <c r="R568" s="67"/>
      <c r="S568" s="67"/>
      <c r="T568" s="67"/>
      <c r="U568" s="67"/>
      <c r="V568" s="67"/>
      <c r="W568" s="67"/>
      <c r="X568" s="73">
        <f>IF('COUT TVX'!E565=0,"",'COUT TVX'!E565)</f>
        <v>10</v>
      </c>
      <c r="Y568" s="74"/>
      <c r="Z568" s="74"/>
      <c r="AA568" s="74"/>
      <c r="AB568" s="74"/>
      <c r="AC568" s="74"/>
      <c r="AD568" s="68"/>
      <c r="AE568" s="68">
        <f t="shared" si="49"/>
        <v>0</v>
      </c>
      <c r="AF568" s="68"/>
      <c r="AG568" s="75">
        <f>IF('COUT TVX'!F565=0,"",'COUT TVX'!F565)</f>
        <v>599.02</v>
      </c>
      <c r="AH568" s="75">
        <f>IF('COUT TVX'!G565=0,"",'COUT TVX'!G565)</f>
        <v>628.23</v>
      </c>
      <c r="AI568" s="76">
        <f t="shared" si="50"/>
        <v>0.95350428983015767</v>
      </c>
      <c r="AJ568" s="67" t="str">
        <f>'COUT TVX'!K565</f>
        <v>LOT N°1 GROS OEUVRE</v>
      </c>
      <c r="AK568" s="67" t="str">
        <f>'COUT TVX'!L565</f>
        <v>GROS ŒUVRE</v>
      </c>
      <c r="AL568" s="68">
        <f>'COUT TVX'!M565</f>
        <v>270190.32</v>
      </c>
      <c r="AM568" s="68"/>
      <c r="AN568" s="68"/>
      <c r="AO568" s="68"/>
      <c r="AP568" s="68"/>
      <c r="AQ568" s="68"/>
      <c r="AR568" s="68"/>
      <c r="AS568" s="77">
        <f>IF(ISBLANK('COUT TVX'!Q565),"",'COUT TVX'!Q565)</f>
        <v>5.5E-2</v>
      </c>
      <c r="AT568" s="68">
        <f t="shared" si="51"/>
        <v>0</v>
      </c>
      <c r="AU568" s="68">
        <f t="shared" si="52"/>
        <v>0</v>
      </c>
      <c r="AV568" s="68">
        <f t="shared" si="53"/>
        <v>0</v>
      </c>
    </row>
    <row r="569" spans="1:48" x14ac:dyDescent="0.25">
      <c r="A569" s="67">
        <f>'COUT TVX'!A566</f>
        <v>808</v>
      </c>
      <c r="B569" s="67" t="str">
        <f>'COUT TVX'!B566</f>
        <v>MAYET</v>
      </c>
      <c r="C569" s="67"/>
      <c r="D569" s="67"/>
      <c r="E569" s="67" t="str">
        <f>IF(ISBLANK('COUT TVX'!I566),"",'COUT TVX'!I566)</f>
        <v/>
      </c>
      <c r="F569" s="72" t="str">
        <f>'COUT TVX'!R566</f>
        <v>Z3</v>
      </c>
      <c r="G569" s="67"/>
      <c r="H569" s="67">
        <f>'COUT TVX'!C566</f>
        <v>2012</v>
      </c>
      <c r="I569" s="67">
        <f>'COUT TVX'!D566</f>
        <v>2015</v>
      </c>
      <c r="J569" s="67" t="str">
        <f>IF('COUT TVX'!H566="IND","IND",IF('COUT TVX'!H566="COLL","COLL",IF('COUT TVX'!H566="INT","COL","MIXTE")))</f>
        <v>COLL</v>
      </c>
      <c r="K569" s="67" t="str">
        <f>IFERROR((VLOOKUP(A569,'COUT GLOBAL'!A:L,9,FALSE)),"")</f>
        <v>Locatif</v>
      </c>
      <c r="L569" s="67"/>
      <c r="M569" s="67"/>
      <c r="N569" s="67" t="str">
        <f t="shared" si="48"/>
        <v>-</v>
      </c>
      <c r="O569" s="67"/>
      <c r="P569" s="67"/>
      <c r="Q569" s="67"/>
      <c r="R569" s="67"/>
      <c r="S569" s="67"/>
      <c r="T569" s="67"/>
      <c r="U569" s="67"/>
      <c r="V569" s="67"/>
      <c r="W569" s="67"/>
      <c r="X569" s="73" t="str">
        <f>IF('COUT TVX'!E566=0,"",'COUT TVX'!E566)</f>
        <v/>
      </c>
      <c r="Y569" s="74"/>
      <c r="Z569" s="74"/>
      <c r="AA569" s="74"/>
      <c r="AB569" s="74"/>
      <c r="AC569" s="74"/>
      <c r="AD569" s="68"/>
      <c r="AE569" s="68" t="str">
        <f t="shared" si="49"/>
        <v/>
      </c>
      <c r="AF569" s="68"/>
      <c r="AG569" s="75" t="str">
        <f>IF('COUT TVX'!F566=0,"",'COUT TVX'!F566)</f>
        <v/>
      </c>
      <c r="AH569" s="75" t="str">
        <f>IF('COUT TVX'!G566=0,"",'COUT TVX'!G566)</f>
        <v/>
      </c>
      <c r="AI569" s="76" t="str">
        <f t="shared" si="50"/>
        <v/>
      </c>
      <c r="AJ569" s="67" t="str">
        <f>'COUT TVX'!K566</f>
        <v>LOT N°2 CHARPENTE BOIS OSSATUR</v>
      </c>
      <c r="AK569" s="67" t="str">
        <f>'COUT TVX'!L566</f>
        <v>CHARPENTE / COUVERTURE</v>
      </c>
      <c r="AL569" s="68">
        <f>'COUT TVX'!M566</f>
        <v>39177.43</v>
      </c>
      <c r="AM569" s="68"/>
      <c r="AN569" s="68"/>
      <c r="AO569" s="68"/>
      <c r="AP569" s="68"/>
      <c r="AQ569" s="68"/>
      <c r="AR569" s="68"/>
      <c r="AS569" s="77" t="str">
        <f>IF(ISBLANK('COUT TVX'!Q566),"",'COUT TVX'!Q566)</f>
        <v/>
      </c>
      <c r="AT569" s="68" t="str">
        <f t="shared" si="51"/>
        <v/>
      </c>
      <c r="AU569" s="68" t="str">
        <f t="shared" si="52"/>
        <v/>
      </c>
      <c r="AV569" s="68" t="str">
        <f t="shared" si="53"/>
        <v/>
      </c>
    </row>
    <row r="570" spans="1:48" x14ac:dyDescent="0.25">
      <c r="A570" s="67">
        <f>'COUT TVX'!A567</f>
        <v>808</v>
      </c>
      <c r="B570" s="67" t="str">
        <f>'COUT TVX'!B567</f>
        <v>MAYET</v>
      </c>
      <c r="C570" s="67"/>
      <c r="D570" s="67"/>
      <c r="E570" s="67" t="str">
        <f>IF(ISBLANK('COUT TVX'!I567),"",'COUT TVX'!I567)</f>
        <v/>
      </c>
      <c r="F570" s="72" t="str">
        <f>'COUT TVX'!R567</f>
        <v>Z3</v>
      </c>
      <c r="G570" s="67"/>
      <c r="H570" s="67">
        <f>'COUT TVX'!C567</f>
        <v>2012</v>
      </c>
      <c r="I570" s="67">
        <f>'COUT TVX'!D567</f>
        <v>2015</v>
      </c>
      <c r="J570" s="67" t="str">
        <f>IF('COUT TVX'!H567="IND","IND",IF('COUT TVX'!H567="COLL","COLL",IF('COUT TVX'!H567="INT","COL","MIXTE")))</f>
        <v>COLL</v>
      </c>
      <c r="K570" s="67" t="str">
        <f>IFERROR((VLOOKUP(A570,'COUT GLOBAL'!A:L,9,FALSE)),"")</f>
        <v>Locatif</v>
      </c>
      <c r="L570" s="67"/>
      <c r="M570" s="67"/>
      <c r="N570" s="67" t="str">
        <f t="shared" si="48"/>
        <v>-</v>
      </c>
      <c r="O570" s="67"/>
      <c r="P570" s="67"/>
      <c r="Q570" s="67"/>
      <c r="R570" s="67"/>
      <c r="S570" s="67"/>
      <c r="T570" s="67"/>
      <c r="U570" s="67"/>
      <c r="V570" s="67"/>
      <c r="W570" s="67"/>
      <c r="X570" s="73" t="str">
        <f>IF('COUT TVX'!E567=0,"",'COUT TVX'!E567)</f>
        <v/>
      </c>
      <c r="Y570" s="74"/>
      <c r="Z570" s="74"/>
      <c r="AA570" s="74"/>
      <c r="AB570" s="74"/>
      <c r="AC570" s="74"/>
      <c r="AD570" s="68"/>
      <c r="AE570" s="68" t="str">
        <f t="shared" si="49"/>
        <v/>
      </c>
      <c r="AF570" s="68"/>
      <c r="AG570" s="75" t="str">
        <f>IF('COUT TVX'!F567=0,"",'COUT TVX'!F567)</f>
        <v/>
      </c>
      <c r="AH570" s="75" t="str">
        <f>IF('COUT TVX'!G567=0,"",'COUT TVX'!G567)</f>
        <v/>
      </c>
      <c r="AI570" s="76" t="str">
        <f t="shared" si="50"/>
        <v/>
      </c>
      <c r="AJ570" s="67" t="str">
        <f>'COUT TVX'!K567</f>
        <v>LOT N°3 COUVERTURE ARDOISE</v>
      </c>
      <c r="AK570" s="67" t="str">
        <f>'COUT TVX'!L567</f>
        <v>CHARPENTE / COUVERTURE</v>
      </c>
      <c r="AL570" s="68">
        <f>'COUT TVX'!M567</f>
        <v>34222.230000000003</v>
      </c>
      <c r="AM570" s="68"/>
      <c r="AN570" s="68"/>
      <c r="AO570" s="68"/>
      <c r="AP570" s="68"/>
      <c r="AQ570" s="68"/>
      <c r="AR570" s="68"/>
      <c r="AS570" s="77" t="str">
        <f>IF(ISBLANK('COUT TVX'!Q567),"",'COUT TVX'!Q567)</f>
        <v/>
      </c>
      <c r="AT570" s="68" t="str">
        <f t="shared" si="51"/>
        <v/>
      </c>
      <c r="AU570" s="68" t="str">
        <f t="shared" si="52"/>
        <v/>
      </c>
      <c r="AV570" s="68" t="str">
        <f t="shared" si="53"/>
        <v/>
      </c>
    </row>
    <row r="571" spans="1:48" x14ac:dyDescent="0.25">
      <c r="A571" s="67">
        <f>'COUT TVX'!A568</f>
        <v>808</v>
      </c>
      <c r="B571" s="67" t="str">
        <f>'COUT TVX'!B568</f>
        <v>MAYET</v>
      </c>
      <c r="C571" s="67"/>
      <c r="D571" s="67"/>
      <c r="E571" s="67" t="str">
        <f>IF(ISBLANK('COUT TVX'!I568),"",'COUT TVX'!I568)</f>
        <v/>
      </c>
      <c r="F571" s="72" t="str">
        <f>'COUT TVX'!R568</f>
        <v>Z3</v>
      </c>
      <c r="G571" s="67"/>
      <c r="H571" s="67">
        <f>'COUT TVX'!C568</f>
        <v>2012</v>
      </c>
      <c r="I571" s="67">
        <f>'COUT TVX'!D568</f>
        <v>2015</v>
      </c>
      <c r="J571" s="67" t="str">
        <f>IF('COUT TVX'!H568="IND","IND",IF('COUT TVX'!H568="COLL","COLL",IF('COUT TVX'!H568="INT","COL","MIXTE")))</f>
        <v>COLL</v>
      </c>
      <c r="K571" s="67" t="str">
        <f>IFERROR((VLOOKUP(A571,'COUT GLOBAL'!A:L,9,FALSE)),"")</f>
        <v>Locatif</v>
      </c>
      <c r="L571" s="67"/>
      <c r="M571" s="67"/>
      <c r="N571" s="67" t="str">
        <f t="shared" si="48"/>
        <v>-</v>
      </c>
      <c r="O571" s="67"/>
      <c r="P571" s="67"/>
      <c r="Q571" s="67"/>
      <c r="R571" s="67"/>
      <c r="S571" s="67"/>
      <c r="T571" s="67"/>
      <c r="U571" s="67"/>
      <c r="V571" s="67"/>
      <c r="W571" s="67"/>
      <c r="X571" s="73" t="str">
        <f>IF('COUT TVX'!E568=0,"",'COUT TVX'!E568)</f>
        <v/>
      </c>
      <c r="Y571" s="74"/>
      <c r="Z571" s="74"/>
      <c r="AA571" s="74"/>
      <c r="AB571" s="74"/>
      <c r="AC571" s="74"/>
      <c r="AD571" s="68"/>
      <c r="AE571" s="68" t="str">
        <f t="shared" si="49"/>
        <v/>
      </c>
      <c r="AF571" s="68"/>
      <c r="AG571" s="75" t="str">
        <f>IF('COUT TVX'!F568=0,"",'COUT TVX'!F568)</f>
        <v/>
      </c>
      <c r="AH571" s="75" t="str">
        <f>IF('COUT TVX'!G568=0,"",'COUT TVX'!G568)</f>
        <v/>
      </c>
      <c r="AI571" s="76" t="str">
        <f t="shared" si="50"/>
        <v/>
      </c>
      <c r="AJ571" s="67" t="str">
        <f>'COUT TVX'!K568</f>
        <v>LOT N°4 MENUIS EXT PVC</v>
      </c>
      <c r="AK571" s="67" t="str">
        <f>'COUT TVX'!L568</f>
        <v>SECOND ŒUVRE</v>
      </c>
      <c r="AL571" s="68">
        <f>'COUT TVX'!M568</f>
        <v>28207.58</v>
      </c>
      <c r="AM571" s="68"/>
      <c r="AN571" s="68"/>
      <c r="AO571" s="68"/>
      <c r="AP571" s="68"/>
      <c r="AQ571" s="68"/>
      <c r="AR571" s="68"/>
      <c r="AS571" s="77" t="str">
        <f>IF(ISBLANK('COUT TVX'!Q568),"",'COUT TVX'!Q568)</f>
        <v/>
      </c>
      <c r="AT571" s="68" t="str">
        <f t="shared" si="51"/>
        <v/>
      </c>
      <c r="AU571" s="68" t="str">
        <f t="shared" si="52"/>
        <v/>
      </c>
      <c r="AV571" s="68" t="str">
        <f t="shared" si="53"/>
        <v/>
      </c>
    </row>
    <row r="572" spans="1:48" x14ac:dyDescent="0.25">
      <c r="A572" s="67">
        <f>'COUT TVX'!A569</f>
        <v>808</v>
      </c>
      <c r="B572" s="67" t="str">
        <f>'COUT TVX'!B569</f>
        <v>MAYET</v>
      </c>
      <c r="C572" s="67"/>
      <c r="D572" s="67"/>
      <c r="E572" s="67" t="str">
        <f>IF(ISBLANK('COUT TVX'!I569),"",'COUT TVX'!I569)</f>
        <v/>
      </c>
      <c r="F572" s="72" t="str">
        <f>'COUT TVX'!R569</f>
        <v>Z3</v>
      </c>
      <c r="G572" s="67"/>
      <c r="H572" s="67">
        <f>'COUT TVX'!C569</f>
        <v>2012</v>
      </c>
      <c r="I572" s="67">
        <f>'COUT TVX'!D569</f>
        <v>2015</v>
      </c>
      <c r="J572" s="67" t="str">
        <f>IF('COUT TVX'!H569="IND","IND",IF('COUT TVX'!H569="COLL","COLL",IF('COUT TVX'!H569="INT","COL","MIXTE")))</f>
        <v>COLL</v>
      </c>
      <c r="K572" s="67" t="str">
        <f>IFERROR((VLOOKUP(A572,'COUT GLOBAL'!A:L,9,FALSE)),"")</f>
        <v>Locatif</v>
      </c>
      <c r="L572" s="67"/>
      <c r="M572" s="67"/>
      <c r="N572" s="67" t="str">
        <f t="shared" si="48"/>
        <v>-</v>
      </c>
      <c r="O572" s="67"/>
      <c r="P572" s="67"/>
      <c r="Q572" s="67"/>
      <c r="R572" s="67"/>
      <c r="S572" s="67"/>
      <c r="T572" s="67"/>
      <c r="U572" s="67"/>
      <c r="V572" s="67"/>
      <c r="W572" s="67"/>
      <c r="X572" s="73" t="str">
        <f>IF('COUT TVX'!E569=0,"",'COUT TVX'!E569)</f>
        <v/>
      </c>
      <c r="Y572" s="74"/>
      <c r="Z572" s="74"/>
      <c r="AA572" s="74"/>
      <c r="AB572" s="74"/>
      <c r="AC572" s="74"/>
      <c r="AD572" s="68"/>
      <c r="AE572" s="68" t="str">
        <f t="shared" si="49"/>
        <v/>
      </c>
      <c r="AF572" s="68"/>
      <c r="AG572" s="75" t="str">
        <f>IF('COUT TVX'!F569=0,"",'COUT TVX'!F569)</f>
        <v/>
      </c>
      <c r="AH572" s="75" t="str">
        <f>IF('COUT TVX'!G569=0,"",'COUT TVX'!G569)</f>
        <v/>
      </c>
      <c r="AI572" s="76" t="str">
        <f t="shared" si="50"/>
        <v/>
      </c>
      <c r="AJ572" s="67" t="str">
        <f>'COUT TVX'!K569</f>
        <v>LOT N°5 MENUIS METAL SERRURERI</v>
      </c>
      <c r="AK572" s="67" t="str">
        <f>'COUT TVX'!L569</f>
        <v>SECOND ŒUVRE</v>
      </c>
      <c r="AL572" s="68">
        <f>'COUT TVX'!M569</f>
        <v>87856.43</v>
      </c>
      <c r="AM572" s="68"/>
      <c r="AN572" s="68"/>
      <c r="AO572" s="68"/>
      <c r="AP572" s="68"/>
      <c r="AQ572" s="68"/>
      <c r="AR572" s="68"/>
      <c r="AS572" s="77" t="str">
        <f>IF(ISBLANK('COUT TVX'!Q569),"",'COUT TVX'!Q569)</f>
        <v/>
      </c>
      <c r="AT572" s="68" t="str">
        <f t="shared" si="51"/>
        <v/>
      </c>
      <c r="AU572" s="68" t="str">
        <f t="shared" si="52"/>
        <v/>
      </c>
      <c r="AV572" s="68" t="str">
        <f t="shared" si="53"/>
        <v/>
      </c>
    </row>
    <row r="573" spans="1:48" x14ac:dyDescent="0.25">
      <c r="A573" s="67">
        <f>'COUT TVX'!A570</f>
        <v>808</v>
      </c>
      <c r="B573" s="67" t="str">
        <f>'COUT TVX'!B570</f>
        <v>MAYET</v>
      </c>
      <c r="C573" s="67"/>
      <c r="D573" s="67"/>
      <c r="E573" s="67" t="str">
        <f>IF(ISBLANK('COUT TVX'!I570),"",'COUT TVX'!I570)</f>
        <v/>
      </c>
      <c r="F573" s="72" t="str">
        <f>'COUT TVX'!R570</f>
        <v>Z3</v>
      </c>
      <c r="G573" s="67"/>
      <c r="H573" s="67">
        <f>'COUT TVX'!C570</f>
        <v>2012</v>
      </c>
      <c r="I573" s="67">
        <f>'COUT TVX'!D570</f>
        <v>2015</v>
      </c>
      <c r="J573" s="67" t="str">
        <f>IF('COUT TVX'!H570="IND","IND",IF('COUT TVX'!H570="COLL","COLL",IF('COUT TVX'!H570="INT","COL","MIXTE")))</f>
        <v>COLL</v>
      </c>
      <c r="K573" s="67" t="str">
        <f>IFERROR((VLOOKUP(A573,'COUT GLOBAL'!A:L,9,FALSE)),"")</f>
        <v>Locatif</v>
      </c>
      <c r="L573" s="67"/>
      <c r="M573" s="67"/>
      <c r="N573" s="67" t="str">
        <f t="shared" si="48"/>
        <v>-</v>
      </c>
      <c r="O573" s="67"/>
      <c r="P573" s="67"/>
      <c r="Q573" s="67"/>
      <c r="R573" s="67"/>
      <c r="S573" s="67"/>
      <c r="T573" s="67"/>
      <c r="U573" s="67"/>
      <c r="V573" s="67"/>
      <c r="W573" s="67"/>
      <c r="X573" s="73" t="str">
        <f>IF('COUT TVX'!E570=0,"",'COUT TVX'!E570)</f>
        <v/>
      </c>
      <c r="Y573" s="74"/>
      <c r="Z573" s="74"/>
      <c r="AA573" s="74"/>
      <c r="AB573" s="74"/>
      <c r="AC573" s="74"/>
      <c r="AD573" s="68"/>
      <c r="AE573" s="68" t="str">
        <f t="shared" si="49"/>
        <v/>
      </c>
      <c r="AF573" s="68"/>
      <c r="AG573" s="75" t="str">
        <f>IF('COUT TVX'!F570=0,"",'COUT TVX'!F570)</f>
        <v/>
      </c>
      <c r="AH573" s="75" t="str">
        <f>IF('COUT TVX'!G570=0,"",'COUT TVX'!G570)</f>
        <v/>
      </c>
      <c r="AI573" s="76" t="str">
        <f t="shared" si="50"/>
        <v/>
      </c>
      <c r="AJ573" s="67" t="str">
        <f>'COUT TVX'!K570</f>
        <v>LOT N°6 MENUIS INT BOIS</v>
      </c>
      <c r="AK573" s="67" t="str">
        <f>'COUT TVX'!L570</f>
        <v>SECOND ŒUVRE</v>
      </c>
      <c r="AL573" s="68">
        <f>'COUT TVX'!M570</f>
        <v>14997.16</v>
      </c>
      <c r="AM573" s="68"/>
      <c r="AN573" s="68"/>
      <c r="AO573" s="68"/>
      <c r="AP573" s="68"/>
      <c r="AQ573" s="68"/>
      <c r="AR573" s="68"/>
      <c r="AS573" s="77" t="str">
        <f>IF(ISBLANK('COUT TVX'!Q570),"",'COUT TVX'!Q570)</f>
        <v/>
      </c>
      <c r="AT573" s="68" t="str">
        <f t="shared" si="51"/>
        <v/>
      </c>
      <c r="AU573" s="68" t="str">
        <f t="shared" si="52"/>
        <v/>
      </c>
      <c r="AV573" s="68" t="str">
        <f t="shared" si="53"/>
        <v/>
      </c>
    </row>
    <row r="574" spans="1:48" x14ac:dyDescent="0.25">
      <c r="A574" s="67">
        <f>'COUT TVX'!A571</f>
        <v>808</v>
      </c>
      <c r="B574" s="67" t="str">
        <f>'COUT TVX'!B571</f>
        <v>MAYET</v>
      </c>
      <c r="C574" s="67"/>
      <c r="D574" s="67"/>
      <c r="E574" s="67" t="str">
        <f>IF(ISBLANK('COUT TVX'!I571),"",'COUT TVX'!I571)</f>
        <v/>
      </c>
      <c r="F574" s="72" t="str">
        <f>'COUT TVX'!R571</f>
        <v>Z3</v>
      </c>
      <c r="G574" s="67"/>
      <c r="H574" s="67">
        <f>'COUT TVX'!C571</f>
        <v>2012</v>
      </c>
      <c r="I574" s="67">
        <f>'COUT TVX'!D571</f>
        <v>2015</v>
      </c>
      <c r="J574" s="67" t="str">
        <f>IF('COUT TVX'!H571="IND","IND",IF('COUT TVX'!H571="COLL","COLL",IF('COUT TVX'!H571="INT","COL","MIXTE")))</f>
        <v>COLL</v>
      </c>
      <c r="K574" s="67" t="str">
        <f>IFERROR((VLOOKUP(A574,'COUT GLOBAL'!A:L,9,FALSE)),"")</f>
        <v>Locatif</v>
      </c>
      <c r="L574" s="67"/>
      <c r="M574" s="67"/>
      <c r="N574" s="67" t="str">
        <f t="shared" si="48"/>
        <v>-</v>
      </c>
      <c r="O574" s="67"/>
      <c r="P574" s="67"/>
      <c r="Q574" s="67"/>
      <c r="R574" s="67"/>
      <c r="S574" s="67"/>
      <c r="T574" s="67"/>
      <c r="U574" s="67"/>
      <c r="V574" s="67"/>
      <c r="W574" s="67"/>
      <c r="X574" s="73" t="str">
        <f>IF('COUT TVX'!E571=0,"",'COUT TVX'!E571)</f>
        <v/>
      </c>
      <c r="Y574" s="74"/>
      <c r="Z574" s="74"/>
      <c r="AA574" s="74"/>
      <c r="AB574" s="74"/>
      <c r="AC574" s="74"/>
      <c r="AD574" s="68"/>
      <c r="AE574" s="68" t="str">
        <f t="shared" si="49"/>
        <v/>
      </c>
      <c r="AF574" s="68"/>
      <c r="AG574" s="75" t="str">
        <f>IF('COUT TVX'!F571=0,"",'COUT TVX'!F571)</f>
        <v/>
      </c>
      <c r="AH574" s="75" t="str">
        <f>IF('COUT TVX'!G571=0,"",'COUT TVX'!G571)</f>
        <v/>
      </c>
      <c r="AI574" s="76" t="str">
        <f t="shared" si="50"/>
        <v/>
      </c>
      <c r="AJ574" s="67" t="str">
        <f>'COUT TVX'!K571</f>
        <v>LOT N°7 PLATRERIE SECHE</v>
      </c>
      <c r="AK574" s="67" t="str">
        <f>'COUT TVX'!L571</f>
        <v>SECOND ŒUVRE</v>
      </c>
      <c r="AL574" s="68">
        <f>'COUT TVX'!M571</f>
        <v>68542.8</v>
      </c>
      <c r="AM574" s="68"/>
      <c r="AN574" s="68"/>
      <c r="AO574" s="68"/>
      <c r="AP574" s="68"/>
      <c r="AQ574" s="68"/>
      <c r="AR574" s="68"/>
      <c r="AS574" s="77" t="str">
        <f>IF(ISBLANK('COUT TVX'!Q571),"",'COUT TVX'!Q571)</f>
        <v/>
      </c>
      <c r="AT574" s="68" t="str">
        <f t="shared" si="51"/>
        <v/>
      </c>
      <c r="AU574" s="68" t="str">
        <f t="shared" si="52"/>
        <v/>
      </c>
      <c r="AV574" s="68" t="str">
        <f t="shared" si="53"/>
        <v/>
      </c>
    </row>
    <row r="575" spans="1:48" x14ac:dyDescent="0.25">
      <c r="A575" s="67">
        <f>'COUT TVX'!A572</f>
        <v>808</v>
      </c>
      <c r="B575" s="67" t="str">
        <f>'COUT TVX'!B572</f>
        <v>MAYET</v>
      </c>
      <c r="C575" s="67"/>
      <c r="D575" s="67"/>
      <c r="E575" s="67" t="str">
        <f>IF(ISBLANK('COUT TVX'!I572),"",'COUT TVX'!I572)</f>
        <v/>
      </c>
      <c r="F575" s="72" t="str">
        <f>'COUT TVX'!R572</f>
        <v>Z3</v>
      </c>
      <c r="G575" s="67"/>
      <c r="H575" s="67">
        <f>'COUT TVX'!C572</f>
        <v>2012</v>
      </c>
      <c r="I575" s="67">
        <f>'COUT TVX'!D572</f>
        <v>2015</v>
      </c>
      <c r="J575" s="67" t="str">
        <f>IF('COUT TVX'!H572="IND","IND",IF('COUT TVX'!H572="COLL","COLL",IF('COUT TVX'!H572="INT","COL","MIXTE")))</f>
        <v>COLL</v>
      </c>
      <c r="K575" s="67" t="str">
        <f>IFERROR((VLOOKUP(A575,'COUT GLOBAL'!A:L,9,FALSE)),"")</f>
        <v>Locatif</v>
      </c>
      <c r="L575" s="67"/>
      <c r="M575" s="67"/>
      <c r="N575" s="67" t="str">
        <f t="shared" si="48"/>
        <v>-</v>
      </c>
      <c r="O575" s="67"/>
      <c r="P575" s="67"/>
      <c r="Q575" s="67"/>
      <c r="R575" s="67"/>
      <c r="S575" s="67"/>
      <c r="T575" s="67"/>
      <c r="U575" s="67"/>
      <c r="V575" s="67"/>
      <c r="W575" s="67"/>
      <c r="X575" s="73" t="str">
        <f>IF('COUT TVX'!E572=0,"",'COUT TVX'!E572)</f>
        <v/>
      </c>
      <c r="Y575" s="74"/>
      <c r="Z575" s="74"/>
      <c r="AA575" s="74"/>
      <c r="AB575" s="74"/>
      <c r="AC575" s="74"/>
      <c r="AD575" s="68"/>
      <c r="AE575" s="68" t="str">
        <f t="shared" si="49"/>
        <v/>
      </c>
      <c r="AF575" s="68"/>
      <c r="AG575" s="75" t="str">
        <f>IF('COUT TVX'!F572=0,"",'COUT TVX'!F572)</f>
        <v/>
      </c>
      <c r="AH575" s="75" t="str">
        <f>IF('COUT TVX'!G572=0,"",'COUT TVX'!G572)</f>
        <v/>
      </c>
      <c r="AI575" s="76" t="str">
        <f t="shared" si="50"/>
        <v/>
      </c>
      <c r="AJ575" s="67" t="str">
        <f>'COUT TVX'!K572</f>
        <v>LOT N°8 CARRELAGE FAIENCE</v>
      </c>
      <c r="AK575" s="67" t="str">
        <f>'COUT TVX'!L572</f>
        <v>SECOND ŒUVRE</v>
      </c>
      <c r="AL575" s="68">
        <f>'COUT TVX'!M572</f>
        <v>29485.16</v>
      </c>
      <c r="AM575" s="68"/>
      <c r="AN575" s="68"/>
      <c r="AO575" s="68"/>
      <c r="AP575" s="68"/>
      <c r="AQ575" s="68"/>
      <c r="AR575" s="68"/>
      <c r="AS575" s="77" t="str">
        <f>IF(ISBLANK('COUT TVX'!Q572),"",'COUT TVX'!Q572)</f>
        <v/>
      </c>
      <c r="AT575" s="68" t="str">
        <f t="shared" si="51"/>
        <v/>
      </c>
      <c r="AU575" s="68" t="str">
        <f t="shared" si="52"/>
        <v/>
      </c>
      <c r="AV575" s="68" t="str">
        <f t="shared" si="53"/>
        <v/>
      </c>
    </row>
    <row r="576" spans="1:48" x14ac:dyDescent="0.25">
      <c r="A576" s="67">
        <f>'COUT TVX'!A573</f>
        <v>808</v>
      </c>
      <c r="B576" s="67" t="str">
        <f>'COUT TVX'!B573</f>
        <v>MAYET</v>
      </c>
      <c r="C576" s="67"/>
      <c r="D576" s="67"/>
      <c r="E576" s="67" t="str">
        <f>IF(ISBLANK('COUT TVX'!I573),"",'COUT TVX'!I573)</f>
        <v/>
      </c>
      <c r="F576" s="72" t="str">
        <f>'COUT TVX'!R573</f>
        <v>Z3</v>
      </c>
      <c r="G576" s="67"/>
      <c r="H576" s="67">
        <f>'COUT TVX'!C573</f>
        <v>2012</v>
      </c>
      <c r="I576" s="67">
        <f>'COUT TVX'!D573</f>
        <v>2015</v>
      </c>
      <c r="J576" s="67" t="str">
        <f>IF('COUT TVX'!H573="IND","IND",IF('COUT TVX'!H573="COLL","COLL",IF('COUT TVX'!H573="INT","COL","MIXTE")))</f>
        <v>COLL</v>
      </c>
      <c r="K576" s="67" t="str">
        <f>IFERROR((VLOOKUP(A576,'COUT GLOBAL'!A:L,9,FALSE)),"")</f>
        <v>Locatif</v>
      </c>
      <c r="L576" s="67"/>
      <c r="M576" s="67"/>
      <c r="N576" s="67" t="str">
        <f t="shared" si="48"/>
        <v>-</v>
      </c>
      <c r="O576" s="67"/>
      <c r="P576" s="67"/>
      <c r="Q576" s="67"/>
      <c r="R576" s="67"/>
      <c r="S576" s="67"/>
      <c r="T576" s="67"/>
      <c r="U576" s="67"/>
      <c r="V576" s="67"/>
      <c r="W576" s="67"/>
      <c r="X576" s="73" t="str">
        <f>IF('COUT TVX'!E573=0,"",'COUT TVX'!E573)</f>
        <v/>
      </c>
      <c r="Y576" s="74"/>
      <c r="Z576" s="74"/>
      <c r="AA576" s="74"/>
      <c r="AB576" s="74"/>
      <c r="AC576" s="74"/>
      <c r="AD576" s="68"/>
      <c r="AE576" s="68" t="str">
        <f t="shared" si="49"/>
        <v/>
      </c>
      <c r="AF576" s="68"/>
      <c r="AG576" s="75" t="str">
        <f>IF('COUT TVX'!F573=0,"",'COUT TVX'!F573)</f>
        <v/>
      </c>
      <c r="AH576" s="75" t="str">
        <f>IF('COUT TVX'!G573=0,"",'COUT TVX'!G573)</f>
        <v/>
      </c>
      <c r="AI576" s="76" t="str">
        <f t="shared" si="50"/>
        <v/>
      </c>
      <c r="AJ576" s="67" t="str">
        <f>'COUT TVX'!K573</f>
        <v>LOT N°9 SOLS SOUPLES</v>
      </c>
      <c r="AK576" s="67" t="str">
        <f>'COUT TVX'!L573</f>
        <v>SECOND ŒUVRE</v>
      </c>
      <c r="AL576" s="68">
        <f>'COUT TVX'!M573</f>
        <v>10669.7</v>
      </c>
      <c r="AM576" s="68"/>
      <c r="AN576" s="68"/>
      <c r="AO576" s="68"/>
      <c r="AP576" s="68"/>
      <c r="AQ576" s="68"/>
      <c r="AR576" s="68"/>
      <c r="AS576" s="77" t="str">
        <f>IF(ISBLANK('COUT TVX'!Q573),"",'COUT TVX'!Q573)</f>
        <v/>
      </c>
      <c r="AT576" s="68" t="str">
        <f t="shared" si="51"/>
        <v/>
      </c>
      <c r="AU576" s="68" t="str">
        <f t="shared" si="52"/>
        <v/>
      </c>
      <c r="AV576" s="68" t="str">
        <f t="shared" si="53"/>
        <v/>
      </c>
    </row>
    <row r="577" spans="1:48" x14ac:dyDescent="0.25">
      <c r="A577" s="67">
        <f>'COUT TVX'!A574</f>
        <v>808</v>
      </c>
      <c r="B577" s="67" t="str">
        <f>'COUT TVX'!B574</f>
        <v>MAYET</v>
      </c>
      <c r="C577" s="67"/>
      <c r="D577" s="67"/>
      <c r="E577" s="67" t="str">
        <f>IF(ISBLANK('COUT TVX'!I574),"",'COUT TVX'!I574)</f>
        <v/>
      </c>
      <c r="F577" s="72" t="str">
        <f>'COUT TVX'!R574</f>
        <v>Z3</v>
      </c>
      <c r="G577" s="67"/>
      <c r="H577" s="67">
        <f>'COUT TVX'!C574</f>
        <v>2012</v>
      </c>
      <c r="I577" s="67">
        <f>'COUT TVX'!D574</f>
        <v>2015</v>
      </c>
      <c r="J577" s="67" t="str">
        <f>IF('COUT TVX'!H574="IND","IND",IF('COUT TVX'!H574="COLL","COLL",IF('COUT TVX'!H574="INT","COL","MIXTE")))</f>
        <v>COLL</v>
      </c>
      <c r="K577" s="67" t="str">
        <f>IFERROR((VLOOKUP(A577,'COUT GLOBAL'!A:L,9,FALSE)),"")</f>
        <v>Locatif</v>
      </c>
      <c r="L577" s="67"/>
      <c r="M577" s="67"/>
      <c r="N577" s="67" t="str">
        <f t="shared" si="48"/>
        <v>-</v>
      </c>
      <c r="O577" s="67"/>
      <c r="P577" s="67"/>
      <c r="Q577" s="67"/>
      <c r="R577" s="67"/>
      <c r="S577" s="67"/>
      <c r="T577" s="67"/>
      <c r="U577" s="67"/>
      <c r="V577" s="67"/>
      <c r="W577" s="67"/>
      <c r="X577" s="73" t="str">
        <f>IF('COUT TVX'!E574=0,"",'COUT TVX'!E574)</f>
        <v/>
      </c>
      <c r="Y577" s="74"/>
      <c r="Z577" s="74"/>
      <c r="AA577" s="74"/>
      <c r="AB577" s="74"/>
      <c r="AC577" s="74"/>
      <c r="AD577" s="68"/>
      <c r="AE577" s="68" t="str">
        <f t="shared" si="49"/>
        <v/>
      </c>
      <c r="AF577" s="68"/>
      <c r="AG577" s="75" t="str">
        <f>IF('COUT TVX'!F574=0,"",'COUT TVX'!F574)</f>
        <v/>
      </c>
      <c r="AH577" s="75" t="str">
        <f>IF('COUT TVX'!G574=0,"",'COUT TVX'!G574)</f>
        <v/>
      </c>
      <c r="AI577" s="76" t="str">
        <f t="shared" si="50"/>
        <v/>
      </c>
      <c r="AJ577" s="67" t="str">
        <f>'COUT TVX'!K574</f>
        <v>LOT N°10 PEINTURE</v>
      </c>
      <c r="AK577" s="67" t="str">
        <f>'COUT TVX'!L574</f>
        <v>SECOND ŒUVRE</v>
      </c>
      <c r="AL577" s="68">
        <f>'COUT TVX'!M574</f>
        <v>26495.63</v>
      </c>
      <c r="AM577" s="68"/>
      <c r="AN577" s="68"/>
      <c r="AO577" s="68"/>
      <c r="AP577" s="68"/>
      <c r="AQ577" s="68"/>
      <c r="AR577" s="68"/>
      <c r="AS577" s="77" t="str">
        <f>IF(ISBLANK('COUT TVX'!Q574),"",'COUT TVX'!Q574)</f>
        <v/>
      </c>
      <c r="AT577" s="68" t="str">
        <f t="shared" si="51"/>
        <v/>
      </c>
      <c r="AU577" s="68" t="str">
        <f t="shared" si="52"/>
        <v/>
      </c>
      <c r="AV577" s="68" t="str">
        <f t="shared" si="53"/>
        <v/>
      </c>
    </row>
    <row r="578" spans="1:48" x14ac:dyDescent="0.25">
      <c r="A578" s="67">
        <f>'COUT TVX'!A575</f>
        <v>808</v>
      </c>
      <c r="B578" s="67" t="str">
        <f>'COUT TVX'!B575</f>
        <v>MAYET</v>
      </c>
      <c r="C578" s="67"/>
      <c r="D578" s="67"/>
      <c r="E578" s="67" t="str">
        <f>IF(ISBLANK('COUT TVX'!I575),"",'COUT TVX'!I575)</f>
        <v/>
      </c>
      <c r="F578" s="72" t="str">
        <f>'COUT TVX'!R575</f>
        <v>Z3</v>
      </c>
      <c r="G578" s="67"/>
      <c r="H578" s="67">
        <f>'COUT TVX'!C575</f>
        <v>2012</v>
      </c>
      <c r="I578" s="67">
        <f>'COUT TVX'!D575</f>
        <v>2015</v>
      </c>
      <c r="J578" s="67" t="str">
        <f>IF('COUT TVX'!H575="IND","IND",IF('COUT TVX'!H575="COLL","COLL",IF('COUT TVX'!H575="INT","COL","MIXTE")))</f>
        <v>COLL</v>
      </c>
      <c r="K578" s="67" t="str">
        <f>IFERROR((VLOOKUP(A578,'COUT GLOBAL'!A:L,9,FALSE)),"")</f>
        <v>Locatif</v>
      </c>
      <c r="L578" s="67"/>
      <c r="M578" s="67"/>
      <c r="N578" s="67" t="str">
        <f t="shared" si="48"/>
        <v>-</v>
      </c>
      <c r="O578" s="67"/>
      <c r="P578" s="67"/>
      <c r="Q578" s="67"/>
      <c r="R578" s="67"/>
      <c r="S578" s="67"/>
      <c r="T578" s="67"/>
      <c r="U578" s="67"/>
      <c r="V578" s="67"/>
      <c r="W578" s="67"/>
      <c r="X578" s="73" t="str">
        <f>IF('COUT TVX'!E575=0,"",'COUT TVX'!E575)</f>
        <v/>
      </c>
      <c r="Y578" s="74"/>
      <c r="Z578" s="74"/>
      <c r="AA578" s="74"/>
      <c r="AB578" s="74"/>
      <c r="AC578" s="74"/>
      <c r="AD578" s="68"/>
      <c r="AE578" s="68" t="str">
        <f t="shared" si="49"/>
        <v/>
      </c>
      <c r="AF578" s="68"/>
      <c r="AG578" s="75" t="str">
        <f>IF('COUT TVX'!F575=0,"",'COUT TVX'!F575)</f>
        <v/>
      </c>
      <c r="AH578" s="75" t="str">
        <f>IF('COUT TVX'!G575=0,"",'COUT TVX'!G575)</f>
        <v/>
      </c>
      <c r="AI578" s="76" t="str">
        <f t="shared" si="50"/>
        <v/>
      </c>
      <c r="AJ578" s="67" t="str">
        <f>'COUT TVX'!K575</f>
        <v>LOT N°11 PLOMBERIE CHAUFFAGE</v>
      </c>
      <c r="AK578" s="67" t="str">
        <f>'COUT TVX'!L575</f>
        <v>ELECTRICITE / CHAUFFAGE/PLOMBERIE/VMC</v>
      </c>
      <c r="AL578" s="68">
        <f>'COUT TVX'!M575</f>
        <v>63702.25</v>
      </c>
      <c r="AM578" s="68"/>
      <c r="AN578" s="68"/>
      <c r="AO578" s="68"/>
      <c r="AP578" s="68"/>
      <c r="AQ578" s="68"/>
      <c r="AR578" s="68"/>
      <c r="AS578" s="77" t="str">
        <f>IF(ISBLANK('COUT TVX'!Q575),"",'COUT TVX'!Q575)</f>
        <v/>
      </c>
      <c r="AT578" s="68" t="str">
        <f t="shared" si="51"/>
        <v/>
      </c>
      <c r="AU578" s="68" t="str">
        <f t="shared" si="52"/>
        <v/>
      </c>
      <c r="AV578" s="68" t="str">
        <f t="shared" si="53"/>
        <v/>
      </c>
    </row>
    <row r="579" spans="1:48" x14ac:dyDescent="0.25">
      <c r="A579" s="67">
        <f>'COUT TVX'!A576</f>
        <v>808</v>
      </c>
      <c r="B579" s="67" t="str">
        <f>'COUT TVX'!B576</f>
        <v>MAYET</v>
      </c>
      <c r="C579" s="67"/>
      <c r="D579" s="67"/>
      <c r="E579" s="67" t="str">
        <f>IF(ISBLANK('COUT TVX'!I576),"",'COUT TVX'!I576)</f>
        <v/>
      </c>
      <c r="F579" s="72" t="str">
        <f>'COUT TVX'!R576</f>
        <v>Z3</v>
      </c>
      <c r="G579" s="67"/>
      <c r="H579" s="67">
        <f>'COUT TVX'!C576</f>
        <v>2012</v>
      </c>
      <c r="I579" s="67">
        <f>'COUT TVX'!D576</f>
        <v>2015</v>
      </c>
      <c r="J579" s="67" t="str">
        <f>IF('COUT TVX'!H576="IND","IND",IF('COUT TVX'!H576="COLL","COLL",IF('COUT TVX'!H576="INT","COL","MIXTE")))</f>
        <v>COLL</v>
      </c>
      <c r="K579" s="67" t="str">
        <f>IFERROR((VLOOKUP(A579,'COUT GLOBAL'!A:L,9,FALSE)),"")</f>
        <v>Locatif</v>
      </c>
      <c r="L579" s="67"/>
      <c r="M579" s="67"/>
      <c r="N579" s="67" t="str">
        <f t="shared" si="48"/>
        <v>-</v>
      </c>
      <c r="O579" s="67"/>
      <c r="P579" s="67"/>
      <c r="Q579" s="67"/>
      <c r="R579" s="67"/>
      <c r="S579" s="67"/>
      <c r="T579" s="67"/>
      <c r="U579" s="67"/>
      <c r="V579" s="67"/>
      <c r="W579" s="67"/>
      <c r="X579" s="73" t="str">
        <f>IF('COUT TVX'!E576=0,"",'COUT TVX'!E576)</f>
        <v/>
      </c>
      <c r="Y579" s="74"/>
      <c r="Z579" s="74"/>
      <c r="AA579" s="74"/>
      <c r="AB579" s="74"/>
      <c r="AC579" s="74"/>
      <c r="AD579" s="68"/>
      <c r="AE579" s="68" t="str">
        <f t="shared" si="49"/>
        <v/>
      </c>
      <c r="AF579" s="68"/>
      <c r="AG579" s="75" t="str">
        <f>IF('COUT TVX'!F576=0,"",'COUT TVX'!F576)</f>
        <v/>
      </c>
      <c r="AH579" s="75" t="str">
        <f>IF('COUT TVX'!G576=0,"",'COUT TVX'!G576)</f>
        <v/>
      </c>
      <c r="AI579" s="76" t="str">
        <f t="shared" si="50"/>
        <v/>
      </c>
      <c r="AJ579" s="67" t="str">
        <f>'COUT TVX'!K576</f>
        <v>LOT N°12 ELECTRICITE</v>
      </c>
      <c r="AK579" s="67" t="str">
        <f>'COUT TVX'!L576</f>
        <v>ELECTRICITE / CHAUFFAGE/PLOMBERIE/VMC</v>
      </c>
      <c r="AL579" s="68">
        <f>'COUT TVX'!M576</f>
        <v>41603.660000000003</v>
      </c>
      <c r="AM579" s="68"/>
      <c r="AN579" s="68"/>
      <c r="AO579" s="68"/>
      <c r="AP579" s="68"/>
      <c r="AQ579" s="68"/>
      <c r="AR579" s="68"/>
      <c r="AS579" s="77" t="str">
        <f>IF(ISBLANK('COUT TVX'!Q576),"",'COUT TVX'!Q576)</f>
        <v/>
      </c>
      <c r="AT579" s="68" t="str">
        <f t="shared" si="51"/>
        <v/>
      </c>
      <c r="AU579" s="68" t="str">
        <f t="shared" si="52"/>
        <v/>
      </c>
      <c r="AV579" s="68" t="str">
        <f t="shared" si="53"/>
        <v/>
      </c>
    </row>
    <row r="580" spans="1:48" x14ac:dyDescent="0.25">
      <c r="A580" s="67">
        <f>'COUT TVX'!A577</f>
        <v>808</v>
      </c>
      <c r="B580" s="67" t="str">
        <f>'COUT TVX'!B577</f>
        <v>MAYET</v>
      </c>
      <c r="C580" s="67"/>
      <c r="D580" s="67"/>
      <c r="E580" s="67" t="str">
        <f>IF(ISBLANK('COUT TVX'!I577),"",'COUT TVX'!I577)</f>
        <v/>
      </c>
      <c r="F580" s="72" t="str">
        <f>'COUT TVX'!R577</f>
        <v>Z3</v>
      </c>
      <c r="G580" s="67"/>
      <c r="H580" s="67">
        <f>'COUT TVX'!C577</f>
        <v>2012</v>
      </c>
      <c r="I580" s="67">
        <f>'COUT TVX'!D577</f>
        <v>2015</v>
      </c>
      <c r="J580" s="67" t="str">
        <f>IF('COUT TVX'!H577="IND","IND",IF('COUT TVX'!H577="COLL","COLL",IF('COUT TVX'!H577="INT","COL","MIXTE")))</f>
        <v>COLL</v>
      </c>
      <c r="K580" s="67" t="str">
        <f>IFERROR((VLOOKUP(A580,'COUT GLOBAL'!A:L,9,FALSE)),"")</f>
        <v>Locatif</v>
      </c>
      <c r="L580" s="67"/>
      <c r="M580" s="67"/>
      <c r="N580" s="67" t="str">
        <f t="shared" si="48"/>
        <v>-</v>
      </c>
      <c r="O580" s="67"/>
      <c r="P580" s="67"/>
      <c r="Q580" s="67"/>
      <c r="R580" s="67"/>
      <c r="S580" s="67"/>
      <c r="T580" s="67"/>
      <c r="U580" s="67"/>
      <c r="V580" s="67"/>
      <c r="W580" s="67"/>
      <c r="X580" s="73" t="str">
        <f>IF('COUT TVX'!E577=0,"",'COUT TVX'!E577)</f>
        <v/>
      </c>
      <c r="Y580" s="74"/>
      <c r="Z580" s="74"/>
      <c r="AA580" s="74"/>
      <c r="AB580" s="74"/>
      <c r="AC580" s="74"/>
      <c r="AD580" s="68"/>
      <c r="AE580" s="68" t="str">
        <f t="shared" si="49"/>
        <v/>
      </c>
      <c r="AF580" s="68"/>
      <c r="AG580" s="75" t="str">
        <f>IF('COUT TVX'!F577=0,"",'COUT TVX'!F577)</f>
        <v/>
      </c>
      <c r="AH580" s="75" t="str">
        <f>IF('COUT TVX'!G577=0,"",'COUT TVX'!G577)</f>
        <v/>
      </c>
      <c r="AI580" s="76" t="str">
        <f t="shared" si="50"/>
        <v/>
      </c>
      <c r="AJ580" s="67" t="str">
        <f>'COUT TVX'!K577</f>
        <v>LOT N°13 ESPACES VERTS CLOTURE</v>
      </c>
      <c r="AK580" s="67" t="s">
        <v>148</v>
      </c>
      <c r="AL580" s="68">
        <f>'COUT TVX'!M577</f>
        <v>3971.09</v>
      </c>
      <c r="AM580" s="68"/>
      <c r="AN580" s="68"/>
      <c r="AO580" s="68"/>
      <c r="AP580" s="68"/>
      <c r="AQ580" s="68"/>
      <c r="AR580" s="68"/>
      <c r="AS580" s="77" t="str">
        <f>IF(ISBLANK('COUT TVX'!Q577),"",'COUT TVX'!Q577)</f>
        <v/>
      </c>
      <c r="AT580" s="68" t="str">
        <f t="shared" si="51"/>
        <v/>
      </c>
      <c r="AU580" s="68" t="str">
        <f t="shared" si="52"/>
        <v/>
      </c>
      <c r="AV580" s="68" t="str">
        <f t="shared" si="53"/>
        <v/>
      </c>
    </row>
    <row r="581" spans="1:48" x14ac:dyDescent="0.25">
      <c r="A581" s="67">
        <f>'COUT TVX'!A578</f>
        <v>883</v>
      </c>
      <c r="B581" s="67" t="str">
        <f>'COUT TVX'!B578</f>
        <v>VOIVRES LES LE MANS</v>
      </c>
      <c r="C581" s="67"/>
      <c r="D581" s="67" t="s">
        <v>91</v>
      </c>
      <c r="E581" s="67" t="str">
        <f>IF(ISBLANK('COUT TVX'!I578),"",'COUT TVX'!I578)</f>
        <v/>
      </c>
      <c r="F581" s="72" t="str">
        <f>'COUT TVX'!R578</f>
        <v>Z3</v>
      </c>
      <c r="G581" s="67"/>
      <c r="H581" s="67">
        <f>'COUT TVX'!C578</f>
        <v>2013</v>
      </c>
      <c r="I581" s="67">
        <f>'COUT TVX'!D578</f>
        <v>2015</v>
      </c>
      <c r="J581" s="67" t="str">
        <f>IF('COUT TVX'!H578="IND","IND",IF('COUT TVX'!H578="COLL","COLL",IF('COUT TVX'!H578="INT","COL","MIXTE")))</f>
        <v>IND</v>
      </c>
      <c r="K581" s="67" t="str">
        <f>IFERROR((VLOOKUP(A581,'COUT GLOBAL'!A:L,9,FALSE)),"")</f>
        <v>Locatif</v>
      </c>
      <c r="L581" s="67"/>
      <c r="M581" s="67"/>
      <c r="N581" s="67" t="str">
        <f t="shared" si="48"/>
        <v>-</v>
      </c>
      <c r="O581" s="67"/>
      <c r="P581" s="67"/>
      <c r="Q581" s="67"/>
      <c r="R581" s="67"/>
      <c r="S581" s="67"/>
      <c r="T581" s="67"/>
      <c r="U581" s="67"/>
      <c r="V581" s="67"/>
      <c r="W581" s="67"/>
      <c r="X581" s="73">
        <f>IF('COUT TVX'!E578=0,"",'COUT TVX'!E578)</f>
        <v>12</v>
      </c>
      <c r="Y581" s="74"/>
      <c r="Z581" s="74"/>
      <c r="AA581" s="74"/>
      <c r="AB581" s="74"/>
      <c r="AC581" s="74"/>
      <c r="AD581" s="68"/>
      <c r="AE581" s="68">
        <f t="shared" si="49"/>
        <v>0</v>
      </c>
      <c r="AF581" s="68"/>
      <c r="AG581" s="75">
        <f>IF('COUT TVX'!F578=0,"",'COUT TVX'!F578)</f>
        <v>946.9</v>
      </c>
      <c r="AH581" s="75">
        <f>IF('COUT TVX'!G578=0,"",'COUT TVX'!G578)</f>
        <v>1017.7</v>
      </c>
      <c r="AI581" s="76">
        <f t="shared" si="50"/>
        <v>0.93043136484229139</v>
      </c>
      <c r="AJ581" s="67" t="str">
        <f>'COUT TVX'!K578</f>
        <v>LOT 1 - VRD ESPACES VERTS</v>
      </c>
      <c r="AK581" s="67" t="str">
        <f>'COUT TVX'!L578</f>
        <v>VRD</v>
      </c>
      <c r="AL581" s="68">
        <f>'COUT TVX'!M578</f>
        <v>100161.97</v>
      </c>
      <c r="AM581" s="68"/>
      <c r="AN581" s="68"/>
      <c r="AO581" s="68"/>
      <c r="AP581" s="68"/>
      <c r="AQ581" s="68"/>
      <c r="AR581" s="68"/>
      <c r="AS581" s="77">
        <f>IF(ISBLANK('COUT TVX'!Q578),"",'COUT TVX'!Q578)</f>
        <v>5.5E-2</v>
      </c>
      <c r="AT581" s="68">
        <f t="shared" si="51"/>
        <v>0</v>
      </c>
      <c r="AU581" s="68">
        <f t="shared" si="52"/>
        <v>0</v>
      </c>
      <c r="AV581" s="68">
        <f t="shared" si="53"/>
        <v>0</v>
      </c>
    </row>
    <row r="582" spans="1:48" x14ac:dyDescent="0.25">
      <c r="A582" s="67">
        <f>'COUT TVX'!A579</f>
        <v>883</v>
      </c>
      <c r="B582" s="67" t="str">
        <f>'COUT TVX'!B579</f>
        <v>VOIVRES LES LE MANS</v>
      </c>
      <c r="C582" s="67"/>
      <c r="D582" s="67"/>
      <c r="E582" s="67" t="str">
        <f>IF(ISBLANK('COUT TVX'!I579),"",'COUT TVX'!I579)</f>
        <v/>
      </c>
      <c r="F582" s="72" t="str">
        <f>'COUT TVX'!R579</f>
        <v>Z3</v>
      </c>
      <c r="G582" s="67"/>
      <c r="H582" s="67">
        <f>'COUT TVX'!C579</f>
        <v>2013</v>
      </c>
      <c r="I582" s="67">
        <f>'COUT TVX'!D579</f>
        <v>2015</v>
      </c>
      <c r="J582" s="67" t="str">
        <f>IF('COUT TVX'!H579="IND","IND",IF('COUT TVX'!H579="COLL","COLL",IF('COUT TVX'!H579="INT","COL","MIXTE")))</f>
        <v>IND</v>
      </c>
      <c r="K582" s="67" t="str">
        <f>IFERROR((VLOOKUP(A582,'COUT GLOBAL'!A:L,9,FALSE)),"")</f>
        <v>Locatif</v>
      </c>
      <c r="L582" s="67"/>
      <c r="M582" s="67"/>
      <c r="N582" s="67" t="str">
        <f t="shared" ref="N582:N645" si="54">IF(ISBLANK(G582),"-",IF(L581&lt;2012,"RT2005","RT2012"))</f>
        <v>-</v>
      </c>
      <c r="O582" s="67"/>
      <c r="P582" s="67"/>
      <c r="Q582" s="67"/>
      <c r="R582" s="67"/>
      <c r="S582" s="67"/>
      <c r="T582" s="67"/>
      <c r="U582" s="67"/>
      <c r="V582" s="67"/>
      <c r="W582" s="67"/>
      <c r="X582" s="73" t="str">
        <f>IF('COUT TVX'!E579=0,"",'COUT TVX'!E579)</f>
        <v/>
      </c>
      <c r="Y582" s="74"/>
      <c r="Z582" s="74"/>
      <c r="AA582" s="74"/>
      <c r="AB582" s="74"/>
      <c r="AC582" s="74"/>
      <c r="AD582" s="68"/>
      <c r="AE582" s="68" t="str">
        <f t="shared" ref="AE582:AE645" si="55">IFERROR((AD582/AH582),"")</f>
        <v/>
      </c>
      <c r="AF582" s="68"/>
      <c r="AG582" s="75" t="str">
        <f>IF('COUT TVX'!F579=0,"",'COUT TVX'!F579)</f>
        <v/>
      </c>
      <c r="AH582" s="75" t="str">
        <f>IF('COUT TVX'!G579=0,"",'COUT TVX'!G579)</f>
        <v/>
      </c>
      <c r="AI582" s="76" t="str">
        <f t="shared" ref="AI582:AI645" si="56">IFERROR((AG582/AH582),"")</f>
        <v/>
      </c>
      <c r="AJ582" s="67" t="str">
        <f>'COUT TVX'!K579</f>
        <v>LOT 2 - GROS OEUVRE</v>
      </c>
      <c r="AK582" s="67" t="str">
        <f>'COUT TVX'!L579</f>
        <v>GROS ŒUVRE</v>
      </c>
      <c r="AL582" s="68">
        <f>'COUT TVX'!M579</f>
        <v>194398.07999999999</v>
      </c>
      <c r="AM582" s="68"/>
      <c r="AN582" s="68"/>
      <c r="AO582" s="68"/>
      <c r="AP582" s="68"/>
      <c r="AQ582" s="68"/>
      <c r="AR582" s="68"/>
      <c r="AS582" s="77" t="str">
        <f>IF(ISBLANK('COUT TVX'!Q579),"",'COUT TVX'!Q579)</f>
        <v/>
      </c>
      <c r="AT582" s="68" t="str">
        <f t="shared" ref="AT582:AT645" si="57">IFERROR((AM582/X582),"")</f>
        <v/>
      </c>
      <c r="AU582" s="68" t="str">
        <f t="shared" ref="AU582:AU645" si="58">IFERROR((AM582/AG582),"")</f>
        <v/>
      </c>
      <c r="AV582" s="68" t="str">
        <f t="shared" ref="AV582:AV645" si="59">IFERROR((AM582/AH582),"")</f>
        <v/>
      </c>
    </row>
    <row r="583" spans="1:48" x14ac:dyDescent="0.25">
      <c r="A583" s="67">
        <f>'COUT TVX'!A580</f>
        <v>883</v>
      </c>
      <c r="B583" s="67" t="str">
        <f>'COUT TVX'!B580</f>
        <v>VOIVRES LES LE MANS</v>
      </c>
      <c r="C583" s="67"/>
      <c r="D583" s="67"/>
      <c r="E583" s="67" t="str">
        <f>IF(ISBLANK('COUT TVX'!I580),"",'COUT TVX'!I580)</f>
        <v/>
      </c>
      <c r="F583" s="72" t="str">
        <f>'COUT TVX'!R580</f>
        <v>Z3</v>
      </c>
      <c r="G583" s="67"/>
      <c r="H583" s="67">
        <f>'COUT TVX'!C580</f>
        <v>2013</v>
      </c>
      <c r="I583" s="67">
        <f>'COUT TVX'!D580</f>
        <v>2015</v>
      </c>
      <c r="J583" s="67" t="str">
        <f>IF('COUT TVX'!H580="IND","IND",IF('COUT TVX'!H580="COLL","COLL",IF('COUT TVX'!H580="INT","COL","MIXTE")))</f>
        <v>IND</v>
      </c>
      <c r="K583" s="67" t="str">
        <f>IFERROR((VLOOKUP(A583,'COUT GLOBAL'!A:L,9,FALSE)),"")</f>
        <v>Locatif</v>
      </c>
      <c r="L583" s="67"/>
      <c r="M583" s="67"/>
      <c r="N583" s="67" t="str">
        <f t="shared" si="54"/>
        <v>-</v>
      </c>
      <c r="O583" s="67"/>
      <c r="P583" s="67"/>
      <c r="Q583" s="67"/>
      <c r="R583" s="67"/>
      <c r="S583" s="67"/>
      <c r="T583" s="67"/>
      <c r="U583" s="67"/>
      <c r="V583" s="67"/>
      <c r="W583" s="67"/>
      <c r="X583" s="73" t="str">
        <f>IF('COUT TVX'!E580=0,"",'COUT TVX'!E580)</f>
        <v/>
      </c>
      <c r="Y583" s="74"/>
      <c r="Z583" s="74"/>
      <c r="AA583" s="74"/>
      <c r="AB583" s="74"/>
      <c r="AC583" s="74"/>
      <c r="AD583" s="68"/>
      <c r="AE583" s="68" t="str">
        <f t="shared" si="55"/>
        <v/>
      </c>
      <c r="AF583" s="68"/>
      <c r="AG583" s="75" t="str">
        <f>IF('COUT TVX'!F580=0,"",'COUT TVX'!F580)</f>
        <v/>
      </c>
      <c r="AH583" s="75" t="str">
        <f>IF('COUT TVX'!G580=0,"",'COUT TVX'!G580)</f>
        <v/>
      </c>
      <c r="AI583" s="76" t="str">
        <f t="shared" si="56"/>
        <v/>
      </c>
      <c r="AJ583" s="67" t="str">
        <f>'COUT TVX'!K580</f>
        <v>LOT 3 - CHARPENTE BOIS BARDAGE</v>
      </c>
      <c r="AK583" s="67" t="str">
        <f>'COUT TVX'!L580</f>
        <v>CHARPENTE / COUVERTURE</v>
      </c>
      <c r="AL583" s="68">
        <f>'COUT TVX'!M580</f>
        <v>292837.02</v>
      </c>
      <c r="AM583" s="68"/>
      <c r="AN583" s="68"/>
      <c r="AO583" s="68"/>
      <c r="AP583" s="68"/>
      <c r="AQ583" s="68"/>
      <c r="AR583" s="68"/>
      <c r="AS583" s="77" t="str">
        <f>IF(ISBLANK('COUT TVX'!Q580),"",'COUT TVX'!Q580)</f>
        <v/>
      </c>
      <c r="AT583" s="68" t="str">
        <f t="shared" si="57"/>
        <v/>
      </c>
      <c r="AU583" s="68" t="str">
        <f t="shared" si="58"/>
        <v/>
      </c>
      <c r="AV583" s="68" t="str">
        <f t="shared" si="59"/>
        <v/>
      </c>
    </row>
    <row r="584" spans="1:48" x14ac:dyDescent="0.25">
      <c r="A584" s="67">
        <f>'COUT TVX'!A581</f>
        <v>883</v>
      </c>
      <c r="B584" s="67" t="str">
        <f>'COUT TVX'!B581</f>
        <v>VOIVRES LES LE MANS</v>
      </c>
      <c r="C584" s="67"/>
      <c r="D584" s="67"/>
      <c r="E584" s="67" t="str">
        <f>IF(ISBLANK('COUT TVX'!I581),"",'COUT TVX'!I581)</f>
        <v/>
      </c>
      <c r="F584" s="72" t="str">
        <f>'COUT TVX'!R581</f>
        <v>Z3</v>
      </c>
      <c r="G584" s="67"/>
      <c r="H584" s="67">
        <f>'COUT TVX'!C581</f>
        <v>2013</v>
      </c>
      <c r="I584" s="67">
        <f>'COUT TVX'!D581</f>
        <v>2015</v>
      </c>
      <c r="J584" s="67" t="str">
        <f>IF('COUT TVX'!H581="IND","IND",IF('COUT TVX'!H581="COLL","COLL",IF('COUT TVX'!H581="INT","COL","MIXTE")))</f>
        <v>IND</v>
      </c>
      <c r="K584" s="67" t="str">
        <f>IFERROR((VLOOKUP(A584,'COUT GLOBAL'!A:L,9,FALSE)),"")</f>
        <v>Locatif</v>
      </c>
      <c r="L584" s="67"/>
      <c r="M584" s="67"/>
      <c r="N584" s="67" t="str">
        <f t="shared" si="54"/>
        <v>-</v>
      </c>
      <c r="O584" s="67"/>
      <c r="P584" s="67"/>
      <c r="Q584" s="67"/>
      <c r="R584" s="67"/>
      <c r="S584" s="67"/>
      <c r="T584" s="67"/>
      <c r="U584" s="67"/>
      <c r="V584" s="67"/>
      <c r="W584" s="67"/>
      <c r="X584" s="73" t="str">
        <f>IF('COUT TVX'!E581=0,"",'COUT TVX'!E581)</f>
        <v/>
      </c>
      <c r="Y584" s="74"/>
      <c r="Z584" s="74"/>
      <c r="AA584" s="74"/>
      <c r="AB584" s="74"/>
      <c r="AC584" s="74"/>
      <c r="AD584" s="68"/>
      <c r="AE584" s="68" t="str">
        <f t="shared" si="55"/>
        <v/>
      </c>
      <c r="AF584" s="68"/>
      <c r="AG584" s="75" t="str">
        <f>IF('COUT TVX'!F581=0,"",'COUT TVX'!F581)</f>
        <v/>
      </c>
      <c r="AH584" s="75" t="str">
        <f>IF('COUT TVX'!G581=0,"",'COUT TVX'!G581)</f>
        <v/>
      </c>
      <c r="AI584" s="76" t="str">
        <f t="shared" si="56"/>
        <v/>
      </c>
      <c r="AJ584" s="67" t="str">
        <f>'COUT TVX'!K581</f>
        <v>LOT 3BIS - COUVERTURE TUILES</v>
      </c>
      <c r="AK584" s="67" t="str">
        <f>'COUT TVX'!L581</f>
        <v>CHARPENTE / COUVERTURE</v>
      </c>
      <c r="AL584" s="68">
        <f>'COUT TVX'!M581</f>
        <v>75393.13</v>
      </c>
      <c r="AM584" s="68"/>
      <c r="AN584" s="68"/>
      <c r="AO584" s="68"/>
      <c r="AP584" s="68"/>
      <c r="AQ584" s="68"/>
      <c r="AR584" s="68"/>
      <c r="AS584" s="77" t="str">
        <f>IF(ISBLANK('COUT TVX'!Q581),"",'COUT TVX'!Q581)</f>
        <v/>
      </c>
      <c r="AT584" s="68" t="str">
        <f t="shared" si="57"/>
        <v/>
      </c>
      <c r="AU584" s="68" t="str">
        <f t="shared" si="58"/>
        <v/>
      </c>
      <c r="AV584" s="68" t="str">
        <f t="shared" si="59"/>
        <v/>
      </c>
    </row>
    <row r="585" spans="1:48" x14ac:dyDescent="0.25">
      <c r="A585" s="67">
        <f>'COUT TVX'!A582</f>
        <v>883</v>
      </c>
      <c r="B585" s="67" t="str">
        <f>'COUT TVX'!B582</f>
        <v>VOIVRES LES LE MANS</v>
      </c>
      <c r="C585" s="67"/>
      <c r="D585" s="67"/>
      <c r="E585" s="67" t="str">
        <f>IF(ISBLANK('COUT TVX'!I582),"",'COUT TVX'!I582)</f>
        <v/>
      </c>
      <c r="F585" s="72" t="str">
        <f>'COUT TVX'!R582</f>
        <v>Z3</v>
      </c>
      <c r="G585" s="67"/>
      <c r="H585" s="67">
        <f>'COUT TVX'!C582</f>
        <v>2013</v>
      </c>
      <c r="I585" s="67">
        <f>'COUT TVX'!D582</f>
        <v>2015</v>
      </c>
      <c r="J585" s="67" t="str">
        <f>IF('COUT TVX'!H582="IND","IND",IF('COUT TVX'!H582="COLL","COLL",IF('COUT TVX'!H582="INT","COL","MIXTE")))</f>
        <v>IND</v>
      </c>
      <c r="K585" s="67" t="str">
        <f>IFERROR((VLOOKUP(A585,'COUT GLOBAL'!A:L,9,FALSE)),"")</f>
        <v>Locatif</v>
      </c>
      <c r="L585" s="67"/>
      <c r="M585" s="67"/>
      <c r="N585" s="67" t="str">
        <f t="shared" si="54"/>
        <v>-</v>
      </c>
      <c r="O585" s="67"/>
      <c r="P585" s="67"/>
      <c r="Q585" s="67"/>
      <c r="R585" s="67"/>
      <c r="S585" s="67"/>
      <c r="T585" s="67"/>
      <c r="U585" s="67"/>
      <c r="V585" s="67"/>
      <c r="W585" s="67"/>
      <c r="X585" s="73" t="str">
        <f>IF('COUT TVX'!E582=0,"",'COUT TVX'!E582)</f>
        <v/>
      </c>
      <c r="Y585" s="74"/>
      <c r="Z585" s="74"/>
      <c r="AA585" s="74"/>
      <c r="AB585" s="74"/>
      <c r="AC585" s="74"/>
      <c r="AD585" s="68"/>
      <c r="AE585" s="68" t="str">
        <f t="shared" si="55"/>
        <v/>
      </c>
      <c r="AF585" s="68"/>
      <c r="AG585" s="75" t="str">
        <f>IF('COUT TVX'!F582=0,"",'COUT TVX'!F582)</f>
        <v/>
      </c>
      <c r="AH585" s="75" t="str">
        <f>IF('COUT TVX'!G582=0,"",'COUT TVX'!G582)</f>
        <v/>
      </c>
      <c r="AI585" s="76" t="str">
        <f t="shared" si="56"/>
        <v/>
      </c>
      <c r="AJ585" s="67" t="str">
        <f>'COUT TVX'!K582</f>
        <v>LOT 4 - ETANCHEITE</v>
      </c>
      <c r="AK585" s="67" t="str">
        <f>'COUT TVX'!L582</f>
        <v>CHARPENTE / COUVERTURE</v>
      </c>
      <c r="AL585" s="68">
        <f>'COUT TVX'!M582</f>
        <v>29719.91</v>
      </c>
      <c r="AM585" s="68"/>
      <c r="AN585" s="68"/>
      <c r="AO585" s="68"/>
      <c r="AP585" s="68"/>
      <c r="AQ585" s="68"/>
      <c r="AR585" s="68"/>
      <c r="AS585" s="77" t="str">
        <f>IF(ISBLANK('COUT TVX'!Q582),"",'COUT TVX'!Q582)</f>
        <v/>
      </c>
      <c r="AT585" s="68" t="str">
        <f t="shared" si="57"/>
        <v/>
      </c>
      <c r="AU585" s="68" t="str">
        <f t="shared" si="58"/>
        <v/>
      </c>
      <c r="AV585" s="68" t="str">
        <f t="shared" si="59"/>
        <v/>
      </c>
    </row>
    <row r="586" spans="1:48" x14ac:dyDescent="0.25">
      <c r="A586" s="67">
        <f>'COUT TVX'!A583</f>
        <v>883</v>
      </c>
      <c r="B586" s="67" t="str">
        <f>'COUT TVX'!B583</f>
        <v>VOIVRES LES LE MANS</v>
      </c>
      <c r="C586" s="67"/>
      <c r="D586" s="67"/>
      <c r="E586" s="67" t="str">
        <f>IF(ISBLANK('COUT TVX'!I583),"",'COUT TVX'!I583)</f>
        <v/>
      </c>
      <c r="F586" s="72" t="str">
        <f>'COUT TVX'!R583</f>
        <v>Z3</v>
      </c>
      <c r="G586" s="67"/>
      <c r="H586" s="67">
        <f>'COUT TVX'!C583</f>
        <v>2013</v>
      </c>
      <c r="I586" s="67">
        <f>'COUT TVX'!D583</f>
        <v>2015</v>
      </c>
      <c r="J586" s="67" t="str">
        <f>IF('COUT TVX'!H583="IND","IND",IF('COUT TVX'!H583="COLL","COLL",IF('COUT TVX'!H583="INT","COL","MIXTE")))</f>
        <v>IND</v>
      </c>
      <c r="K586" s="67" t="str">
        <f>IFERROR((VLOOKUP(A586,'COUT GLOBAL'!A:L,9,FALSE)),"")</f>
        <v>Locatif</v>
      </c>
      <c r="L586" s="67"/>
      <c r="M586" s="67"/>
      <c r="N586" s="67" t="str">
        <f t="shared" si="54"/>
        <v>-</v>
      </c>
      <c r="O586" s="67"/>
      <c r="P586" s="67"/>
      <c r="Q586" s="67"/>
      <c r="R586" s="67"/>
      <c r="S586" s="67"/>
      <c r="T586" s="67"/>
      <c r="U586" s="67"/>
      <c r="V586" s="67"/>
      <c r="W586" s="67"/>
      <c r="X586" s="73" t="str">
        <f>IF('COUT TVX'!E583=0,"",'COUT TVX'!E583)</f>
        <v/>
      </c>
      <c r="Y586" s="74"/>
      <c r="Z586" s="74"/>
      <c r="AA586" s="74"/>
      <c r="AB586" s="74"/>
      <c r="AC586" s="74"/>
      <c r="AD586" s="68"/>
      <c r="AE586" s="68" t="str">
        <f t="shared" si="55"/>
        <v/>
      </c>
      <c r="AF586" s="68"/>
      <c r="AG586" s="75" t="str">
        <f>IF('COUT TVX'!F583=0,"",'COUT TVX'!F583)</f>
        <v/>
      </c>
      <c r="AH586" s="75" t="str">
        <f>IF('COUT TVX'!G583=0,"",'COUT TVX'!G583)</f>
        <v/>
      </c>
      <c r="AI586" s="76" t="str">
        <f t="shared" si="56"/>
        <v/>
      </c>
      <c r="AJ586" s="67" t="str">
        <f>'COUT TVX'!K583</f>
        <v>LOT 5 - MENUISERIES PVC</v>
      </c>
      <c r="AK586" s="67" t="str">
        <f>'COUT TVX'!L583</f>
        <v>SECOND ŒUVRE</v>
      </c>
      <c r="AL586" s="68">
        <f>'COUT TVX'!M583</f>
        <v>58290.39</v>
      </c>
      <c r="AM586" s="68"/>
      <c r="AN586" s="68"/>
      <c r="AO586" s="68"/>
      <c r="AP586" s="68"/>
      <c r="AQ586" s="68"/>
      <c r="AR586" s="68"/>
      <c r="AS586" s="77" t="str">
        <f>IF(ISBLANK('COUT TVX'!Q583),"",'COUT TVX'!Q583)</f>
        <v/>
      </c>
      <c r="AT586" s="68" t="str">
        <f t="shared" si="57"/>
        <v/>
      </c>
      <c r="AU586" s="68" t="str">
        <f t="shared" si="58"/>
        <v/>
      </c>
      <c r="AV586" s="68" t="str">
        <f t="shared" si="59"/>
        <v/>
      </c>
    </row>
    <row r="587" spans="1:48" x14ac:dyDescent="0.25">
      <c r="A587" s="67">
        <f>'COUT TVX'!A584</f>
        <v>883</v>
      </c>
      <c r="B587" s="67" t="str">
        <f>'COUT TVX'!B584</f>
        <v>VOIVRES LES LE MANS</v>
      </c>
      <c r="C587" s="67"/>
      <c r="D587" s="67"/>
      <c r="E587" s="67" t="str">
        <f>IF(ISBLANK('COUT TVX'!I584),"",'COUT TVX'!I584)</f>
        <v/>
      </c>
      <c r="F587" s="72" t="str">
        <f>'COUT TVX'!R584</f>
        <v>Z3</v>
      </c>
      <c r="G587" s="67"/>
      <c r="H587" s="67">
        <f>'COUT TVX'!C584</f>
        <v>2013</v>
      </c>
      <c r="I587" s="67">
        <f>'COUT TVX'!D584</f>
        <v>2015</v>
      </c>
      <c r="J587" s="67" t="str">
        <f>IF('COUT TVX'!H584="IND","IND",IF('COUT TVX'!H584="COLL","COLL",IF('COUT TVX'!H584="INT","COL","MIXTE")))</f>
        <v>IND</v>
      </c>
      <c r="K587" s="67" t="str">
        <f>IFERROR((VLOOKUP(A587,'COUT GLOBAL'!A:L,9,FALSE)),"")</f>
        <v>Locatif</v>
      </c>
      <c r="L587" s="67"/>
      <c r="M587" s="67"/>
      <c r="N587" s="67" t="str">
        <f t="shared" si="54"/>
        <v>-</v>
      </c>
      <c r="O587" s="67"/>
      <c r="P587" s="67"/>
      <c r="Q587" s="67"/>
      <c r="R587" s="67"/>
      <c r="S587" s="67"/>
      <c r="T587" s="67"/>
      <c r="U587" s="67"/>
      <c r="V587" s="67"/>
      <c r="W587" s="67"/>
      <c r="X587" s="73" t="str">
        <f>IF('COUT TVX'!E584=0,"",'COUT TVX'!E584)</f>
        <v/>
      </c>
      <c r="Y587" s="74"/>
      <c r="Z587" s="74"/>
      <c r="AA587" s="74"/>
      <c r="AB587" s="74"/>
      <c r="AC587" s="74"/>
      <c r="AD587" s="68"/>
      <c r="AE587" s="68" t="str">
        <f t="shared" si="55"/>
        <v/>
      </c>
      <c r="AF587" s="68"/>
      <c r="AG587" s="75" t="str">
        <f>IF('COUT TVX'!F584=0,"",'COUT TVX'!F584)</f>
        <v/>
      </c>
      <c r="AH587" s="75" t="str">
        <f>IF('COUT TVX'!G584=0,"",'COUT TVX'!G584)</f>
        <v/>
      </c>
      <c r="AI587" s="76" t="str">
        <f t="shared" si="56"/>
        <v/>
      </c>
      <c r="AJ587" s="67" t="str">
        <f>'COUT TVX'!K584</f>
        <v>LOT 6 - MENUISERIES BOIS</v>
      </c>
      <c r="AK587" s="67" t="str">
        <f>'COUT TVX'!L584</f>
        <v>SECOND ŒUVRE</v>
      </c>
      <c r="AL587" s="68">
        <f>'COUT TVX'!M584</f>
        <v>61712</v>
      </c>
      <c r="AM587" s="68"/>
      <c r="AN587" s="68"/>
      <c r="AO587" s="68"/>
      <c r="AP587" s="68"/>
      <c r="AQ587" s="68"/>
      <c r="AR587" s="68"/>
      <c r="AS587" s="77" t="str">
        <f>IF(ISBLANK('COUT TVX'!Q584),"",'COUT TVX'!Q584)</f>
        <v/>
      </c>
      <c r="AT587" s="68" t="str">
        <f t="shared" si="57"/>
        <v/>
      </c>
      <c r="AU587" s="68" t="str">
        <f t="shared" si="58"/>
        <v/>
      </c>
      <c r="AV587" s="68" t="str">
        <f t="shared" si="59"/>
        <v/>
      </c>
    </row>
    <row r="588" spans="1:48" x14ac:dyDescent="0.25">
      <c r="A588" s="67">
        <f>'COUT TVX'!A585</f>
        <v>883</v>
      </c>
      <c r="B588" s="67" t="str">
        <f>'COUT TVX'!B585</f>
        <v>VOIVRES LES LE MANS</v>
      </c>
      <c r="C588" s="67"/>
      <c r="D588" s="67"/>
      <c r="E588" s="67" t="str">
        <f>IF(ISBLANK('COUT TVX'!I585),"",'COUT TVX'!I585)</f>
        <v/>
      </c>
      <c r="F588" s="72" t="str">
        <f>'COUT TVX'!R585</f>
        <v>Z3</v>
      </c>
      <c r="G588" s="67"/>
      <c r="H588" s="67">
        <f>'COUT TVX'!C585</f>
        <v>2013</v>
      </c>
      <c r="I588" s="67">
        <f>'COUT TVX'!D585</f>
        <v>2015</v>
      </c>
      <c r="J588" s="67" t="str">
        <f>IF('COUT TVX'!H585="IND","IND",IF('COUT TVX'!H585="COLL","COLL",IF('COUT TVX'!H585="INT","COL","MIXTE")))</f>
        <v>IND</v>
      </c>
      <c r="K588" s="67" t="str">
        <f>IFERROR((VLOOKUP(A588,'COUT GLOBAL'!A:L,9,FALSE)),"")</f>
        <v>Locatif</v>
      </c>
      <c r="L588" s="67"/>
      <c r="M588" s="67"/>
      <c r="N588" s="67" t="str">
        <f t="shared" si="54"/>
        <v>-</v>
      </c>
      <c r="O588" s="67"/>
      <c r="P588" s="67"/>
      <c r="Q588" s="67"/>
      <c r="R588" s="67"/>
      <c r="S588" s="67"/>
      <c r="T588" s="67"/>
      <c r="U588" s="67"/>
      <c r="V588" s="67"/>
      <c r="W588" s="67"/>
      <c r="X588" s="73" t="str">
        <f>IF('COUT TVX'!E585=0,"",'COUT TVX'!E585)</f>
        <v/>
      </c>
      <c r="Y588" s="74"/>
      <c r="Z588" s="74"/>
      <c r="AA588" s="74"/>
      <c r="AB588" s="74"/>
      <c r="AC588" s="74"/>
      <c r="AD588" s="68"/>
      <c r="AE588" s="68" t="str">
        <f t="shared" si="55"/>
        <v/>
      </c>
      <c r="AF588" s="68"/>
      <c r="AG588" s="75" t="str">
        <f>IF('COUT TVX'!F585=0,"",'COUT TVX'!F585)</f>
        <v/>
      </c>
      <c r="AH588" s="75" t="str">
        <f>IF('COUT TVX'!G585=0,"",'COUT TVX'!G585)</f>
        <v/>
      </c>
      <c r="AI588" s="76" t="str">
        <f t="shared" si="56"/>
        <v/>
      </c>
      <c r="AJ588" s="67" t="str">
        <f>'COUT TVX'!K585</f>
        <v>LOT 7 - PLATERIE SECHE CLOISON</v>
      </c>
      <c r="AK588" s="67" t="str">
        <f>'COUT TVX'!L585</f>
        <v>SECOND ŒUVRE</v>
      </c>
      <c r="AL588" s="68">
        <f>'COUT TVX'!M585</f>
        <v>115253.89</v>
      </c>
      <c r="AM588" s="68"/>
      <c r="AN588" s="68"/>
      <c r="AO588" s="68"/>
      <c r="AP588" s="68"/>
      <c r="AQ588" s="68"/>
      <c r="AR588" s="68"/>
      <c r="AS588" s="77" t="str">
        <f>IF(ISBLANK('COUT TVX'!Q585),"",'COUT TVX'!Q585)</f>
        <v/>
      </c>
      <c r="AT588" s="68" t="str">
        <f t="shared" si="57"/>
        <v/>
      </c>
      <c r="AU588" s="68" t="str">
        <f t="shared" si="58"/>
        <v/>
      </c>
      <c r="AV588" s="68" t="str">
        <f t="shared" si="59"/>
        <v/>
      </c>
    </row>
    <row r="589" spans="1:48" x14ac:dyDescent="0.25">
      <c r="A589" s="67">
        <f>'COUT TVX'!A586</f>
        <v>883</v>
      </c>
      <c r="B589" s="67" t="str">
        <f>'COUT TVX'!B586</f>
        <v>VOIVRES LES LE MANS</v>
      </c>
      <c r="C589" s="67"/>
      <c r="D589" s="67"/>
      <c r="E589" s="67" t="str">
        <f>IF(ISBLANK('COUT TVX'!I586),"",'COUT TVX'!I586)</f>
        <v/>
      </c>
      <c r="F589" s="72" t="str">
        <f>'COUT TVX'!R586</f>
        <v>Z3</v>
      </c>
      <c r="G589" s="67"/>
      <c r="H589" s="67">
        <f>'COUT TVX'!C586</f>
        <v>2013</v>
      </c>
      <c r="I589" s="67">
        <f>'COUT TVX'!D586</f>
        <v>2015</v>
      </c>
      <c r="J589" s="67" t="str">
        <f>IF('COUT TVX'!H586="IND","IND",IF('COUT TVX'!H586="COLL","COLL",IF('COUT TVX'!H586="INT","COL","MIXTE")))</f>
        <v>IND</v>
      </c>
      <c r="K589" s="67" t="str">
        <f>IFERROR((VLOOKUP(A589,'COUT GLOBAL'!A:L,9,FALSE)),"")</f>
        <v>Locatif</v>
      </c>
      <c r="L589" s="67"/>
      <c r="M589" s="67"/>
      <c r="N589" s="67" t="str">
        <f t="shared" si="54"/>
        <v>-</v>
      </c>
      <c r="O589" s="67"/>
      <c r="P589" s="67"/>
      <c r="Q589" s="67"/>
      <c r="R589" s="67"/>
      <c r="S589" s="67"/>
      <c r="T589" s="67"/>
      <c r="U589" s="67"/>
      <c r="V589" s="67"/>
      <c r="W589" s="67"/>
      <c r="X589" s="73" t="str">
        <f>IF('COUT TVX'!E586=0,"",'COUT TVX'!E586)</f>
        <v/>
      </c>
      <c r="Y589" s="74"/>
      <c r="Z589" s="74"/>
      <c r="AA589" s="74"/>
      <c r="AB589" s="74"/>
      <c r="AC589" s="74"/>
      <c r="AD589" s="68"/>
      <c r="AE589" s="68" t="str">
        <f t="shared" si="55"/>
        <v/>
      </c>
      <c r="AF589" s="68"/>
      <c r="AG589" s="75" t="str">
        <f>IF('COUT TVX'!F586=0,"",'COUT TVX'!F586)</f>
        <v/>
      </c>
      <c r="AH589" s="75" t="str">
        <f>IF('COUT TVX'!G586=0,"",'COUT TVX'!G586)</f>
        <v/>
      </c>
      <c r="AI589" s="76" t="str">
        <f t="shared" si="56"/>
        <v/>
      </c>
      <c r="AJ589" s="67" t="str">
        <f>'COUT TVX'!K586</f>
        <v>LOT 8 - ELECTRICITE</v>
      </c>
      <c r="AK589" s="67" t="str">
        <f>'COUT TVX'!L586</f>
        <v>ELECTRICITE / CHAUFFAGE/PLOMBERIE/VMC</v>
      </c>
      <c r="AL589" s="68">
        <f>'COUT TVX'!M586</f>
        <v>58801.38</v>
      </c>
      <c r="AM589" s="68"/>
      <c r="AN589" s="68"/>
      <c r="AO589" s="68"/>
      <c r="AP589" s="68"/>
      <c r="AQ589" s="68"/>
      <c r="AR589" s="68"/>
      <c r="AS589" s="77" t="str">
        <f>IF(ISBLANK('COUT TVX'!Q586),"",'COUT TVX'!Q586)</f>
        <v/>
      </c>
      <c r="AT589" s="68" t="str">
        <f t="shared" si="57"/>
        <v/>
      </c>
      <c r="AU589" s="68" t="str">
        <f t="shared" si="58"/>
        <v/>
      </c>
      <c r="AV589" s="68" t="str">
        <f t="shared" si="59"/>
        <v/>
      </c>
    </row>
    <row r="590" spans="1:48" x14ac:dyDescent="0.25">
      <c r="A590" s="67">
        <f>'COUT TVX'!A587</f>
        <v>883</v>
      </c>
      <c r="B590" s="67" t="str">
        <f>'COUT TVX'!B587</f>
        <v>VOIVRES LES LE MANS</v>
      </c>
      <c r="C590" s="67"/>
      <c r="D590" s="67"/>
      <c r="E590" s="67" t="str">
        <f>IF(ISBLANK('COUT TVX'!I587),"",'COUT TVX'!I587)</f>
        <v/>
      </c>
      <c r="F590" s="72" t="str">
        <f>'COUT TVX'!R587</f>
        <v>Z3</v>
      </c>
      <c r="G590" s="67"/>
      <c r="H590" s="67">
        <f>'COUT TVX'!C587</f>
        <v>2013</v>
      </c>
      <c r="I590" s="67">
        <f>'COUT TVX'!D587</f>
        <v>2015</v>
      </c>
      <c r="J590" s="67" t="str">
        <f>IF('COUT TVX'!H587="IND","IND",IF('COUT TVX'!H587="COLL","COLL",IF('COUT TVX'!H587="INT","COL","MIXTE")))</f>
        <v>IND</v>
      </c>
      <c r="K590" s="67" t="str">
        <f>IFERROR((VLOOKUP(A590,'COUT GLOBAL'!A:L,9,FALSE)),"")</f>
        <v>Locatif</v>
      </c>
      <c r="L590" s="67"/>
      <c r="M590" s="67"/>
      <c r="N590" s="67" t="str">
        <f t="shared" si="54"/>
        <v>-</v>
      </c>
      <c r="O590" s="67"/>
      <c r="P590" s="67"/>
      <c r="Q590" s="67"/>
      <c r="R590" s="67"/>
      <c r="S590" s="67"/>
      <c r="T590" s="67"/>
      <c r="U590" s="67"/>
      <c r="V590" s="67"/>
      <c r="W590" s="67"/>
      <c r="X590" s="73" t="str">
        <f>IF('COUT TVX'!E587=0,"",'COUT TVX'!E587)</f>
        <v/>
      </c>
      <c r="Y590" s="74"/>
      <c r="Z590" s="74"/>
      <c r="AA590" s="74"/>
      <c r="AB590" s="74"/>
      <c r="AC590" s="74"/>
      <c r="AD590" s="68"/>
      <c r="AE590" s="68" t="str">
        <f t="shared" si="55"/>
        <v/>
      </c>
      <c r="AF590" s="68"/>
      <c r="AG590" s="75" t="str">
        <f>IF('COUT TVX'!F587=0,"",'COUT TVX'!F587)</f>
        <v/>
      </c>
      <c r="AH590" s="75" t="str">
        <f>IF('COUT TVX'!G587=0,"",'COUT TVX'!G587)</f>
        <v/>
      </c>
      <c r="AI590" s="76" t="str">
        <f t="shared" si="56"/>
        <v/>
      </c>
      <c r="AJ590" s="67" t="str">
        <f>'COUT TVX'!K587</f>
        <v>LOT 9 - CHAUFFAGE GAZ VMC</v>
      </c>
      <c r="AK590" s="67" t="str">
        <f>'COUT TVX'!L587</f>
        <v>ELECTRICITE / CHAUFFAGE/PLOMBERIE/VMC</v>
      </c>
      <c r="AL590" s="68">
        <f>'COUT TVX'!M587</f>
        <v>52709.77</v>
      </c>
      <c r="AM590" s="68"/>
      <c r="AN590" s="68"/>
      <c r="AO590" s="68"/>
      <c r="AP590" s="68"/>
      <c r="AQ590" s="68"/>
      <c r="AR590" s="68"/>
      <c r="AS590" s="77" t="str">
        <f>IF(ISBLANK('COUT TVX'!Q587),"",'COUT TVX'!Q587)</f>
        <v/>
      </c>
      <c r="AT590" s="68" t="str">
        <f t="shared" si="57"/>
        <v/>
      </c>
      <c r="AU590" s="68" t="str">
        <f t="shared" si="58"/>
        <v/>
      </c>
      <c r="AV590" s="68" t="str">
        <f t="shared" si="59"/>
        <v/>
      </c>
    </row>
    <row r="591" spans="1:48" x14ac:dyDescent="0.25">
      <c r="A591" s="67">
        <f>'COUT TVX'!A588</f>
        <v>883</v>
      </c>
      <c r="B591" s="67" t="str">
        <f>'COUT TVX'!B588</f>
        <v>VOIVRES LES LE MANS</v>
      </c>
      <c r="C591" s="67"/>
      <c r="D591" s="67"/>
      <c r="E591" s="67" t="str">
        <f>IF(ISBLANK('COUT TVX'!I588),"",'COUT TVX'!I588)</f>
        <v/>
      </c>
      <c r="F591" s="72" t="str">
        <f>'COUT TVX'!R588</f>
        <v>Z3</v>
      </c>
      <c r="G591" s="67"/>
      <c r="H591" s="67">
        <f>'COUT TVX'!C588</f>
        <v>2013</v>
      </c>
      <c r="I591" s="67">
        <f>'COUT TVX'!D588</f>
        <v>2015</v>
      </c>
      <c r="J591" s="67" t="str">
        <f>IF('COUT TVX'!H588="IND","IND",IF('COUT TVX'!H588="COLL","COLL",IF('COUT TVX'!H588="INT","COL","MIXTE")))</f>
        <v>IND</v>
      </c>
      <c r="K591" s="67" t="str">
        <f>IFERROR((VLOOKUP(A591,'COUT GLOBAL'!A:L,9,FALSE)),"")</f>
        <v>Locatif</v>
      </c>
      <c r="L591" s="67"/>
      <c r="M591" s="67"/>
      <c r="N591" s="67" t="str">
        <f t="shared" si="54"/>
        <v>-</v>
      </c>
      <c r="O591" s="67"/>
      <c r="P591" s="67"/>
      <c r="Q591" s="67"/>
      <c r="R591" s="67"/>
      <c r="S591" s="67"/>
      <c r="T591" s="67"/>
      <c r="U591" s="67"/>
      <c r="V591" s="67"/>
      <c r="W591" s="67"/>
      <c r="X591" s="73" t="str">
        <f>IF('COUT TVX'!E588=0,"",'COUT TVX'!E588)</f>
        <v/>
      </c>
      <c r="Y591" s="74"/>
      <c r="Z591" s="74"/>
      <c r="AA591" s="74"/>
      <c r="AB591" s="74"/>
      <c r="AC591" s="74"/>
      <c r="AD591" s="68"/>
      <c r="AE591" s="68" t="str">
        <f t="shared" si="55"/>
        <v/>
      </c>
      <c r="AF591" s="68"/>
      <c r="AG591" s="75" t="str">
        <f>IF('COUT TVX'!F588=0,"",'COUT TVX'!F588)</f>
        <v/>
      </c>
      <c r="AH591" s="75" t="str">
        <f>IF('COUT TVX'!G588=0,"",'COUT TVX'!G588)</f>
        <v/>
      </c>
      <c r="AI591" s="76" t="str">
        <f t="shared" si="56"/>
        <v/>
      </c>
      <c r="AJ591" s="67" t="str">
        <f>'COUT TVX'!K588</f>
        <v>LOT 10 - PLOMBERIE SANITAIRES</v>
      </c>
      <c r="AK591" s="67" t="str">
        <f>'COUT TVX'!L588</f>
        <v>ELECTRICITE / CHAUFFAGE/PLOMBERIE/VMC</v>
      </c>
      <c r="AL591" s="68">
        <f>'COUT TVX'!M588</f>
        <v>29579.54</v>
      </c>
      <c r="AM591" s="68"/>
      <c r="AN591" s="68"/>
      <c r="AO591" s="68"/>
      <c r="AP591" s="68"/>
      <c r="AQ591" s="68"/>
      <c r="AR591" s="68"/>
      <c r="AS591" s="77" t="str">
        <f>IF(ISBLANK('COUT TVX'!Q588),"",'COUT TVX'!Q588)</f>
        <v/>
      </c>
      <c r="AT591" s="68" t="str">
        <f t="shared" si="57"/>
        <v/>
      </c>
      <c r="AU591" s="68" t="str">
        <f t="shared" si="58"/>
        <v/>
      </c>
      <c r="AV591" s="68" t="str">
        <f t="shared" si="59"/>
        <v/>
      </c>
    </row>
    <row r="592" spans="1:48" x14ac:dyDescent="0.25">
      <c r="A592" s="67">
        <f>'COUT TVX'!A589</f>
        <v>883</v>
      </c>
      <c r="B592" s="67" t="str">
        <f>'COUT TVX'!B589</f>
        <v>VOIVRES LES LE MANS</v>
      </c>
      <c r="C592" s="67"/>
      <c r="D592" s="67"/>
      <c r="E592" s="67" t="str">
        <f>IF(ISBLANK('COUT TVX'!I589),"",'COUT TVX'!I589)</f>
        <v/>
      </c>
      <c r="F592" s="72" t="str">
        <f>'COUT TVX'!R589</f>
        <v>Z3</v>
      </c>
      <c r="G592" s="67"/>
      <c r="H592" s="67">
        <f>'COUT TVX'!C589</f>
        <v>2013</v>
      </c>
      <c r="I592" s="67">
        <f>'COUT TVX'!D589</f>
        <v>2015</v>
      </c>
      <c r="J592" s="67" t="str">
        <f>IF('COUT TVX'!H589="IND","IND",IF('COUT TVX'!H589="COLL","COLL",IF('COUT TVX'!H589="INT","COL","MIXTE")))</f>
        <v>IND</v>
      </c>
      <c r="K592" s="67" t="str">
        <f>IFERROR((VLOOKUP(A592,'COUT GLOBAL'!A:L,9,FALSE)),"")</f>
        <v>Locatif</v>
      </c>
      <c r="L592" s="67"/>
      <c r="M592" s="67"/>
      <c r="N592" s="67" t="str">
        <f t="shared" si="54"/>
        <v>-</v>
      </c>
      <c r="O592" s="67"/>
      <c r="P592" s="67"/>
      <c r="Q592" s="67"/>
      <c r="R592" s="67"/>
      <c r="S592" s="67"/>
      <c r="T592" s="67"/>
      <c r="U592" s="67"/>
      <c r="V592" s="67"/>
      <c r="W592" s="67"/>
      <c r="X592" s="73" t="str">
        <f>IF('COUT TVX'!E589=0,"",'COUT TVX'!E589)</f>
        <v/>
      </c>
      <c r="Y592" s="74"/>
      <c r="Z592" s="74"/>
      <c r="AA592" s="74"/>
      <c r="AB592" s="74"/>
      <c r="AC592" s="74"/>
      <c r="AD592" s="68"/>
      <c r="AE592" s="68" t="str">
        <f t="shared" si="55"/>
        <v/>
      </c>
      <c r="AF592" s="68"/>
      <c r="AG592" s="75" t="str">
        <f>IF('COUT TVX'!F589=0,"",'COUT TVX'!F589)</f>
        <v/>
      </c>
      <c r="AH592" s="75" t="str">
        <f>IF('COUT TVX'!G589=0,"",'COUT TVX'!G589)</f>
        <v/>
      </c>
      <c r="AI592" s="76" t="str">
        <f t="shared" si="56"/>
        <v/>
      </c>
      <c r="AJ592" s="67" t="str">
        <f>'COUT TVX'!K589</f>
        <v>LOT 11 - CARRELAGE FAIENCE</v>
      </c>
      <c r="AK592" s="67" t="str">
        <f>'COUT TVX'!L589</f>
        <v>SECOND ŒUVRE</v>
      </c>
      <c r="AL592" s="68">
        <f>'COUT TVX'!M589</f>
        <v>80815.27</v>
      </c>
      <c r="AM592" s="68"/>
      <c r="AN592" s="68"/>
      <c r="AO592" s="68"/>
      <c r="AP592" s="68"/>
      <c r="AQ592" s="68"/>
      <c r="AR592" s="68"/>
      <c r="AS592" s="77" t="str">
        <f>IF(ISBLANK('COUT TVX'!Q589),"",'COUT TVX'!Q589)</f>
        <v/>
      </c>
      <c r="AT592" s="68" t="str">
        <f t="shared" si="57"/>
        <v/>
      </c>
      <c r="AU592" s="68" t="str">
        <f t="shared" si="58"/>
        <v/>
      </c>
      <c r="AV592" s="68" t="str">
        <f t="shared" si="59"/>
        <v/>
      </c>
    </row>
    <row r="593" spans="1:48" x14ac:dyDescent="0.25">
      <c r="A593" s="67">
        <f>'COUT TVX'!A590</f>
        <v>883</v>
      </c>
      <c r="B593" s="67" t="str">
        <f>'COUT TVX'!B590</f>
        <v>VOIVRES LES LE MANS</v>
      </c>
      <c r="C593" s="67"/>
      <c r="D593" s="67"/>
      <c r="E593" s="67" t="str">
        <f>IF(ISBLANK('COUT TVX'!I590),"",'COUT TVX'!I590)</f>
        <v/>
      </c>
      <c r="F593" s="72" t="str">
        <f>'COUT TVX'!R590</f>
        <v>Z3</v>
      </c>
      <c r="G593" s="67"/>
      <c r="H593" s="67">
        <f>'COUT TVX'!C590</f>
        <v>2013</v>
      </c>
      <c r="I593" s="67">
        <f>'COUT TVX'!D590</f>
        <v>2015</v>
      </c>
      <c r="J593" s="67" t="str">
        <f>IF('COUT TVX'!H590="IND","IND",IF('COUT TVX'!H590="COLL","COLL",IF('COUT TVX'!H590="INT","COL","MIXTE")))</f>
        <v>IND</v>
      </c>
      <c r="K593" s="67" t="str">
        <f>IFERROR((VLOOKUP(A593,'COUT GLOBAL'!A:L,9,FALSE)),"")</f>
        <v>Locatif</v>
      </c>
      <c r="L593" s="67"/>
      <c r="M593" s="67"/>
      <c r="N593" s="67" t="str">
        <f t="shared" si="54"/>
        <v>-</v>
      </c>
      <c r="O593" s="67"/>
      <c r="P593" s="67"/>
      <c r="Q593" s="67"/>
      <c r="R593" s="67"/>
      <c r="S593" s="67"/>
      <c r="T593" s="67"/>
      <c r="U593" s="67"/>
      <c r="V593" s="67"/>
      <c r="W593" s="67"/>
      <c r="X593" s="73" t="str">
        <f>IF('COUT TVX'!E590=0,"",'COUT TVX'!E590)</f>
        <v/>
      </c>
      <c r="Y593" s="74"/>
      <c r="Z593" s="74"/>
      <c r="AA593" s="74"/>
      <c r="AB593" s="74"/>
      <c r="AC593" s="74"/>
      <c r="AD593" s="68"/>
      <c r="AE593" s="68" t="str">
        <f t="shared" si="55"/>
        <v/>
      </c>
      <c r="AF593" s="68"/>
      <c r="AG593" s="75" t="str">
        <f>IF('COUT TVX'!F590=0,"",'COUT TVX'!F590)</f>
        <v/>
      </c>
      <c r="AH593" s="75" t="str">
        <f>IF('COUT TVX'!G590=0,"",'COUT TVX'!G590)</f>
        <v/>
      </c>
      <c r="AI593" s="76" t="str">
        <f t="shared" si="56"/>
        <v/>
      </c>
      <c r="AJ593" s="67" t="str">
        <f>'COUT TVX'!K590</f>
        <v>LOT 12 - SOLS MINCES PEINTURE</v>
      </c>
      <c r="AK593" s="67" t="str">
        <f>'COUT TVX'!L590</f>
        <v>SECOND ŒUVRE</v>
      </c>
      <c r="AL593" s="68">
        <f>'COUT TVX'!M590</f>
        <v>44106.95</v>
      </c>
      <c r="AM593" s="68"/>
      <c r="AN593" s="68"/>
      <c r="AO593" s="68"/>
      <c r="AP593" s="68"/>
      <c r="AQ593" s="68"/>
      <c r="AR593" s="68"/>
      <c r="AS593" s="77" t="str">
        <f>IF(ISBLANK('COUT TVX'!Q590),"",'COUT TVX'!Q590)</f>
        <v/>
      </c>
      <c r="AT593" s="68" t="str">
        <f t="shared" si="57"/>
        <v/>
      </c>
      <c r="AU593" s="68" t="str">
        <f t="shared" si="58"/>
        <v/>
      </c>
      <c r="AV593" s="68" t="str">
        <f t="shared" si="59"/>
        <v/>
      </c>
    </row>
    <row r="594" spans="1:48" x14ac:dyDescent="0.25">
      <c r="A594" s="67">
        <f>'COUT TVX'!A591</f>
        <v>885</v>
      </c>
      <c r="B594" s="67" t="str">
        <f>'COUT TVX'!B591</f>
        <v>BEAUMONT SUR SARTHE</v>
      </c>
      <c r="C594" s="67"/>
      <c r="D594" s="67" t="s">
        <v>92</v>
      </c>
      <c r="E594" s="67" t="str">
        <f>IF(ISBLANK('COUT TVX'!I591),"",'COUT TVX'!I591)</f>
        <v/>
      </c>
      <c r="F594" s="72" t="str">
        <f>'COUT TVX'!R591</f>
        <v>Z3</v>
      </c>
      <c r="G594" s="67"/>
      <c r="H594" s="67">
        <f>'COUT TVX'!C591</f>
        <v>2013</v>
      </c>
      <c r="I594" s="67">
        <f>'COUT TVX'!D591</f>
        <v>2015</v>
      </c>
      <c r="J594" s="67" t="str">
        <f>IF('COUT TVX'!H591="IND","IND",IF('COUT TVX'!H591="COLL","COLL",IF('COUT TVX'!H591="INT","COL","MIXTE")))</f>
        <v>MIXTE</v>
      </c>
      <c r="K594" s="67" t="str">
        <f>IFERROR((VLOOKUP(A594,'COUT GLOBAL'!A:L,9,FALSE)),"")</f>
        <v>Locatif</v>
      </c>
      <c r="L594" s="67"/>
      <c r="M594" s="67"/>
      <c r="N594" s="67" t="str">
        <f t="shared" si="54"/>
        <v>-</v>
      </c>
      <c r="O594" s="67"/>
      <c r="P594" s="67"/>
      <c r="Q594" s="67"/>
      <c r="R594" s="67"/>
      <c r="S594" s="67"/>
      <c r="T594" s="67"/>
      <c r="U594" s="67"/>
      <c r="V594" s="67"/>
      <c r="W594" s="67"/>
      <c r="X594" s="73">
        <f>IF('COUT TVX'!E591=0,"",'COUT TVX'!E591)</f>
        <v>15</v>
      </c>
      <c r="Y594" s="74"/>
      <c r="Z594" s="74"/>
      <c r="AA594" s="74"/>
      <c r="AB594" s="74"/>
      <c r="AC594" s="74"/>
      <c r="AD594" s="68"/>
      <c r="AE594" s="68">
        <f t="shared" si="55"/>
        <v>0</v>
      </c>
      <c r="AF594" s="68"/>
      <c r="AG594" s="75">
        <f>IF('COUT TVX'!F591=0,"",'COUT TVX'!F591)</f>
        <v>935.81699999999989</v>
      </c>
      <c r="AH594" s="75">
        <f>IF('COUT TVX'!G591=0,"",'COUT TVX'!G591)</f>
        <v>995.55</v>
      </c>
      <c r="AI594" s="76">
        <f t="shared" si="56"/>
        <v>0.94</v>
      </c>
      <c r="AJ594" s="67" t="str">
        <f>'COUT TVX'!K591</f>
        <v>LOT 1 -TERRAS.PLATE FORMES</v>
      </c>
      <c r="AK594" s="67" t="s">
        <v>193</v>
      </c>
      <c r="AL594" s="68">
        <f>'COUT TVX'!M591</f>
        <v>127331.15</v>
      </c>
      <c r="AM594" s="68"/>
      <c r="AN594" s="68"/>
      <c r="AO594" s="68"/>
      <c r="AP594" s="68"/>
      <c r="AQ594" s="68"/>
      <c r="AR594" s="68"/>
      <c r="AS594" s="77">
        <f>IF(ISBLANK('COUT TVX'!Q591),"",'COUT TVX'!Q591)</f>
        <v>5.5E-2</v>
      </c>
      <c r="AT594" s="68">
        <f t="shared" si="57"/>
        <v>0</v>
      </c>
      <c r="AU594" s="68">
        <f t="shared" si="58"/>
        <v>0</v>
      </c>
      <c r="AV594" s="68">
        <f t="shared" si="59"/>
        <v>0</v>
      </c>
    </row>
    <row r="595" spans="1:48" x14ac:dyDescent="0.25">
      <c r="A595" s="67">
        <f>'COUT TVX'!A592</f>
        <v>885</v>
      </c>
      <c r="B595" s="67" t="str">
        <f>'COUT TVX'!B592</f>
        <v>BEAUMONT SUR SARTHE</v>
      </c>
      <c r="C595" s="67"/>
      <c r="D595" s="67"/>
      <c r="E595" s="67" t="str">
        <f>IF(ISBLANK('COUT TVX'!I592),"",'COUT TVX'!I592)</f>
        <v/>
      </c>
      <c r="F595" s="72" t="str">
        <f>'COUT TVX'!R592</f>
        <v>Z3</v>
      </c>
      <c r="G595" s="67"/>
      <c r="H595" s="67">
        <f>'COUT TVX'!C592</f>
        <v>2013</v>
      </c>
      <c r="I595" s="67">
        <f>'COUT TVX'!D592</f>
        <v>2015</v>
      </c>
      <c r="J595" s="67" t="str">
        <f>IF('COUT TVX'!H592="IND","IND",IF('COUT TVX'!H592="COLL","COLL",IF('COUT TVX'!H592="INT","COL","MIXTE")))</f>
        <v>MIXTE</v>
      </c>
      <c r="K595" s="67" t="str">
        <f>IFERROR((VLOOKUP(A595,'COUT GLOBAL'!A:L,9,FALSE)),"")</f>
        <v>Locatif</v>
      </c>
      <c r="L595" s="67"/>
      <c r="M595" s="67"/>
      <c r="N595" s="67" t="str">
        <f t="shared" si="54"/>
        <v>-</v>
      </c>
      <c r="O595" s="67"/>
      <c r="P595" s="67"/>
      <c r="Q595" s="67"/>
      <c r="R595" s="67"/>
      <c r="S595" s="67"/>
      <c r="T595" s="67"/>
      <c r="U595" s="67"/>
      <c r="V595" s="67"/>
      <c r="W595" s="67"/>
      <c r="X595" s="73" t="str">
        <f>IF('COUT TVX'!E592=0,"",'COUT TVX'!E592)</f>
        <v/>
      </c>
      <c r="Y595" s="74"/>
      <c r="Z595" s="74"/>
      <c r="AA595" s="74"/>
      <c r="AB595" s="74"/>
      <c r="AC595" s="74"/>
      <c r="AD595" s="68"/>
      <c r="AE595" s="68" t="str">
        <f t="shared" si="55"/>
        <v/>
      </c>
      <c r="AF595" s="68"/>
      <c r="AG595" s="75" t="str">
        <f>IF('COUT TVX'!F592=0,"",'COUT TVX'!F592)</f>
        <v/>
      </c>
      <c r="AH595" s="75" t="str">
        <f>IF('COUT TVX'!G592=0,"",'COUT TVX'!G592)</f>
        <v/>
      </c>
      <c r="AI595" s="76" t="str">
        <f t="shared" si="56"/>
        <v/>
      </c>
      <c r="AJ595" s="67" t="str">
        <f>'COUT TVX'!K592</f>
        <v>LOT 2- GROS OEUVRE-RESEAU EAU</v>
      </c>
      <c r="AK595" s="67" t="str">
        <f>'COUT TVX'!L592</f>
        <v>GROS ŒUVRE</v>
      </c>
      <c r="AL595" s="68">
        <f>'COUT TVX'!M592</f>
        <v>351564.98</v>
      </c>
      <c r="AM595" s="68"/>
      <c r="AN595" s="68"/>
      <c r="AO595" s="68"/>
      <c r="AP595" s="68"/>
      <c r="AQ595" s="68"/>
      <c r="AR595" s="68"/>
      <c r="AS595" s="77" t="str">
        <f>IF(ISBLANK('COUT TVX'!Q592),"",'COUT TVX'!Q592)</f>
        <v/>
      </c>
      <c r="AT595" s="68" t="str">
        <f t="shared" si="57"/>
        <v/>
      </c>
      <c r="AU595" s="68" t="str">
        <f t="shared" si="58"/>
        <v/>
      </c>
      <c r="AV595" s="68" t="str">
        <f t="shared" si="59"/>
        <v/>
      </c>
    </row>
    <row r="596" spans="1:48" x14ac:dyDescent="0.25">
      <c r="A596" s="67">
        <f>'COUT TVX'!A593</f>
        <v>885</v>
      </c>
      <c r="B596" s="67" t="str">
        <f>'COUT TVX'!B593</f>
        <v>BEAUMONT SUR SARTHE</v>
      </c>
      <c r="C596" s="67"/>
      <c r="D596" s="67"/>
      <c r="E596" s="67" t="str">
        <f>IF(ISBLANK('COUT TVX'!I593),"",'COUT TVX'!I593)</f>
        <v/>
      </c>
      <c r="F596" s="72" t="str">
        <f>'COUT TVX'!R593</f>
        <v>Z3</v>
      </c>
      <c r="G596" s="67"/>
      <c r="H596" s="67">
        <f>'COUT TVX'!C593</f>
        <v>2013</v>
      </c>
      <c r="I596" s="67">
        <f>'COUT TVX'!D593</f>
        <v>2015</v>
      </c>
      <c r="J596" s="67" t="str">
        <f>IF('COUT TVX'!H593="IND","IND",IF('COUT TVX'!H593="COLL","COLL",IF('COUT TVX'!H593="INT","COL","MIXTE")))</f>
        <v>MIXTE</v>
      </c>
      <c r="K596" s="67" t="str">
        <f>IFERROR((VLOOKUP(A596,'COUT GLOBAL'!A:L,9,FALSE)),"")</f>
        <v>Locatif</v>
      </c>
      <c r="L596" s="67"/>
      <c r="M596" s="67"/>
      <c r="N596" s="67" t="str">
        <f t="shared" si="54"/>
        <v>-</v>
      </c>
      <c r="O596" s="67"/>
      <c r="P596" s="67"/>
      <c r="Q596" s="67"/>
      <c r="R596" s="67"/>
      <c r="S596" s="67"/>
      <c r="T596" s="67"/>
      <c r="U596" s="67"/>
      <c r="V596" s="67"/>
      <c r="W596" s="67"/>
      <c r="X596" s="73" t="str">
        <f>IF('COUT TVX'!E593=0,"",'COUT TVX'!E593)</f>
        <v/>
      </c>
      <c r="Y596" s="74"/>
      <c r="Z596" s="74"/>
      <c r="AA596" s="74"/>
      <c r="AB596" s="74"/>
      <c r="AC596" s="74"/>
      <c r="AD596" s="68"/>
      <c r="AE596" s="68" t="str">
        <f t="shared" si="55"/>
        <v/>
      </c>
      <c r="AF596" s="68"/>
      <c r="AG596" s="75" t="str">
        <f>IF('COUT TVX'!F593=0,"",'COUT TVX'!F593)</f>
        <v/>
      </c>
      <c r="AH596" s="75" t="str">
        <f>IF('COUT TVX'!G593=0,"",'COUT TVX'!G593)</f>
        <v/>
      </c>
      <c r="AI596" s="76" t="str">
        <f t="shared" si="56"/>
        <v/>
      </c>
      <c r="AJ596" s="67" t="str">
        <f>'COUT TVX'!K593</f>
        <v>LOT3- ENDUITS GRATTES</v>
      </c>
      <c r="AK596" s="67" t="str">
        <f>'COUT TVX'!L593</f>
        <v>GROS ŒUVRE</v>
      </c>
      <c r="AL596" s="68">
        <f>'COUT TVX'!M593</f>
        <v>25845.72</v>
      </c>
      <c r="AM596" s="68"/>
      <c r="AN596" s="68"/>
      <c r="AO596" s="68"/>
      <c r="AP596" s="68"/>
      <c r="AQ596" s="68"/>
      <c r="AR596" s="68"/>
      <c r="AS596" s="77" t="str">
        <f>IF(ISBLANK('COUT TVX'!Q593),"",'COUT TVX'!Q593)</f>
        <v/>
      </c>
      <c r="AT596" s="68" t="str">
        <f t="shared" si="57"/>
        <v/>
      </c>
      <c r="AU596" s="68" t="str">
        <f t="shared" si="58"/>
        <v/>
      </c>
      <c r="AV596" s="68" t="str">
        <f t="shared" si="59"/>
        <v/>
      </c>
    </row>
    <row r="597" spans="1:48" x14ac:dyDescent="0.25">
      <c r="A597" s="67">
        <f>'COUT TVX'!A594</f>
        <v>885</v>
      </c>
      <c r="B597" s="67" t="str">
        <f>'COUT TVX'!B594</f>
        <v>BEAUMONT SUR SARTHE</v>
      </c>
      <c r="C597" s="67"/>
      <c r="D597" s="67"/>
      <c r="E597" s="67" t="str">
        <f>IF(ISBLANK('COUT TVX'!I594),"",'COUT TVX'!I594)</f>
        <v/>
      </c>
      <c r="F597" s="72" t="str">
        <f>'COUT TVX'!R594</f>
        <v>Z3</v>
      </c>
      <c r="G597" s="67"/>
      <c r="H597" s="67">
        <f>'COUT TVX'!C594</f>
        <v>2013</v>
      </c>
      <c r="I597" s="67">
        <f>'COUT TVX'!D594</f>
        <v>2015</v>
      </c>
      <c r="J597" s="67" t="str">
        <f>IF('COUT TVX'!H594="IND","IND",IF('COUT TVX'!H594="COLL","COLL",IF('COUT TVX'!H594="INT","COL","MIXTE")))</f>
        <v>MIXTE</v>
      </c>
      <c r="K597" s="67" t="str">
        <f>IFERROR((VLOOKUP(A597,'COUT GLOBAL'!A:L,9,FALSE)),"")</f>
        <v>Locatif</v>
      </c>
      <c r="L597" s="67"/>
      <c r="M597" s="67"/>
      <c r="N597" s="67" t="str">
        <f t="shared" si="54"/>
        <v>-</v>
      </c>
      <c r="O597" s="67"/>
      <c r="P597" s="67"/>
      <c r="Q597" s="67"/>
      <c r="R597" s="67"/>
      <c r="S597" s="67"/>
      <c r="T597" s="67"/>
      <c r="U597" s="67"/>
      <c r="V597" s="67"/>
      <c r="W597" s="67"/>
      <c r="X597" s="73" t="str">
        <f>IF('COUT TVX'!E594=0,"",'COUT TVX'!E594)</f>
        <v/>
      </c>
      <c r="Y597" s="74"/>
      <c r="Z597" s="74"/>
      <c r="AA597" s="74"/>
      <c r="AB597" s="74"/>
      <c r="AC597" s="74"/>
      <c r="AD597" s="68"/>
      <c r="AE597" s="68" t="str">
        <f t="shared" si="55"/>
        <v/>
      </c>
      <c r="AF597" s="68"/>
      <c r="AG597" s="75" t="str">
        <f>IF('COUT TVX'!F594=0,"",'COUT TVX'!F594)</f>
        <v/>
      </c>
      <c r="AH597" s="75" t="str">
        <f>IF('COUT TVX'!G594=0,"",'COUT TVX'!G594)</f>
        <v/>
      </c>
      <c r="AI597" s="76" t="str">
        <f t="shared" si="56"/>
        <v/>
      </c>
      <c r="AJ597" s="67" t="str">
        <f>'COUT TVX'!K594</f>
        <v>LOT 4- CHARPENTE BOIS-MURS</v>
      </c>
      <c r="AK597" s="67" t="str">
        <f>'COUT TVX'!L594</f>
        <v>CHARPENTE / COUVERTURE</v>
      </c>
      <c r="AL597" s="68">
        <f>'COUT TVX'!M594</f>
        <v>73932.39</v>
      </c>
      <c r="AM597" s="68"/>
      <c r="AN597" s="68"/>
      <c r="AO597" s="68"/>
      <c r="AP597" s="68"/>
      <c r="AQ597" s="68"/>
      <c r="AR597" s="68"/>
      <c r="AS597" s="77" t="str">
        <f>IF(ISBLANK('COUT TVX'!Q594),"",'COUT TVX'!Q594)</f>
        <v/>
      </c>
      <c r="AT597" s="68" t="str">
        <f t="shared" si="57"/>
        <v/>
      </c>
      <c r="AU597" s="68" t="str">
        <f t="shared" si="58"/>
        <v/>
      </c>
      <c r="AV597" s="68" t="str">
        <f t="shared" si="59"/>
        <v/>
      </c>
    </row>
    <row r="598" spans="1:48" x14ac:dyDescent="0.25">
      <c r="A598" s="67">
        <f>'COUT TVX'!A595</f>
        <v>885</v>
      </c>
      <c r="B598" s="67" t="str">
        <f>'COUT TVX'!B595</f>
        <v>BEAUMONT SUR SARTHE</v>
      </c>
      <c r="C598" s="67"/>
      <c r="D598" s="67"/>
      <c r="E598" s="67" t="str">
        <f>IF(ISBLANK('COUT TVX'!I595),"",'COUT TVX'!I595)</f>
        <v/>
      </c>
      <c r="F598" s="72" t="str">
        <f>'COUT TVX'!R595</f>
        <v>Z3</v>
      </c>
      <c r="G598" s="67"/>
      <c r="H598" s="67">
        <f>'COUT TVX'!C595</f>
        <v>2013</v>
      </c>
      <c r="I598" s="67">
        <f>'COUT TVX'!D595</f>
        <v>2015</v>
      </c>
      <c r="J598" s="67" t="str">
        <f>IF('COUT TVX'!H595="IND","IND",IF('COUT TVX'!H595="COLL","COLL",IF('COUT TVX'!H595="INT","COL","MIXTE")))</f>
        <v>MIXTE</v>
      </c>
      <c r="K598" s="67" t="str">
        <f>IFERROR((VLOOKUP(A598,'COUT GLOBAL'!A:L,9,FALSE)),"")</f>
        <v>Locatif</v>
      </c>
      <c r="L598" s="67"/>
      <c r="M598" s="67"/>
      <c r="N598" s="67" t="str">
        <f t="shared" si="54"/>
        <v>-</v>
      </c>
      <c r="O598" s="67"/>
      <c r="P598" s="67"/>
      <c r="Q598" s="67"/>
      <c r="R598" s="67"/>
      <c r="S598" s="67"/>
      <c r="T598" s="67"/>
      <c r="U598" s="67"/>
      <c r="V598" s="67"/>
      <c r="W598" s="67"/>
      <c r="X598" s="73" t="str">
        <f>IF('COUT TVX'!E595=0,"",'COUT TVX'!E595)</f>
        <v/>
      </c>
      <c r="Y598" s="74"/>
      <c r="Z598" s="74"/>
      <c r="AA598" s="74"/>
      <c r="AB598" s="74"/>
      <c r="AC598" s="74"/>
      <c r="AD598" s="68"/>
      <c r="AE598" s="68" t="str">
        <f t="shared" si="55"/>
        <v/>
      </c>
      <c r="AF598" s="68"/>
      <c r="AG598" s="75" t="str">
        <f>IF('COUT TVX'!F595=0,"",'COUT TVX'!F595)</f>
        <v/>
      </c>
      <c r="AH598" s="75" t="str">
        <f>IF('COUT TVX'!G595=0,"",'COUT TVX'!G595)</f>
        <v/>
      </c>
      <c r="AI598" s="76" t="str">
        <f t="shared" si="56"/>
        <v/>
      </c>
      <c r="AJ598" s="67" t="str">
        <f>'COUT TVX'!K595</f>
        <v>LOT 5- COUVERTURE</v>
      </c>
      <c r="AK598" s="67" t="str">
        <f>'COUT TVX'!L595</f>
        <v>CHARPENTE / COUVERTURE</v>
      </c>
      <c r="AL598" s="68">
        <f>'COUT TVX'!M595</f>
        <v>88641.2</v>
      </c>
      <c r="AM598" s="68"/>
      <c r="AN598" s="68"/>
      <c r="AO598" s="68"/>
      <c r="AP598" s="68"/>
      <c r="AQ598" s="68"/>
      <c r="AR598" s="68"/>
      <c r="AS598" s="77" t="str">
        <f>IF(ISBLANK('COUT TVX'!Q595),"",'COUT TVX'!Q595)</f>
        <v/>
      </c>
      <c r="AT598" s="68" t="str">
        <f t="shared" si="57"/>
        <v/>
      </c>
      <c r="AU598" s="68" t="str">
        <f t="shared" si="58"/>
        <v/>
      </c>
      <c r="AV598" s="68" t="str">
        <f t="shared" si="59"/>
        <v/>
      </c>
    </row>
    <row r="599" spans="1:48" x14ac:dyDescent="0.25">
      <c r="A599" s="67">
        <f>'COUT TVX'!A596</f>
        <v>885</v>
      </c>
      <c r="B599" s="67" t="str">
        <f>'COUT TVX'!B596</f>
        <v>BEAUMONT SUR SARTHE</v>
      </c>
      <c r="C599" s="67"/>
      <c r="D599" s="67"/>
      <c r="E599" s="67" t="str">
        <f>IF(ISBLANK('COUT TVX'!I596),"",'COUT TVX'!I596)</f>
        <v/>
      </c>
      <c r="F599" s="72" t="str">
        <f>'COUT TVX'!R596</f>
        <v>Z3</v>
      </c>
      <c r="G599" s="67"/>
      <c r="H599" s="67">
        <f>'COUT TVX'!C596</f>
        <v>2013</v>
      </c>
      <c r="I599" s="67">
        <f>'COUT TVX'!D596</f>
        <v>2015</v>
      </c>
      <c r="J599" s="67" t="str">
        <f>IF('COUT TVX'!H596="IND","IND",IF('COUT TVX'!H596="COLL","COLL",IF('COUT TVX'!H596="INT","COL","MIXTE")))</f>
        <v>MIXTE</v>
      </c>
      <c r="K599" s="67" t="str">
        <f>IFERROR((VLOOKUP(A599,'COUT GLOBAL'!A:L,9,FALSE)),"")</f>
        <v>Locatif</v>
      </c>
      <c r="L599" s="67"/>
      <c r="M599" s="67"/>
      <c r="N599" s="67" t="str">
        <f t="shared" si="54"/>
        <v>-</v>
      </c>
      <c r="O599" s="67"/>
      <c r="P599" s="67"/>
      <c r="Q599" s="67"/>
      <c r="R599" s="67"/>
      <c r="S599" s="67"/>
      <c r="T599" s="67"/>
      <c r="U599" s="67"/>
      <c r="V599" s="67"/>
      <c r="W599" s="67"/>
      <c r="X599" s="73" t="str">
        <f>IF('COUT TVX'!E596=0,"",'COUT TVX'!E596)</f>
        <v/>
      </c>
      <c r="Y599" s="74"/>
      <c r="Z599" s="74"/>
      <c r="AA599" s="74"/>
      <c r="AB599" s="74"/>
      <c r="AC599" s="74"/>
      <c r="AD599" s="68"/>
      <c r="AE599" s="68" t="str">
        <f t="shared" si="55"/>
        <v/>
      </c>
      <c r="AF599" s="68"/>
      <c r="AG599" s="75" t="str">
        <f>IF('COUT TVX'!F596=0,"",'COUT TVX'!F596)</f>
        <v/>
      </c>
      <c r="AH599" s="75" t="str">
        <f>IF('COUT TVX'!G596=0,"",'COUT TVX'!G596)</f>
        <v/>
      </c>
      <c r="AI599" s="76" t="str">
        <f t="shared" si="56"/>
        <v/>
      </c>
      <c r="AJ599" s="67" t="str">
        <f>'COUT TVX'!K596</f>
        <v>LOT 6- ETANCHEITE TERRASSES</v>
      </c>
      <c r="AK599" s="67" t="str">
        <f>'COUT TVX'!L596</f>
        <v>CHARPENTE / COUVERTURE</v>
      </c>
      <c r="AL599" s="68">
        <f>'COUT TVX'!M596</f>
        <v>17153.580000000002</v>
      </c>
      <c r="AM599" s="68"/>
      <c r="AN599" s="68"/>
      <c r="AO599" s="68"/>
      <c r="AP599" s="68"/>
      <c r="AQ599" s="68"/>
      <c r="AR599" s="68"/>
      <c r="AS599" s="77" t="str">
        <f>IF(ISBLANK('COUT TVX'!Q596),"",'COUT TVX'!Q596)</f>
        <v/>
      </c>
      <c r="AT599" s="68" t="str">
        <f t="shared" si="57"/>
        <v/>
      </c>
      <c r="AU599" s="68" t="str">
        <f t="shared" si="58"/>
        <v/>
      </c>
      <c r="AV599" s="68" t="str">
        <f t="shared" si="59"/>
        <v/>
      </c>
    </row>
    <row r="600" spans="1:48" x14ac:dyDescent="0.25">
      <c r="A600" s="67">
        <f>'COUT TVX'!A597</f>
        <v>885</v>
      </c>
      <c r="B600" s="67" t="str">
        <f>'COUT TVX'!B597</f>
        <v>BEAUMONT SUR SARTHE</v>
      </c>
      <c r="C600" s="67"/>
      <c r="D600" s="67"/>
      <c r="E600" s="67" t="str">
        <f>IF(ISBLANK('COUT TVX'!I597),"",'COUT TVX'!I597)</f>
        <v/>
      </c>
      <c r="F600" s="72" t="str">
        <f>'COUT TVX'!R597</f>
        <v>Z3</v>
      </c>
      <c r="G600" s="67"/>
      <c r="H600" s="67">
        <f>'COUT TVX'!C597</f>
        <v>2013</v>
      </c>
      <c r="I600" s="67">
        <f>'COUT TVX'!D597</f>
        <v>2015</v>
      </c>
      <c r="J600" s="67" t="str">
        <f>IF('COUT TVX'!H597="IND","IND",IF('COUT TVX'!H597="COLL","COLL",IF('COUT TVX'!H597="INT","COL","MIXTE")))</f>
        <v>MIXTE</v>
      </c>
      <c r="K600" s="67" t="str">
        <f>IFERROR((VLOOKUP(A600,'COUT GLOBAL'!A:L,9,FALSE)),"")</f>
        <v>Locatif</v>
      </c>
      <c r="L600" s="67"/>
      <c r="M600" s="67"/>
      <c r="N600" s="67" t="str">
        <f t="shared" si="54"/>
        <v>-</v>
      </c>
      <c r="O600" s="67"/>
      <c r="P600" s="67"/>
      <c r="Q600" s="67"/>
      <c r="R600" s="67"/>
      <c r="S600" s="67"/>
      <c r="T600" s="67"/>
      <c r="U600" s="67"/>
      <c r="V600" s="67"/>
      <c r="W600" s="67"/>
      <c r="X600" s="73" t="str">
        <f>IF('COUT TVX'!E597=0,"",'COUT TVX'!E597)</f>
        <v/>
      </c>
      <c r="Y600" s="74"/>
      <c r="Z600" s="74"/>
      <c r="AA600" s="74"/>
      <c r="AB600" s="74"/>
      <c r="AC600" s="74"/>
      <c r="AD600" s="68"/>
      <c r="AE600" s="68" t="str">
        <f t="shared" si="55"/>
        <v/>
      </c>
      <c r="AF600" s="68"/>
      <c r="AG600" s="75" t="str">
        <f>IF('COUT TVX'!F597=0,"",'COUT TVX'!F597)</f>
        <v/>
      </c>
      <c r="AH600" s="75" t="str">
        <f>IF('COUT TVX'!G597=0,"",'COUT TVX'!G597)</f>
        <v/>
      </c>
      <c r="AI600" s="76" t="str">
        <f t="shared" si="56"/>
        <v/>
      </c>
      <c r="AJ600" s="67" t="str">
        <f>'COUT TVX'!K597</f>
        <v>LOT 7- MEN.EXT.PVC</v>
      </c>
      <c r="AK600" s="67" t="str">
        <f>'COUT TVX'!L597</f>
        <v>SECOND ŒUVRE</v>
      </c>
      <c r="AL600" s="68">
        <f>'COUT TVX'!M597</f>
        <v>40149.620000000003</v>
      </c>
      <c r="AM600" s="68"/>
      <c r="AN600" s="68"/>
      <c r="AO600" s="68"/>
      <c r="AP600" s="68"/>
      <c r="AQ600" s="68"/>
      <c r="AR600" s="68"/>
      <c r="AS600" s="77" t="str">
        <f>IF(ISBLANK('COUT TVX'!Q597),"",'COUT TVX'!Q597)</f>
        <v/>
      </c>
      <c r="AT600" s="68" t="str">
        <f t="shared" si="57"/>
        <v/>
      </c>
      <c r="AU600" s="68" t="str">
        <f t="shared" si="58"/>
        <v/>
      </c>
      <c r="AV600" s="68" t="str">
        <f t="shared" si="59"/>
        <v/>
      </c>
    </row>
    <row r="601" spans="1:48" x14ac:dyDescent="0.25">
      <c r="A601" s="67">
        <f>'COUT TVX'!A598</f>
        <v>885</v>
      </c>
      <c r="B601" s="67" t="str">
        <f>'COUT TVX'!B598</f>
        <v>BEAUMONT SUR SARTHE</v>
      </c>
      <c r="C601" s="67"/>
      <c r="D601" s="67"/>
      <c r="E601" s="67" t="str">
        <f>IF(ISBLANK('COUT TVX'!I598),"",'COUT TVX'!I598)</f>
        <v/>
      </c>
      <c r="F601" s="72" t="str">
        <f>'COUT TVX'!R598</f>
        <v>Z3</v>
      </c>
      <c r="G601" s="67"/>
      <c r="H601" s="67">
        <f>'COUT TVX'!C598</f>
        <v>2013</v>
      </c>
      <c r="I601" s="67">
        <f>'COUT TVX'!D598</f>
        <v>2015</v>
      </c>
      <c r="J601" s="67" t="str">
        <f>IF('COUT TVX'!H598="IND","IND",IF('COUT TVX'!H598="COLL","COLL",IF('COUT TVX'!H598="INT","COL","MIXTE")))</f>
        <v>MIXTE</v>
      </c>
      <c r="K601" s="67" t="str">
        <f>IFERROR((VLOOKUP(A601,'COUT GLOBAL'!A:L,9,FALSE)),"")</f>
        <v>Locatif</v>
      </c>
      <c r="L601" s="67"/>
      <c r="M601" s="67"/>
      <c r="N601" s="67" t="str">
        <f t="shared" si="54"/>
        <v>-</v>
      </c>
      <c r="O601" s="67"/>
      <c r="P601" s="67"/>
      <c r="Q601" s="67"/>
      <c r="R601" s="67"/>
      <c r="S601" s="67"/>
      <c r="T601" s="67"/>
      <c r="U601" s="67"/>
      <c r="V601" s="67"/>
      <c r="W601" s="67"/>
      <c r="X601" s="73" t="str">
        <f>IF('COUT TVX'!E598=0,"",'COUT TVX'!E598)</f>
        <v/>
      </c>
      <c r="Y601" s="74"/>
      <c r="Z601" s="74"/>
      <c r="AA601" s="74"/>
      <c r="AB601" s="74"/>
      <c r="AC601" s="74"/>
      <c r="AD601" s="68"/>
      <c r="AE601" s="68" t="str">
        <f t="shared" si="55"/>
        <v/>
      </c>
      <c r="AF601" s="68"/>
      <c r="AG601" s="75" t="str">
        <f>IF('COUT TVX'!F598=0,"",'COUT TVX'!F598)</f>
        <v/>
      </c>
      <c r="AH601" s="75" t="str">
        <f>IF('COUT TVX'!G598=0,"",'COUT TVX'!G598)</f>
        <v/>
      </c>
      <c r="AI601" s="76" t="str">
        <f t="shared" si="56"/>
        <v/>
      </c>
      <c r="AJ601" s="67" t="str">
        <f>'COUT TVX'!K598</f>
        <v>LOT 8-MEN.INT.BOIS ET EXT.MET</v>
      </c>
      <c r="AK601" s="67" t="str">
        <f>'COUT TVX'!L598</f>
        <v>SECOND ŒUVRE</v>
      </c>
      <c r="AL601" s="68">
        <f>'COUT TVX'!M598</f>
        <v>55286.15</v>
      </c>
      <c r="AM601" s="68"/>
      <c r="AN601" s="68"/>
      <c r="AO601" s="68"/>
      <c r="AP601" s="68"/>
      <c r="AQ601" s="68"/>
      <c r="AR601" s="68"/>
      <c r="AS601" s="77" t="str">
        <f>IF(ISBLANK('COUT TVX'!Q598),"",'COUT TVX'!Q598)</f>
        <v/>
      </c>
      <c r="AT601" s="68" t="str">
        <f t="shared" si="57"/>
        <v/>
      </c>
      <c r="AU601" s="68" t="str">
        <f t="shared" si="58"/>
        <v/>
      </c>
      <c r="AV601" s="68" t="str">
        <f t="shared" si="59"/>
        <v/>
      </c>
    </row>
    <row r="602" spans="1:48" x14ac:dyDescent="0.25">
      <c r="A602" s="67">
        <f>'COUT TVX'!A599</f>
        <v>885</v>
      </c>
      <c r="B602" s="67" t="str">
        <f>'COUT TVX'!B599</f>
        <v>BEAUMONT SUR SARTHE</v>
      </c>
      <c r="C602" s="67"/>
      <c r="D602" s="67"/>
      <c r="E602" s="67" t="str">
        <f>IF(ISBLANK('COUT TVX'!I599),"",'COUT TVX'!I599)</f>
        <v/>
      </c>
      <c r="F602" s="72" t="str">
        <f>'COUT TVX'!R599</f>
        <v>Z3</v>
      </c>
      <c r="G602" s="67"/>
      <c r="H602" s="67">
        <f>'COUT TVX'!C599</f>
        <v>2013</v>
      </c>
      <c r="I602" s="67">
        <f>'COUT TVX'!D599</f>
        <v>2015</v>
      </c>
      <c r="J602" s="67" t="str">
        <f>IF('COUT TVX'!H599="IND","IND",IF('COUT TVX'!H599="COLL","COLL",IF('COUT TVX'!H599="INT","COL","MIXTE")))</f>
        <v>MIXTE</v>
      </c>
      <c r="K602" s="67" t="str">
        <f>IFERROR((VLOOKUP(A602,'COUT GLOBAL'!A:L,9,FALSE)),"")</f>
        <v>Locatif</v>
      </c>
      <c r="L602" s="67"/>
      <c r="M602" s="67"/>
      <c r="N602" s="67" t="str">
        <f t="shared" si="54"/>
        <v>-</v>
      </c>
      <c r="O602" s="67"/>
      <c r="P602" s="67"/>
      <c r="Q602" s="67"/>
      <c r="R602" s="67"/>
      <c r="S602" s="67"/>
      <c r="T602" s="67"/>
      <c r="U602" s="67"/>
      <c r="V602" s="67"/>
      <c r="W602" s="67"/>
      <c r="X602" s="73" t="str">
        <f>IF('COUT TVX'!E599=0,"",'COUT TVX'!E599)</f>
        <v/>
      </c>
      <c r="Y602" s="74"/>
      <c r="Z602" s="74"/>
      <c r="AA602" s="74"/>
      <c r="AB602" s="74"/>
      <c r="AC602" s="74"/>
      <c r="AD602" s="68"/>
      <c r="AE602" s="68" t="str">
        <f t="shared" si="55"/>
        <v/>
      </c>
      <c r="AF602" s="68"/>
      <c r="AG602" s="75" t="str">
        <f>IF('COUT TVX'!F599=0,"",'COUT TVX'!F599)</f>
        <v/>
      </c>
      <c r="AH602" s="75" t="str">
        <f>IF('COUT TVX'!G599=0,"",'COUT TVX'!G599)</f>
        <v/>
      </c>
      <c r="AI602" s="76" t="str">
        <f t="shared" si="56"/>
        <v/>
      </c>
      <c r="AJ602" s="67" t="str">
        <f>'COUT TVX'!K599</f>
        <v>LOT 9- SERRURERIE-ESCALIERS</v>
      </c>
      <c r="AK602" s="67" t="str">
        <f>'COUT TVX'!L599</f>
        <v>SECOND ŒUVRE</v>
      </c>
      <c r="AL602" s="68">
        <f>'COUT TVX'!M599</f>
        <v>44436.25</v>
      </c>
      <c r="AM602" s="68"/>
      <c r="AN602" s="68"/>
      <c r="AO602" s="68"/>
      <c r="AP602" s="68"/>
      <c r="AQ602" s="68"/>
      <c r="AR602" s="68"/>
      <c r="AS602" s="77" t="str">
        <f>IF(ISBLANK('COUT TVX'!Q599),"",'COUT TVX'!Q599)</f>
        <v/>
      </c>
      <c r="AT602" s="68" t="str">
        <f t="shared" si="57"/>
        <v/>
      </c>
      <c r="AU602" s="68" t="str">
        <f t="shared" si="58"/>
        <v/>
      </c>
      <c r="AV602" s="68" t="str">
        <f t="shared" si="59"/>
        <v/>
      </c>
    </row>
    <row r="603" spans="1:48" x14ac:dyDescent="0.25">
      <c r="A603" s="67">
        <f>'COUT TVX'!A600</f>
        <v>885</v>
      </c>
      <c r="B603" s="67" t="str">
        <f>'COUT TVX'!B600</f>
        <v>BEAUMONT SUR SARTHE</v>
      </c>
      <c r="C603" s="67"/>
      <c r="D603" s="67"/>
      <c r="E603" s="67" t="str">
        <f>IF(ISBLANK('COUT TVX'!I600),"",'COUT TVX'!I600)</f>
        <v/>
      </c>
      <c r="F603" s="72" t="str">
        <f>'COUT TVX'!R600</f>
        <v>Z3</v>
      </c>
      <c r="G603" s="67"/>
      <c r="H603" s="67">
        <f>'COUT TVX'!C600</f>
        <v>2013</v>
      </c>
      <c r="I603" s="67">
        <f>'COUT TVX'!D600</f>
        <v>2015</v>
      </c>
      <c r="J603" s="67" t="str">
        <f>IF('COUT TVX'!H600="IND","IND",IF('COUT TVX'!H600="COLL","COLL",IF('COUT TVX'!H600="INT","COL","MIXTE")))</f>
        <v>MIXTE</v>
      </c>
      <c r="K603" s="67" t="str">
        <f>IFERROR((VLOOKUP(A603,'COUT GLOBAL'!A:L,9,FALSE)),"")</f>
        <v>Locatif</v>
      </c>
      <c r="L603" s="67"/>
      <c r="M603" s="67"/>
      <c r="N603" s="67" t="str">
        <f t="shared" si="54"/>
        <v>-</v>
      </c>
      <c r="O603" s="67"/>
      <c r="P603" s="67"/>
      <c r="Q603" s="67"/>
      <c r="R603" s="67"/>
      <c r="S603" s="67"/>
      <c r="T603" s="67"/>
      <c r="U603" s="67"/>
      <c r="V603" s="67"/>
      <c r="W603" s="67"/>
      <c r="X603" s="73" t="str">
        <f>IF('COUT TVX'!E600=0,"",'COUT TVX'!E600)</f>
        <v/>
      </c>
      <c r="Y603" s="74"/>
      <c r="Z603" s="74"/>
      <c r="AA603" s="74"/>
      <c r="AB603" s="74"/>
      <c r="AC603" s="74"/>
      <c r="AD603" s="68"/>
      <c r="AE603" s="68" t="str">
        <f t="shared" si="55"/>
        <v/>
      </c>
      <c r="AF603" s="68"/>
      <c r="AG603" s="75" t="str">
        <f>IF('COUT TVX'!F600=0,"",'COUT TVX'!F600)</f>
        <v/>
      </c>
      <c r="AH603" s="75" t="str">
        <f>IF('COUT TVX'!G600=0,"",'COUT TVX'!G600)</f>
        <v/>
      </c>
      <c r="AI603" s="76" t="str">
        <f t="shared" si="56"/>
        <v/>
      </c>
      <c r="AJ603" s="67" t="str">
        <f>'COUT TVX'!K600</f>
        <v>LOT 10- PLATRERIE</v>
      </c>
      <c r="AK603" s="67" t="str">
        <f>'COUT TVX'!L600</f>
        <v>SECOND ŒUVRE</v>
      </c>
      <c r="AL603" s="68">
        <f>'COUT TVX'!M600</f>
        <v>142416.22</v>
      </c>
      <c r="AM603" s="68"/>
      <c r="AN603" s="68"/>
      <c r="AO603" s="68"/>
      <c r="AP603" s="68"/>
      <c r="AQ603" s="68"/>
      <c r="AR603" s="68"/>
      <c r="AS603" s="77" t="str">
        <f>IF(ISBLANK('COUT TVX'!Q600),"",'COUT TVX'!Q600)</f>
        <v/>
      </c>
      <c r="AT603" s="68" t="str">
        <f t="shared" si="57"/>
        <v/>
      </c>
      <c r="AU603" s="68" t="str">
        <f t="shared" si="58"/>
        <v/>
      </c>
      <c r="AV603" s="68" t="str">
        <f t="shared" si="59"/>
        <v/>
      </c>
    </row>
    <row r="604" spans="1:48" x14ac:dyDescent="0.25">
      <c r="A604" s="67">
        <f>'COUT TVX'!A601</f>
        <v>885</v>
      </c>
      <c r="B604" s="67" t="str">
        <f>'COUT TVX'!B601</f>
        <v>BEAUMONT SUR SARTHE</v>
      </c>
      <c r="C604" s="67"/>
      <c r="D604" s="67"/>
      <c r="E604" s="67" t="str">
        <f>IF(ISBLANK('COUT TVX'!I601),"",'COUT TVX'!I601)</f>
        <v/>
      </c>
      <c r="F604" s="72" t="str">
        <f>'COUT TVX'!R601</f>
        <v>Z3</v>
      </c>
      <c r="G604" s="67"/>
      <c r="H604" s="67">
        <f>'COUT TVX'!C601</f>
        <v>2013</v>
      </c>
      <c r="I604" s="67">
        <f>'COUT TVX'!D601</f>
        <v>2015</v>
      </c>
      <c r="J604" s="67" t="str">
        <f>IF('COUT TVX'!H601="IND","IND",IF('COUT TVX'!H601="COLL","COLL",IF('COUT TVX'!H601="INT","COL","MIXTE")))</f>
        <v>MIXTE</v>
      </c>
      <c r="K604" s="67" t="str">
        <f>IFERROR((VLOOKUP(A604,'COUT GLOBAL'!A:L,9,FALSE)),"")</f>
        <v>Locatif</v>
      </c>
      <c r="L604" s="67"/>
      <c r="M604" s="67"/>
      <c r="N604" s="67" t="str">
        <f t="shared" si="54"/>
        <v>-</v>
      </c>
      <c r="O604" s="67"/>
      <c r="P604" s="67"/>
      <c r="Q604" s="67"/>
      <c r="R604" s="67"/>
      <c r="S604" s="67"/>
      <c r="T604" s="67"/>
      <c r="U604" s="67"/>
      <c r="V604" s="67"/>
      <c r="W604" s="67"/>
      <c r="X604" s="73" t="str">
        <f>IF('COUT TVX'!E601=0,"",'COUT TVX'!E601)</f>
        <v/>
      </c>
      <c r="Y604" s="74"/>
      <c r="Z604" s="74"/>
      <c r="AA604" s="74"/>
      <c r="AB604" s="74"/>
      <c r="AC604" s="74"/>
      <c r="AD604" s="68"/>
      <c r="AE604" s="68" t="str">
        <f t="shared" si="55"/>
        <v/>
      </c>
      <c r="AF604" s="68"/>
      <c r="AG604" s="75" t="str">
        <f>IF('COUT TVX'!F601=0,"",'COUT TVX'!F601)</f>
        <v/>
      </c>
      <c r="AH604" s="75" t="str">
        <f>IF('COUT TVX'!G601=0,"",'COUT TVX'!G601)</f>
        <v/>
      </c>
      <c r="AI604" s="76" t="str">
        <f t="shared" si="56"/>
        <v/>
      </c>
      <c r="AJ604" s="67" t="str">
        <f>'COUT TVX'!K601</f>
        <v>LOT 11- CARRELAGE FAIENCE</v>
      </c>
      <c r="AK604" s="67" t="str">
        <f>'COUT TVX'!L601</f>
        <v>SECOND ŒUVRE</v>
      </c>
      <c r="AL604" s="68">
        <f>'COUT TVX'!M601</f>
        <v>41022.35</v>
      </c>
      <c r="AM604" s="68"/>
      <c r="AN604" s="68"/>
      <c r="AO604" s="68"/>
      <c r="AP604" s="68"/>
      <c r="AQ604" s="68"/>
      <c r="AR604" s="68"/>
      <c r="AS604" s="77" t="str">
        <f>IF(ISBLANK('COUT TVX'!Q601),"",'COUT TVX'!Q601)</f>
        <v/>
      </c>
      <c r="AT604" s="68" t="str">
        <f t="shared" si="57"/>
        <v/>
      </c>
      <c r="AU604" s="68" t="str">
        <f t="shared" si="58"/>
        <v/>
      </c>
      <c r="AV604" s="68" t="str">
        <f t="shared" si="59"/>
        <v/>
      </c>
    </row>
    <row r="605" spans="1:48" x14ac:dyDescent="0.25">
      <c r="A605" s="67">
        <f>'COUT TVX'!A602</f>
        <v>885</v>
      </c>
      <c r="B605" s="67" t="str">
        <f>'COUT TVX'!B602</f>
        <v>BEAUMONT SUR SARTHE</v>
      </c>
      <c r="C605" s="67"/>
      <c r="D605" s="67"/>
      <c r="E605" s="67" t="str">
        <f>IF(ISBLANK('COUT TVX'!I602),"",'COUT TVX'!I602)</f>
        <v/>
      </c>
      <c r="F605" s="72" t="str">
        <f>'COUT TVX'!R602</f>
        <v>Z3</v>
      </c>
      <c r="G605" s="67"/>
      <c r="H605" s="67">
        <f>'COUT TVX'!C602</f>
        <v>2013</v>
      </c>
      <c r="I605" s="67">
        <f>'COUT TVX'!D602</f>
        <v>2015</v>
      </c>
      <c r="J605" s="67" t="str">
        <f>IF('COUT TVX'!H602="IND","IND",IF('COUT TVX'!H602="COLL","COLL",IF('COUT TVX'!H602="INT","COL","MIXTE")))</f>
        <v>MIXTE</v>
      </c>
      <c r="K605" s="67" t="str">
        <f>IFERROR((VLOOKUP(A605,'COUT GLOBAL'!A:L,9,FALSE)),"")</f>
        <v>Locatif</v>
      </c>
      <c r="L605" s="67"/>
      <c r="M605" s="67"/>
      <c r="N605" s="67" t="str">
        <f t="shared" si="54"/>
        <v>-</v>
      </c>
      <c r="O605" s="67"/>
      <c r="P605" s="67"/>
      <c r="Q605" s="67"/>
      <c r="R605" s="67"/>
      <c r="S605" s="67"/>
      <c r="T605" s="67"/>
      <c r="U605" s="67"/>
      <c r="V605" s="67"/>
      <c r="W605" s="67"/>
      <c r="X605" s="73" t="str">
        <f>IF('COUT TVX'!E602=0,"",'COUT TVX'!E602)</f>
        <v/>
      </c>
      <c r="Y605" s="74"/>
      <c r="Z605" s="74"/>
      <c r="AA605" s="74"/>
      <c r="AB605" s="74"/>
      <c r="AC605" s="74"/>
      <c r="AD605" s="68"/>
      <c r="AE605" s="68" t="str">
        <f t="shared" si="55"/>
        <v/>
      </c>
      <c r="AF605" s="68"/>
      <c r="AG605" s="75" t="str">
        <f>IF('COUT TVX'!F602=0,"",'COUT TVX'!F602)</f>
        <v/>
      </c>
      <c r="AH605" s="75" t="str">
        <f>IF('COUT TVX'!G602=0,"",'COUT TVX'!G602)</f>
        <v/>
      </c>
      <c r="AI605" s="76" t="str">
        <f t="shared" si="56"/>
        <v/>
      </c>
      <c r="AJ605" s="67" t="str">
        <f>'COUT TVX'!K602</f>
        <v>LOT 12- PEINTURE</v>
      </c>
      <c r="AK605" s="67" t="str">
        <f>'COUT TVX'!L602</f>
        <v>SECOND ŒUVRE</v>
      </c>
      <c r="AL605" s="68">
        <f>'COUT TVX'!M602</f>
        <v>47848.27</v>
      </c>
      <c r="AM605" s="68"/>
      <c r="AN605" s="68"/>
      <c r="AO605" s="68"/>
      <c r="AP605" s="68"/>
      <c r="AQ605" s="68"/>
      <c r="AR605" s="68"/>
      <c r="AS605" s="77" t="str">
        <f>IF(ISBLANK('COUT TVX'!Q602),"",'COUT TVX'!Q602)</f>
        <v/>
      </c>
      <c r="AT605" s="68" t="str">
        <f t="shared" si="57"/>
        <v/>
      </c>
      <c r="AU605" s="68" t="str">
        <f t="shared" si="58"/>
        <v/>
      </c>
      <c r="AV605" s="68" t="str">
        <f t="shared" si="59"/>
        <v/>
      </c>
    </row>
    <row r="606" spans="1:48" x14ac:dyDescent="0.25">
      <c r="A606" s="67">
        <f>'COUT TVX'!A603</f>
        <v>885</v>
      </c>
      <c r="B606" s="67" t="str">
        <f>'COUT TVX'!B603</f>
        <v>BEAUMONT SUR SARTHE</v>
      </c>
      <c r="C606" s="67"/>
      <c r="D606" s="67"/>
      <c r="E606" s="67" t="str">
        <f>IF(ISBLANK('COUT TVX'!I603),"",'COUT TVX'!I603)</f>
        <v/>
      </c>
      <c r="F606" s="72" t="str">
        <f>'COUT TVX'!R603</f>
        <v>Z3</v>
      </c>
      <c r="G606" s="67"/>
      <c r="H606" s="67">
        <f>'COUT TVX'!C603</f>
        <v>2013</v>
      </c>
      <c r="I606" s="67">
        <f>'COUT TVX'!D603</f>
        <v>2015</v>
      </c>
      <c r="J606" s="67" t="str">
        <f>IF('COUT TVX'!H603="IND","IND",IF('COUT TVX'!H603="COLL","COLL",IF('COUT TVX'!H603="INT","COL","MIXTE")))</f>
        <v>MIXTE</v>
      </c>
      <c r="K606" s="67" t="str">
        <f>IFERROR((VLOOKUP(A606,'COUT GLOBAL'!A:L,9,FALSE)),"")</f>
        <v>Locatif</v>
      </c>
      <c r="L606" s="67"/>
      <c r="M606" s="67"/>
      <c r="N606" s="67" t="str">
        <f t="shared" si="54"/>
        <v>-</v>
      </c>
      <c r="O606" s="67"/>
      <c r="P606" s="67"/>
      <c r="Q606" s="67"/>
      <c r="R606" s="67"/>
      <c r="S606" s="67"/>
      <c r="T606" s="67"/>
      <c r="U606" s="67"/>
      <c r="V606" s="67"/>
      <c r="W606" s="67"/>
      <c r="X606" s="73" t="str">
        <f>IF('COUT TVX'!E603=0,"",'COUT TVX'!E603)</f>
        <v/>
      </c>
      <c r="Y606" s="74"/>
      <c r="Z606" s="74"/>
      <c r="AA606" s="74"/>
      <c r="AB606" s="74"/>
      <c r="AC606" s="74"/>
      <c r="AD606" s="68"/>
      <c r="AE606" s="68" t="str">
        <f t="shared" si="55"/>
        <v/>
      </c>
      <c r="AF606" s="68"/>
      <c r="AG606" s="75" t="str">
        <f>IF('COUT TVX'!F603=0,"",'COUT TVX'!F603)</f>
        <v/>
      </c>
      <c r="AH606" s="75" t="str">
        <f>IF('COUT TVX'!G603=0,"",'COUT TVX'!G603)</f>
        <v/>
      </c>
      <c r="AI606" s="76" t="str">
        <f t="shared" si="56"/>
        <v/>
      </c>
      <c r="AJ606" s="67" t="str">
        <f>'COUT TVX'!K603</f>
        <v>LOT 13-REVETEMENT SOLS PVC</v>
      </c>
      <c r="AK606" s="67" t="str">
        <f>'COUT TVX'!L603</f>
        <v>SECOND ŒUVRE</v>
      </c>
      <c r="AL606" s="68">
        <f>'COUT TVX'!M603</f>
        <v>11236.82</v>
      </c>
      <c r="AM606" s="68"/>
      <c r="AN606" s="68"/>
      <c r="AO606" s="68"/>
      <c r="AP606" s="68"/>
      <c r="AQ606" s="68"/>
      <c r="AR606" s="68"/>
      <c r="AS606" s="77" t="str">
        <f>IF(ISBLANK('COUT TVX'!Q603),"",'COUT TVX'!Q603)</f>
        <v/>
      </c>
      <c r="AT606" s="68" t="str">
        <f t="shared" si="57"/>
        <v/>
      </c>
      <c r="AU606" s="68" t="str">
        <f t="shared" si="58"/>
        <v/>
      </c>
      <c r="AV606" s="68" t="str">
        <f t="shared" si="59"/>
        <v/>
      </c>
    </row>
    <row r="607" spans="1:48" x14ac:dyDescent="0.25">
      <c r="A607" s="67">
        <f>'COUT TVX'!A604</f>
        <v>885</v>
      </c>
      <c r="B607" s="67" t="str">
        <f>'COUT TVX'!B604</f>
        <v>BEAUMONT SUR SARTHE</v>
      </c>
      <c r="C607" s="67"/>
      <c r="D607" s="67"/>
      <c r="E607" s="67" t="str">
        <f>IF(ISBLANK('COUT TVX'!I604),"",'COUT TVX'!I604)</f>
        <v/>
      </c>
      <c r="F607" s="72" t="str">
        <f>'COUT TVX'!R604</f>
        <v>Z3</v>
      </c>
      <c r="G607" s="67"/>
      <c r="H607" s="67">
        <f>'COUT TVX'!C604</f>
        <v>2013</v>
      </c>
      <c r="I607" s="67">
        <f>'COUT TVX'!D604</f>
        <v>2015</v>
      </c>
      <c r="J607" s="67" t="str">
        <f>IF('COUT TVX'!H604="IND","IND",IF('COUT TVX'!H604="COLL","COLL",IF('COUT TVX'!H604="INT","COL","MIXTE")))</f>
        <v>MIXTE</v>
      </c>
      <c r="K607" s="67" t="str">
        <f>IFERROR((VLOOKUP(A607,'COUT GLOBAL'!A:L,9,FALSE)),"")</f>
        <v>Locatif</v>
      </c>
      <c r="L607" s="67"/>
      <c r="M607" s="67"/>
      <c r="N607" s="67" t="str">
        <f t="shared" si="54"/>
        <v>-</v>
      </c>
      <c r="O607" s="67"/>
      <c r="P607" s="67"/>
      <c r="Q607" s="67"/>
      <c r="R607" s="67"/>
      <c r="S607" s="67"/>
      <c r="T607" s="67"/>
      <c r="U607" s="67"/>
      <c r="V607" s="67"/>
      <c r="W607" s="67"/>
      <c r="X607" s="73" t="str">
        <f>IF('COUT TVX'!E604=0,"",'COUT TVX'!E604)</f>
        <v/>
      </c>
      <c r="Y607" s="74"/>
      <c r="Z607" s="74"/>
      <c r="AA607" s="74"/>
      <c r="AB607" s="74"/>
      <c r="AC607" s="74"/>
      <c r="AD607" s="68"/>
      <c r="AE607" s="68" t="str">
        <f t="shared" si="55"/>
        <v/>
      </c>
      <c r="AF607" s="68"/>
      <c r="AG607" s="75" t="str">
        <f>IF('COUT TVX'!F604=0,"",'COUT TVX'!F604)</f>
        <v/>
      </c>
      <c r="AH607" s="75" t="str">
        <f>IF('COUT TVX'!G604=0,"",'COUT TVX'!G604)</f>
        <v/>
      </c>
      <c r="AI607" s="76" t="str">
        <f t="shared" si="56"/>
        <v/>
      </c>
      <c r="AJ607" s="67" t="str">
        <f>'COUT TVX'!K604</f>
        <v>LOT 14-ESPACES VERTS</v>
      </c>
      <c r="AK607" s="67" t="s">
        <v>148</v>
      </c>
      <c r="AL607" s="68">
        <f>'COUT TVX'!M604</f>
        <v>22073.53</v>
      </c>
      <c r="AM607" s="68"/>
      <c r="AN607" s="68"/>
      <c r="AO607" s="68"/>
      <c r="AP607" s="68"/>
      <c r="AQ607" s="68"/>
      <c r="AR607" s="68"/>
      <c r="AS607" s="77" t="str">
        <f>IF(ISBLANK('COUT TVX'!Q604),"",'COUT TVX'!Q604)</f>
        <v/>
      </c>
      <c r="AT607" s="68" t="str">
        <f t="shared" si="57"/>
        <v/>
      </c>
      <c r="AU607" s="68" t="str">
        <f t="shared" si="58"/>
        <v/>
      </c>
      <c r="AV607" s="68" t="str">
        <f t="shared" si="59"/>
        <v/>
      </c>
    </row>
    <row r="608" spans="1:48" x14ac:dyDescent="0.25">
      <c r="A608" s="67">
        <f>'COUT TVX'!A605</f>
        <v>885</v>
      </c>
      <c r="B608" s="67" t="str">
        <f>'COUT TVX'!B605</f>
        <v>BEAUMONT SUR SARTHE</v>
      </c>
      <c r="C608" s="67"/>
      <c r="D608" s="67"/>
      <c r="E608" s="67" t="str">
        <f>IF(ISBLANK('COUT TVX'!I605),"",'COUT TVX'!I605)</f>
        <v/>
      </c>
      <c r="F608" s="72" t="str">
        <f>'COUT TVX'!R605</f>
        <v>Z3</v>
      </c>
      <c r="G608" s="67"/>
      <c r="H608" s="67">
        <f>'COUT TVX'!C605</f>
        <v>2013</v>
      </c>
      <c r="I608" s="67">
        <f>'COUT TVX'!D605</f>
        <v>2015</v>
      </c>
      <c r="J608" s="67" t="str">
        <f>IF('COUT TVX'!H605="IND","IND",IF('COUT TVX'!H605="COLL","COLL",IF('COUT TVX'!H605="INT","COL","MIXTE")))</f>
        <v>MIXTE</v>
      </c>
      <c r="K608" s="67" t="str">
        <f>IFERROR((VLOOKUP(A608,'COUT GLOBAL'!A:L,9,FALSE)),"")</f>
        <v>Locatif</v>
      </c>
      <c r="L608" s="67"/>
      <c r="M608" s="67"/>
      <c r="N608" s="67" t="str">
        <f t="shared" si="54"/>
        <v>-</v>
      </c>
      <c r="O608" s="67"/>
      <c r="P608" s="67"/>
      <c r="Q608" s="67"/>
      <c r="R608" s="67"/>
      <c r="S608" s="67"/>
      <c r="T608" s="67"/>
      <c r="U608" s="67"/>
      <c r="V608" s="67"/>
      <c r="W608" s="67"/>
      <c r="X608" s="73" t="str">
        <f>IF('COUT TVX'!E605=0,"",'COUT TVX'!E605)</f>
        <v/>
      </c>
      <c r="Y608" s="74"/>
      <c r="Z608" s="74"/>
      <c r="AA608" s="74"/>
      <c r="AB608" s="74"/>
      <c r="AC608" s="74"/>
      <c r="AD608" s="68"/>
      <c r="AE608" s="68" t="str">
        <f t="shared" si="55"/>
        <v/>
      </c>
      <c r="AF608" s="68"/>
      <c r="AG608" s="75" t="str">
        <f>IF('COUT TVX'!F605=0,"",'COUT TVX'!F605)</f>
        <v/>
      </c>
      <c r="AH608" s="75" t="str">
        <f>IF('COUT TVX'!G605=0,"",'COUT TVX'!G605)</f>
        <v/>
      </c>
      <c r="AI608" s="76" t="str">
        <f t="shared" si="56"/>
        <v/>
      </c>
      <c r="AJ608" s="67" t="str">
        <f>'COUT TVX'!K605</f>
        <v>LOT 15- PLOMBERIE CHAUFFAGE</v>
      </c>
      <c r="AK608" s="67" t="str">
        <f>'COUT TVX'!L605</f>
        <v>ELECTRICITE / CHAUFFAGE/PLOMBERIE/VMC</v>
      </c>
      <c r="AL608" s="68">
        <f>'COUT TVX'!M605</f>
        <v>130206.94</v>
      </c>
      <c r="AM608" s="68"/>
      <c r="AN608" s="68"/>
      <c r="AO608" s="68"/>
      <c r="AP608" s="68"/>
      <c r="AQ608" s="68"/>
      <c r="AR608" s="68"/>
      <c r="AS608" s="77" t="str">
        <f>IF(ISBLANK('COUT TVX'!Q605),"",'COUT TVX'!Q605)</f>
        <v/>
      </c>
      <c r="AT608" s="68" t="str">
        <f t="shared" si="57"/>
        <v/>
      </c>
      <c r="AU608" s="68" t="str">
        <f t="shared" si="58"/>
        <v/>
      </c>
      <c r="AV608" s="68" t="str">
        <f t="shared" si="59"/>
        <v/>
      </c>
    </row>
    <row r="609" spans="1:48" x14ac:dyDescent="0.25">
      <c r="A609" s="67">
        <f>'COUT TVX'!A606</f>
        <v>885</v>
      </c>
      <c r="B609" s="67" t="str">
        <f>'COUT TVX'!B606</f>
        <v>BEAUMONT SUR SARTHE</v>
      </c>
      <c r="C609" s="67"/>
      <c r="D609" s="67"/>
      <c r="E609" s="67" t="str">
        <f>IF(ISBLANK('COUT TVX'!I606),"",'COUT TVX'!I606)</f>
        <v/>
      </c>
      <c r="F609" s="72" t="str">
        <f>'COUT TVX'!R606</f>
        <v>Z3</v>
      </c>
      <c r="G609" s="67"/>
      <c r="H609" s="67">
        <f>'COUT TVX'!C606</f>
        <v>2013</v>
      </c>
      <c r="I609" s="67">
        <f>'COUT TVX'!D606</f>
        <v>2015</v>
      </c>
      <c r="J609" s="67" t="str">
        <f>IF('COUT TVX'!H606="IND","IND",IF('COUT TVX'!H606="COLL","COLL",IF('COUT TVX'!H606="INT","COL","MIXTE")))</f>
        <v>MIXTE</v>
      </c>
      <c r="K609" s="67" t="str">
        <f>IFERROR((VLOOKUP(A609,'COUT GLOBAL'!A:L,9,FALSE)),"")</f>
        <v>Locatif</v>
      </c>
      <c r="L609" s="67"/>
      <c r="M609" s="67"/>
      <c r="N609" s="67" t="str">
        <f t="shared" si="54"/>
        <v>-</v>
      </c>
      <c r="O609" s="67"/>
      <c r="P609" s="67"/>
      <c r="Q609" s="67"/>
      <c r="R609" s="67"/>
      <c r="S609" s="67"/>
      <c r="T609" s="67"/>
      <c r="U609" s="67"/>
      <c r="V609" s="67"/>
      <c r="W609" s="67"/>
      <c r="X609" s="73" t="str">
        <f>IF('COUT TVX'!E606=0,"",'COUT TVX'!E606)</f>
        <v/>
      </c>
      <c r="Y609" s="74"/>
      <c r="Z609" s="74"/>
      <c r="AA609" s="74"/>
      <c r="AB609" s="74"/>
      <c r="AC609" s="74"/>
      <c r="AD609" s="68"/>
      <c r="AE609" s="68" t="str">
        <f t="shared" si="55"/>
        <v/>
      </c>
      <c r="AF609" s="68"/>
      <c r="AG609" s="75" t="str">
        <f>IF('COUT TVX'!F606=0,"",'COUT TVX'!F606)</f>
        <v/>
      </c>
      <c r="AH609" s="75" t="str">
        <f>IF('COUT TVX'!G606=0,"",'COUT TVX'!G606)</f>
        <v/>
      </c>
      <c r="AI609" s="76" t="str">
        <f t="shared" si="56"/>
        <v/>
      </c>
      <c r="AJ609" s="67" t="str">
        <f>'COUT TVX'!K606</f>
        <v>LOT 16- ELECTRICITE</v>
      </c>
      <c r="AK609" s="67" t="str">
        <f>'COUT TVX'!L606</f>
        <v>ELECTRICITE / CHAUFFAGE/PLOMBERIE/VMC</v>
      </c>
      <c r="AL609" s="68">
        <f>'COUT TVX'!M606</f>
        <v>71648.100000000006</v>
      </c>
      <c r="AM609" s="68"/>
      <c r="AN609" s="68"/>
      <c r="AO609" s="68"/>
      <c r="AP609" s="68"/>
      <c r="AQ609" s="68"/>
      <c r="AR609" s="68"/>
      <c r="AS609" s="77" t="str">
        <f>IF(ISBLANK('COUT TVX'!Q606),"",'COUT TVX'!Q606)</f>
        <v/>
      </c>
      <c r="AT609" s="68" t="str">
        <f t="shared" si="57"/>
        <v/>
      </c>
      <c r="AU609" s="68" t="str">
        <f t="shared" si="58"/>
        <v/>
      </c>
      <c r="AV609" s="68" t="str">
        <f t="shared" si="59"/>
        <v/>
      </c>
    </row>
    <row r="610" spans="1:48" x14ac:dyDescent="0.25">
      <c r="A610" s="67" t="str">
        <f>'COUT TVX'!A607</f>
        <v>843/1</v>
      </c>
      <c r="B610" s="67" t="str">
        <f>'COUT TVX'!B607</f>
        <v>ALLONNES CONST 32 LOGTS  ANRU</v>
      </c>
      <c r="C610" s="67"/>
      <c r="D610" s="67" t="s">
        <v>1244</v>
      </c>
      <c r="E610" s="67" t="str">
        <f>IF(ISBLANK('COUT TVX'!I607),"",'COUT TVX'!I607)</f>
        <v/>
      </c>
      <c r="F610" s="72" t="str">
        <f>'COUT TVX'!R607</f>
        <v>Z2</v>
      </c>
      <c r="G610" s="67"/>
      <c r="H610" s="67">
        <f>'COUT TVX'!C607</f>
        <v>2013</v>
      </c>
      <c r="I610" s="67">
        <f>'COUT TVX'!D607</f>
        <v>2016</v>
      </c>
      <c r="J610" s="67" t="str">
        <f>IF('COUT TVX'!H607="IND","IND",IF('COUT TVX'!H607="COLL","COLL",IF('COUT TVX'!H607="INT","COL","MIXTE")))</f>
        <v>COLL</v>
      </c>
      <c r="K610" s="67" t="str">
        <f>IFERROR((VLOOKUP(A610,'COUT GLOBAL'!A:L,9,FALSE)),"")</f>
        <v>Locatif</v>
      </c>
      <c r="L610" s="67"/>
      <c r="M610" s="67"/>
      <c r="N610" s="67" t="str">
        <f t="shared" si="54"/>
        <v>-</v>
      </c>
      <c r="O610" s="67"/>
      <c r="P610" s="67"/>
      <c r="Q610" s="67"/>
      <c r="R610" s="67"/>
      <c r="S610" s="67"/>
      <c r="T610" s="67"/>
      <c r="U610" s="67"/>
      <c r="V610" s="67"/>
      <c r="W610" s="67"/>
      <c r="X610" s="73">
        <f>IF('COUT TVX'!E607=0,"",'COUT TVX'!E607)</f>
        <v>32</v>
      </c>
      <c r="Y610" s="74"/>
      <c r="Z610" s="74"/>
      <c r="AA610" s="74"/>
      <c r="AB610" s="74"/>
      <c r="AC610" s="74"/>
      <c r="AD610" s="68"/>
      <c r="AE610" s="68">
        <f t="shared" si="55"/>
        <v>0</v>
      </c>
      <c r="AF610" s="68"/>
      <c r="AG610" s="75">
        <f>IF('COUT TVX'!F607=0,"",'COUT TVX'!F607)</f>
        <v>2479.87</v>
      </c>
      <c r="AH610" s="75">
        <f>IF('COUT TVX'!G607=0,"",'COUT TVX'!G607)</f>
        <v>2711.34</v>
      </c>
      <c r="AI610" s="76">
        <f t="shared" si="56"/>
        <v>0.91462892886911995</v>
      </c>
      <c r="AJ610" s="67" t="str">
        <f>'COUT TVX'!K607</f>
        <v>LOT 1 - GROS OEUVRE</v>
      </c>
      <c r="AK610" s="67" t="str">
        <f>'COUT TVX'!L607</f>
        <v>GROS ŒUVRE</v>
      </c>
      <c r="AL610" s="68">
        <f>'COUT TVX'!M607</f>
        <v>1313719.77</v>
      </c>
      <c r="AM610" s="68"/>
      <c r="AN610" s="68"/>
      <c r="AO610" s="68"/>
      <c r="AP610" s="68"/>
      <c r="AQ610" s="68"/>
      <c r="AR610" s="68"/>
      <c r="AS610" s="77">
        <f>IF(ISBLANK('COUT TVX'!Q607),"",'COUT TVX'!Q607)</f>
        <v>5.5E-2</v>
      </c>
      <c r="AT610" s="68">
        <f t="shared" si="57"/>
        <v>0</v>
      </c>
      <c r="AU610" s="68">
        <f t="shared" si="58"/>
        <v>0</v>
      </c>
      <c r="AV610" s="68">
        <f t="shared" si="59"/>
        <v>0</v>
      </c>
    </row>
    <row r="611" spans="1:48" x14ac:dyDescent="0.25">
      <c r="A611" s="67" t="str">
        <f>'COUT TVX'!A608</f>
        <v>843/1</v>
      </c>
      <c r="B611" s="67" t="str">
        <f>'COUT TVX'!B608</f>
        <v>ALLONNES CONST 32 LOGTS  ANRU</v>
      </c>
      <c r="C611" s="67"/>
      <c r="D611" s="67"/>
      <c r="E611" s="67" t="str">
        <f>IF(ISBLANK('COUT TVX'!I608),"",'COUT TVX'!I608)</f>
        <v/>
      </c>
      <c r="F611" s="72" t="str">
        <f>'COUT TVX'!R608</f>
        <v>Z2</v>
      </c>
      <c r="G611" s="67"/>
      <c r="H611" s="67">
        <f>'COUT TVX'!C608</f>
        <v>2013</v>
      </c>
      <c r="I611" s="67">
        <f>'COUT TVX'!D608</f>
        <v>2016</v>
      </c>
      <c r="J611" s="67" t="str">
        <f>IF('COUT TVX'!H608="IND","IND",IF('COUT TVX'!H608="COLL","COLL",IF('COUT TVX'!H608="INT","COL","MIXTE")))</f>
        <v>COLL</v>
      </c>
      <c r="K611" s="67" t="str">
        <f>IFERROR((VLOOKUP(A611,'COUT GLOBAL'!A:L,9,FALSE)),"")</f>
        <v>Locatif</v>
      </c>
      <c r="L611" s="67"/>
      <c r="M611" s="67"/>
      <c r="N611" s="67" t="str">
        <f t="shared" si="54"/>
        <v>-</v>
      </c>
      <c r="O611" s="67"/>
      <c r="P611" s="67"/>
      <c r="Q611" s="67"/>
      <c r="R611" s="67"/>
      <c r="S611" s="67"/>
      <c r="T611" s="67"/>
      <c r="U611" s="67"/>
      <c r="V611" s="67"/>
      <c r="W611" s="67"/>
      <c r="X611" s="73" t="str">
        <f>IF('COUT TVX'!E608=0,"",'COUT TVX'!E608)</f>
        <v/>
      </c>
      <c r="Y611" s="74"/>
      <c r="Z611" s="74"/>
      <c r="AA611" s="74"/>
      <c r="AB611" s="74"/>
      <c r="AC611" s="74"/>
      <c r="AD611" s="68"/>
      <c r="AE611" s="68" t="str">
        <f t="shared" si="55"/>
        <v/>
      </c>
      <c r="AF611" s="68"/>
      <c r="AG611" s="75" t="str">
        <f>IF('COUT TVX'!F608=0,"",'COUT TVX'!F608)</f>
        <v/>
      </c>
      <c r="AH611" s="75" t="str">
        <f>IF('COUT TVX'!G608=0,"",'COUT TVX'!G608)</f>
        <v/>
      </c>
      <c r="AI611" s="76" t="str">
        <f t="shared" si="56"/>
        <v/>
      </c>
      <c r="AJ611" s="67" t="str">
        <f>'COUT TVX'!K608</f>
        <v>LOT 2 - CHARPENTE BOIS</v>
      </c>
      <c r="AK611" s="67" t="str">
        <f>'COUT TVX'!L608</f>
        <v>CHARPENTE / COUVERTURE</v>
      </c>
      <c r="AL611" s="68">
        <f>'COUT TVX'!M608</f>
        <v>10113.52</v>
      </c>
      <c r="AM611" s="68"/>
      <c r="AN611" s="68"/>
      <c r="AO611" s="68"/>
      <c r="AP611" s="68"/>
      <c r="AQ611" s="68"/>
      <c r="AR611" s="68"/>
      <c r="AS611" s="77" t="str">
        <f>IF(ISBLANK('COUT TVX'!Q608),"",'COUT TVX'!Q608)</f>
        <v/>
      </c>
      <c r="AT611" s="68" t="str">
        <f t="shared" si="57"/>
        <v/>
      </c>
      <c r="AU611" s="68" t="str">
        <f t="shared" si="58"/>
        <v/>
      </c>
      <c r="AV611" s="68" t="str">
        <f t="shared" si="59"/>
        <v/>
      </c>
    </row>
    <row r="612" spans="1:48" x14ac:dyDescent="0.25">
      <c r="A612" s="67" t="str">
        <f>'COUT TVX'!A609</f>
        <v>843/1</v>
      </c>
      <c r="B612" s="67" t="str">
        <f>'COUT TVX'!B609</f>
        <v>ALLONNES CONST 32 LOGTS  ANRU</v>
      </c>
      <c r="C612" s="67"/>
      <c r="D612" s="67"/>
      <c r="E612" s="67" t="str">
        <f>IF(ISBLANK('COUT TVX'!I609),"",'COUT TVX'!I609)</f>
        <v/>
      </c>
      <c r="F612" s="72" t="str">
        <f>'COUT TVX'!R609</f>
        <v>Z2</v>
      </c>
      <c r="G612" s="67"/>
      <c r="H612" s="67">
        <f>'COUT TVX'!C609</f>
        <v>2013</v>
      </c>
      <c r="I612" s="67">
        <f>'COUT TVX'!D609</f>
        <v>2016</v>
      </c>
      <c r="J612" s="67" t="str">
        <f>IF('COUT TVX'!H609="IND","IND",IF('COUT TVX'!H609="COLL","COLL",IF('COUT TVX'!H609="INT","COL","MIXTE")))</f>
        <v>COLL</v>
      </c>
      <c r="K612" s="67" t="str">
        <f>IFERROR((VLOOKUP(A612,'COUT GLOBAL'!A:L,9,FALSE)),"")</f>
        <v>Locatif</v>
      </c>
      <c r="L612" s="67"/>
      <c r="M612" s="67"/>
      <c r="N612" s="67" t="str">
        <f t="shared" si="54"/>
        <v>-</v>
      </c>
      <c r="O612" s="67"/>
      <c r="P612" s="67"/>
      <c r="Q612" s="67"/>
      <c r="R612" s="67"/>
      <c r="S612" s="67"/>
      <c r="T612" s="67"/>
      <c r="U612" s="67"/>
      <c r="V612" s="67"/>
      <c r="W612" s="67"/>
      <c r="X612" s="73" t="str">
        <f>IF('COUT TVX'!E609=0,"",'COUT TVX'!E609)</f>
        <v/>
      </c>
      <c r="Y612" s="74"/>
      <c r="Z612" s="74"/>
      <c r="AA612" s="74"/>
      <c r="AB612" s="74"/>
      <c r="AC612" s="74"/>
      <c r="AD612" s="68"/>
      <c r="AE612" s="68" t="str">
        <f t="shared" si="55"/>
        <v/>
      </c>
      <c r="AF612" s="68"/>
      <c r="AG612" s="75" t="str">
        <f>IF('COUT TVX'!F609=0,"",'COUT TVX'!F609)</f>
        <v/>
      </c>
      <c r="AH612" s="75" t="str">
        <f>IF('COUT TVX'!G609=0,"",'COUT TVX'!G609)</f>
        <v/>
      </c>
      <c r="AI612" s="76" t="str">
        <f t="shared" si="56"/>
        <v/>
      </c>
      <c r="AJ612" s="67" t="str">
        <f>'COUT TVX'!K609</f>
        <v>LOT 3 - COUVERTURE</v>
      </c>
      <c r="AK612" s="67" t="str">
        <f>'COUT TVX'!L609</f>
        <v>CHARPENTE / COUVERTURE</v>
      </c>
      <c r="AL612" s="68">
        <f>'COUT TVX'!M609</f>
        <v>33711.29</v>
      </c>
      <c r="AM612" s="68"/>
      <c r="AN612" s="68"/>
      <c r="AO612" s="68"/>
      <c r="AP612" s="68"/>
      <c r="AQ612" s="68"/>
      <c r="AR612" s="68"/>
      <c r="AS612" s="77" t="str">
        <f>IF(ISBLANK('COUT TVX'!Q609),"",'COUT TVX'!Q609)</f>
        <v/>
      </c>
      <c r="AT612" s="68" t="str">
        <f t="shared" si="57"/>
        <v/>
      </c>
      <c r="AU612" s="68" t="str">
        <f t="shared" si="58"/>
        <v/>
      </c>
      <c r="AV612" s="68" t="str">
        <f t="shared" si="59"/>
        <v/>
      </c>
    </row>
    <row r="613" spans="1:48" x14ac:dyDescent="0.25">
      <c r="A613" s="67" t="str">
        <f>'COUT TVX'!A610</f>
        <v>843/1</v>
      </c>
      <c r="B613" s="67" t="str">
        <f>'COUT TVX'!B610</f>
        <v>ALLONNES CONST 32 LOGTS  ANRU</v>
      </c>
      <c r="C613" s="67"/>
      <c r="D613" s="67"/>
      <c r="E613" s="67" t="str">
        <f>IF(ISBLANK('COUT TVX'!I610),"",'COUT TVX'!I610)</f>
        <v/>
      </c>
      <c r="F613" s="72" t="str">
        <f>'COUT TVX'!R610</f>
        <v>Z2</v>
      </c>
      <c r="G613" s="67"/>
      <c r="H613" s="67">
        <f>'COUT TVX'!C610</f>
        <v>2013</v>
      </c>
      <c r="I613" s="67">
        <f>'COUT TVX'!D610</f>
        <v>2016</v>
      </c>
      <c r="J613" s="67" t="str">
        <f>IF('COUT TVX'!H610="IND","IND",IF('COUT TVX'!H610="COLL","COLL",IF('COUT TVX'!H610="INT","COL","MIXTE")))</f>
        <v>COLL</v>
      </c>
      <c r="K613" s="67" t="str">
        <f>IFERROR((VLOOKUP(A613,'COUT GLOBAL'!A:L,9,FALSE)),"")</f>
        <v>Locatif</v>
      </c>
      <c r="L613" s="67"/>
      <c r="M613" s="67"/>
      <c r="N613" s="67" t="str">
        <f t="shared" si="54"/>
        <v>-</v>
      </c>
      <c r="O613" s="67"/>
      <c r="P613" s="67"/>
      <c r="Q613" s="67"/>
      <c r="R613" s="67"/>
      <c r="S613" s="67"/>
      <c r="T613" s="67"/>
      <c r="U613" s="67"/>
      <c r="V613" s="67"/>
      <c r="W613" s="67"/>
      <c r="X613" s="73" t="str">
        <f>IF('COUT TVX'!E610=0,"",'COUT TVX'!E610)</f>
        <v/>
      </c>
      <c r="Y613" s="74"/>
      <c r="Z613" s="74"/>
      <c r="AA613" s="74"/>
      <c r="AB613" s="74"/>
      <c r="AC613" s="74"/>
      <c r="AD613" s="68"/>
      <c r="AE613" s="68" t="str">
        <f t="shared" si="55"/>
        <v/>
      </c>
      <c r="AF613" s="68"/>
      <c r="AG613" s="75" t="str">
        <f>IF('COUT TVX'!F610=0,"",'COUT TVX'!F610)</f>
        <v/>
      </c>
      <c r="AH613" s="75" t="str">
        <f>IF('COUT TVX'!G610=0,"",'COUT TVX'!G610)</f>
        <v/>
      </c>
      <c r="AI613" s="76" t="str">
        <f t="shared" si="56"/>
        <v/>
      </c>
      <c r="AJ613" s="67" t="str">
        <f>'COUT TVX'!K610</f>
        <v>LOT 4 - ETANCHEITE</v>
      </c>
      <c r="AK613" s="67" t="str">
        <f>'COUT TVX'!L610</f>
        <v>CHARPENTE / COUVERTURE</v>
      </c>
      <c r="AL613" s="68">
        <f>'COUT TVX'!M610</f>
        <v>111379.95</v>
      </c>
      <c r="AM613" s="68"/>
      <c r="AN613" s="68"/>
      <c r="AO613" s="68"/>
      <c r="AP613" s="68"/>
      <c r="AQ613" s="68"/>
      <c r="AR613" s="68"/>
      <c r="AS613" s="77" t="str">
        <f>IF(ISBLANK('COUT TVX'!Q610),"",'COUT TVX'!Q610)</f>
        <v/>
      </c>
      <c r="AT613" s="68" t="str">
        <f t="shared" si="57"/>
        <v/>
      </c>
      <c r="AU613" s="68" t="str">
        <f t="shared" si="58"/>
        <v/>
      </c>
      <c r="AV613" s="68" t="str">
        <f t="shared" si="59"/>
        <v/>
      </c>
    </row>
    <row r="614" spans="1:48" x14ac:dyDescent="0.25">
      <c r="A614" s="67" t="str">
        <f>'COUT TVX'!A611</f>
        <v>843/1</v>
      </c>
      <c r="B614" s="67" t="str">
        <f>'COUT TVX'!B611</f>
        <v>ALLONNES CONST 32 LOGTS  ANRU</v>
      </c>
      <c r="C614" s="67"/>
      <c r="D614" s="67"/>
      <c r="E614" s="67" t="str">
        <f>IF(ISBLANK('COUT TVX'!I611),"",'COUT TVX'!I611)</f>
        <v/>
      </c>
      <c r="F614" s="72" t="str">
        <f>'COUT TVX'!R611</f>
        <v>Z2</v>
      </c>
      <c r="G614" s="67"/>
      <c r="H614" s="67">
        <f>'COUT TVX'!C611</f>
        <v>2013</v>
      </c>
      <c r="I614" s="67">
        <f>'COUT TVX'!D611</f>
        <v>2016</v>
      </c>
      <c r="J614" s="67" t="str">
        <f>IF('COUT TVX'!H611="IND","IND",IF('COUT TVX'!H611="COLL","COLL",IF('COUT TVX'!H611="INT","COL","MIXTE")))</f>
        <v>COLL</v>
      </c>
      <c r="K614" s="67" t="str">
        <f>IFERROR((VLOOKUP(A614,'COUT GLOBAL'!A:L,9,FALSE)),"")</f>
        <v>Locatif</v>
      </c>
      <c r="L614" s="67"/>
      <c r="M614" s="67"/>
      <c r="N614" s="67" t="str">
        <f t="shared" si="54"/>
        <v>-</v>
      </c>
      <c r="O614" s="67"/>
      <c r="P614" s="67"/>
      <c r="Q614" s="67"/>
      <c r="R614" s="67"/>
      <c r="S614" s="67"/>
      <c r="T614" s="67"/>
      <c r="U614" s="67"/>
      <c r="V614" s="67"/>
      <c r="W614" s="67"/>
      <c r="X614" s="73" t="str">
        <f>IF('COUT TVX'!E611=0,"",'COUT TVX'!E611)</f>
        <v/>
      </c>
      <c r="Y614" s="74"/>
      <c r="Z614" s="74"/>
      <c r="AA614" s="74"/>
      <c r="AB614" s="74"/>
      <c r="AC614" s="74"/>
      <c r="AD614" s="68"/>
      <c r="AE614" s="68" t="str">
        <f t="shared" si="55"/>
        <v/>
      </c>
      <c r="AF614" s="68"/>
      <c r="AG614" s="75" t="str">
        <f>IF('COUT TVX'!F611=0,"",'COUT TVX'!F611)</f>
        <v/>
      </c>
      <c r="AH614" s="75" t="str">
        <f>IF('COUT TVX'!G611=0,"",'COUT TVX'!G611)</f>
        <v/>
      </c>
      <c r="AI614" s="76" t="str">
        <f t="shared" si="56"/>
        <v/>
      </c>
      <c r="AJ614" s="67" t="str">
        <f>'COUT TVX'!K611</f>
        <v>LOT 5 - REVETEMENTS DE FACADES</v>
      </c>
      <c r="AK614" s="67" t="str">
        <f>'COUT TVX'!L611</f>
        <v>GROS ŒUVRE</v>
      </c>
      <c r="AL614" s="68">
        <f>'COUT TVX'!M611</f>
        <v>132816.95000000001</v>
      </c>
      <c r="AM614" s="68"/>
      <c r="AN614" s="68"/>
      <c r="AO614" s="68"/>
      <c r="AP614" s="68"/>
      <c r="AQ614" s="68"/>
      <c r="AR614" s="68"/>
      <c r="AS614" s="77" t="str">
        <f>IF(ISBLANK('COUT TVX'!Q611),"",'COUT TVX'!Q611)</f>
        <v/>
      </c>
      <c r="AT614" s="68" t="str">
        <f t="shared" si="57"/>
        <v/>
      </c>
      <c r="AU614" s="68" t="str">
        <f t="shared" si="58"/>
        <v/>
      </c>
      <c r="AV614" s="68" t="str">
        <f t="shared" si="59"/>
        <v/>
      </c>
    </row>
    <row r="615" spans="1:48" x14ac:dyDescent="0.25">
      <c r="A615" s="67" t="str">
        <f>'COUT TVX'!A612</f>
        <v>843/1</v>
      </c>
      <c r="B615" s="67" t="str">
        <f>'COUT TVX'!B612</f>
        <v>ALLONNES CONST 32 LOGTS  ANRU</v>
      </c>
      <c r="C615" s="67"/>
      <c r="D615" s="67"/>
      <c r="E615" s="67" t="str">
        <f>IF(ISBLANK('COUT TVX'!I612),"",'COUT TVX'!I612)</f>
        <v/>
      </c>
      <c r="F615" s="72" t="str">
        <f>'COUT TVX'!R612</f>
        <v>Z2</v>
      </c>
      <c r="G615" s="67"/>
      <c r="H615" s="67">
        <f>'COUT TVX'!C612</f>
        <v>2013</v>
      </c>
      <c r="I615" s="67">
        <f>'COUT TVX'!D612</f>
        <v>2016</v>
      </c>
      <c r="J615" s="67" t="str">
        <f>IF('COUT TVX'!H612="IND","IND",IF('COUT TVX'!H612="COLL","COLL",IF('COUT TVX'!H612="INT","COL","MIXTE")))</f>
        <v>COLL</v>
      </c>
      <c r="K615" s="67" t="str">
        <f>IFERROR((VLOOKUP(A615,'COUT GLOBAL'!A:L,9,FALSE)),"")</f>
        <v>Locatif</v>
      </c>
      <c r="L615" s="67"/>
      <c r="M615" s="67"/>
      <c r="N615" s="67" t="str">
        <f t="shared" si="54"/>
        <v>-</v>
      </c>
      <c r="O615" s="67"/>
      <c r="P615" s="67"/>
      <c r="Q615" s="67"/>
      <c r="R615" s="67"/>
      <c r="S615" s="67"/>
      <c r="T615" s="67"/>
      <c r="U615" s="67"/>
      <c r="V615" s="67"/>
      <c r="W615" s="67"/>
      <c r="X615" s="73" t="str">
        <f>IF('COUT TVX'!E612=0,"",'COUT TVX'!E612)</f>
        <v/>
      </c>
      <c r="Y615" s="74"/>
      <c r="Z615" s="74"/>
      <c r="AA615" s="74"/>
      <c r="AB615" s="74"/>
      <c r="AC615" s="74"/>
      <c r="AD615" s="68"/>
      <c r="AE615" s="68" t="str">
        <f t="shared" si="55"/>
        <v/>
      </c>
      <c r="AF615" s="68"/>
      <c r="AG615" s="75" t="str">
        <f>IF('COUT TVX'!F612=0,"",'COUT TVX'!F612)</f>
        <v/>
      </c>
      <c r="AH615" s="75" t="str">
        <f>IF('COUT TVX'!G612=0,"",'COUT TVX'!G612)</f>
        <v/>
      </c>
      <c r="AI615" s="76" t="str">
        <f t="shared" si="56"/>
        <v/>
      </c>
      <c r="AJ615" s="67" t="str">
        <f>'COUT TVX'!K612</f>
        <v>LOT 6 - MENUI.EXT PVC</v>
      </c>
      <c r="AK615" s="67" t="str">
        <f>'COUT TVX'!L612</f>
        <v>SECOND ŒUVRE</v>
      </c>
      <c r="AL615" s="68">
        <f>'COUT TVX'!M612</f>
        <v>111190.98</v>
      </c>
      <c r="AM615" s="68"/>
      <c r="AN615" s="68"/>
      <c r="AO615" s="68"/>
      <c r="AP615" s="68"/>
      <c r="AQ615" s="68"/>
      <c r="AR615" s="68"/>
      <c r="AS615" s="77" t="str">
        <f>IF(ISBLANK('COUT TVX'!Q612),"",'COUT TVX'!Q612)</f>
        <v/>
      </c>
      <c r="AT615" s="68" t="str">
        <f t="shared" si="57"/>
        <v/>
      </c>
      <c r="AU615" s="68" t="str">
        <f t="shared" si="58"/>
        <v/>
      </c>
      <c r="AV615" s="68" t="str">
        <f t="shared" si="59"/>
        <v/>
      </c>
    </row>
    <row r="616" spans="1:48" x14ac:dyDescent="0.25">
      <c r="A616" s="67" t="str">
        <f>'COUT TVX'!A613</f>
        <v>843/1</v>
      </c>
      <c r="B616" s="67" t="str">
        <f>'COUT TVX'!B613</f>
        <v>ALLONNES CONST 32 LOGTS  ANRU</v>
      </c>
      <c r="C616" s="67"/>
      <c r="D616" s="67"/>
      <c r="E616" s="67" t="str">
        <f>IF(ISBLANK('COUT TVX'!I613),"",'COUT TVX'!I613)</f>
        <v/>
      </c>
      <c r="F616" s="72" t="str">
        <f>'COUT TVX'!R613</f>
        <v>Z2</v>
      </c>
      <c r="G616" s="67"/>
      <c r="H616" s="67">
        <f>'COUT TVX'!C613</f>
        <v>2013</v>
      </c>
      <c r="I616" s="67">
        <f>'COUT TVX'!D613</f>
        <v>2016</v>
      </c>
      <c r="J616" s="67" t="str">
        <f>IF('COUT TVX'!H613="IND","IND",IF('COUT TVX'!H613="COLL","COLL",IF('COUT TVX'!H613="INT","COL","MIXTE")))</f>
        <v>COLL</v>
      </c>
      <c r="K616" s="67" t="str">
        <f>IFERROR((VLOOKUP(A616,'COUT GLOBAL'!A:L,9,FALSE)),"")</f>
        <v>Locatif</v>
      </c>
      <c r="L616" s="67"/>
      <c r="M616" s="67"/>
      <c r="N616" s="67" t="str">
        <f t="shared" si="54"/>
        <v>-</v>
      </c>
      <c r="O616" s="67"/>
      <c r="P616" s="67"/>
      <c r="Q616" s="67"/>
      <c r="R616" s="67"/>
      <c r="S616" s="67"/>
      <c r="T616" s="67"/>
      <c r="U616" s="67"/>
      <c r="V616" s="67"/>
      <c r="W616" s="67"/>
      <c r="X616" s="73" t="str">
        <f>IF('COUT TVX'!E613=0,"",'COUT TVX'!E613)</f>
        <v/>
      </c>
      <c r="Y616" s="74"/>
      <c r="Z616" s="74"/>
      <c r="AA616" s="74"/>
      <c r="AB616" s="74"/>
      <c r="AC616" s="74"/>
      <c r="AD616" s="68"/>
      <c r="AE616" s="68" t="str">
        <f t="shared" si="55"/>
        <v/>
      </c>
      <c r="AF616" s="68"/>
      <c r="AG616" s="75" t="str">
        <f>IF('COUT TVX'!F613=0,"",'COUT TVX'!F613)</f>
        <v/>
      </c>
      <c r="AH616" s="75" t="str">
        <f>IF('COUT TVX'!G613=0,"",'COUT TVX'!G613)</f>
        <v/>
      </c>
      <c r="AI616" s="76" t="str">
        <f t="shared" si="56"/>
        <v/>
      </c>
      <c r="AJ616" s="67" t="str">
        <f>'COUT TVX'!K613</f>
        <v>LOT 8-CLOISONS DOUBLAGES</v>
      </c>
      <c r="AK616" s="67" t="str">
        <f>'COUT TVX'!L613</f>
        <v>SECOND ŒUVRE</v>
      </c>
      <c r="AL616" s="68">
        <f>'COUT TVX'!M613</f>
        <v>182220.29</v>
      </c>
      <c r="AM616" s="68"/>
      <c r="AN616" s="68"/>
      <c r="AO616" s="68"/>
      <c r="AP616" s="68"/>
      <c r="AQ616" s="68"/>
      <c r="AR616" s="68"/>
      <c r="AS616" s="77" t="str">
        <f>IF(ISBLANK('COUT TVX'!Q613),"",'COUT TVX'!Q613)</f>
        <v/>
      </c>
      <c r="AT616" s="68" t="str">
        <f t="shared" si="57"/>
        <v/>
      </c>
      <c r="AU616" s="68" t="str">
        <f t="shared" si="58"/>
        <v/>
      </c>
      <c r="AV616" s="68" t="str">
        <f t="shared" si="59"/>
        <v/>
      </c>
    </row>
    <row r="617" spans="1:48" x14ac:dyDescent="0.25">
      <c r="A617" s="67" t="str">
        <f>'COUT TVX'!A614</f>
        <v>843/1</v>
      </c>
      <c r="B617" s="67" t="str">
        <f>'COUT TVX'!B614</f>
        <v>ALLONNES CONST 32 LOGTS  ANRU</v>
      </c>
      <c r="C617" s="67"/>
      <c r="D617" s="67"/>
      <c r="E617" s="67" t="str">
        <f>IF(ISBLANK('COUT TVX'!I614),"",'COUT TVX'!I614)</f>
        <v/>
      </c>
      <c r="F617" s="72" t="str">
        <f>'COUT TVX'!R614</f>
        <v>Z2</v>
      </c>
      <c r="G617" s="67"/>
      <c r="H617" s="67">
        <f>'COUT TVX'!C614</f>
        <v>2013</v>
      </c>
      <c r="I617" s="67">
        <f>'COUT TVX'!D614</f>
        <v>2016</v>
      </c>
      <c r="J617" s="67" t="str">
        <f>IF('COUT TVX'!H614="IND","IND",IF('COUT TVX'!H614="COLL","COLL",IF('COUT TVX'!H614="INT","COL","MIXTE")))</f>
        <v>COLL</v>
      </c>
      <c r="K617" s="67" t="str">
        <f>IFERROR((VLOOKUP(A617,'COUT GLOBAL'!A:L,9,FALSE)),"")</f>
        <v>Locatif</v>
      </c>
      <c r="L617" s="67"/>
      <c r="M617" s="67"/>
      <c r="N617" s="67" t="str">
        <f t="shared" si="54"/>
        <v>-</v>
      </c>
      <c r="O617" s="67"/>
      <c r="P617" s="67"/>
      <c r="Q617" s="67"/>
      <c r="R617" s="67"/>
      <c r="S617" s="67"/>
      <c r="T617" s="67"/>
      <c r="U617" s="67"/>
      <c r="V617" s="67"/>
      <c r="W617" s="67"/>
      <c r="X617" s="73" t="str">
        <f>IF('COUT TVX'!E614=0,"",'COUT TVX'!E614)</f>
        <v/>
      </c>
      <c r="Y617" s="74"/>
      <c r="Z617" s="74"/>
      <c r="AA617" s="74"/>
      <c r="AB617" s="74"/>
      <c r="AC617" s="74"/>
      <c r="AD617" s="68"/>
      <c r="AE617" s="68" t="str">
        <f t="shared" si="55"/>
        <v/>
      </c>
      <c r="AF617" s="68"/>
      <c r="AG617" s="75" t="str">
        <f>IF('COUT TVX'!F614=0,"",'COUT TVX'!F614)</f>
        <v/>
      </c>
      <c r="AH617" s="75" t="str">
        <f>IF('COUT TVX'!G614=0,"",'COUT TVX'!G614)</f>
        <v/>
      </c>
      <c r="AI617" s="76" t="str">
        <f t="shared" si="56"/>
        <v/>
      </c>
      <c r="AJ617" s="67" t="str">
        <f>'COUT TVX'!K614</f>
        <v>LOT 9-MENUISERIES INTERIEURES</v>
      </c>
      <c r="AK617" s="67" t="str">
        <f>'COUT TVX'!L614</f>
        <v>SECOND ŒUVRE</v>
      </c>
      <c r="AL617" s="68">
        <f>'COUT TVX'!M614</f>
        <v>142676.59</v>
      </c>
      <c r="AM617" s="68"/>
      <c r="AN617" s="68"/>
      <c r="AO617" s="68"/>
      <c r="AP617" s="68"/>
      <c r="AQ617" s="68"/>
      <c r="AR617" s="68"/>
      <c r="AS617" s="77" t="str">
        <f>IF(ISBLANK('COUT TVX'!Q614),"",'COUT TVX'!Q614)</f>
        <v/>
      </c>
      <c r="AT617" s="68" t="str">
        <f t="shared" si="57"/>
        <v/>
      </c>
      <c r="AU617" s="68" t="str">
        <f t="shared" si="58"/>
        <v/>
      </c>
      <c r="AV617" s="68" t="str">
        <f t="shared" si="59"/>
        <v/>
      </c>
    </row>
    <row r="618" spans="1:48" x14ac:dyDescent="0.25">
      <c r="A618" s="67" t="str">
        <f>'COUT TVX'!A615</f>
        <v>843/1</v>
      </c>
      <c r="B618" s="67" t="str">
        <f>'COUT TVX'!B615</f>
        <v>ALLONNES CONST 32 LOGTS  ANRU</v>
      </c>
      <c r="C618" s="67"/>
      <c r="D618" s="67"/>
      <c r="E618" s="67" t="str">
        <f>IF(ISBLANK('COUT TVX'!I615),"",'COUT TVX'!I615)</f>
        <v/>
      </c>
      <c r="F618" s="72" t="str">
        <f>'COUT TVX'!R615</f>
        <v>Z2</v>
      </c>
      <c r="G618" s="67"/>
      <c r="H618" s="67">
        <f>'COUT TVX'!C615</f>
        <v>2013</v>
      </c>
      <c r="I618" s="67">
        <f>'COUT TVX'!D615</f>
        <v>2016</v>
      </c>
      <c r="J618" s="67" t="str">
        <f>IF('COUT TVX'!H615="IND","IND",IF('COUT TVX'!H615="COLL","COLL",IF('COUT TVX'!H615="INT","COL","MIXTE")))</f>
        <v>COLL</v>
      </c>
      <c r="K618" s="67" t="str">
        <f>IFERROR((VLOOKUP(A618,'COUT GLOBAL'!A:L,9,FALSE)),"")</f>
        <v>Locatif</v>
      </c>
      <c r="L618" s="67"/>
      <c r="M618" s="67"/>
      <c r="N618" s="67" t="str">
        <f t="shared" si="54"/>
        <v>-</v>
      </c>
      <c r="O618" s="67"/>
      <c r="P618" s="67"/>
      <c r="Q618" s="67"/>
      <c r="R618" s="67"/>
      <c r="S618" s="67"/>
      <c r="T618" s="67"/>
      <c r="U618" s="67"/>
      <c r="V618" s="67"/>
      <c r="W618" s="67"/>
      <c r="X618" s="73" t="str">
        <f>IF('COUT TVX'!E615=0,"",'COUT TVX'!E615)</f>
        <v/>
      </c>
      <c r="Y618" s="74"/>
      <c r="Z618" s="74"/>
      <c r="AA618" s="74"/>
      <c r="AB618" s="74"/>
      <c r="AC618" s="74"/>
      <c r="AD618" s="68"/>
      <c r="AE618" s="68" t="str">
        <f t="shared" si="55"/>
        <v/>
      </c>
      <c r="AF618" s="68"/>
      <c r="AG618" s="75" t="str">
        <f>IF('COUT TVX'!F615=0,"",'COUT TVX'!F615)</f>
        <v/>
      </c>
      <c r="AH618" s="75" t="str">
        <f>IF('COUT TVX'!G615=0,"",'COUT TVX'!G615)</f>
        <v/>
      </c>
      <c r="AI618" s="76" t="str">
        <f t="shared" si="56"/>
        <v/>
      </c>
      <c r="AJ618" s="67" t="str">
        <f>'COUT TVX'!K615</f>
        <v>LOT 10 - CARRELAGE</v>
      </c>
      <c r="AK618" s="67" t="str">
        <f>'COUT TVX'!L615</f>
        <v>SECOND ŒUVRE</v>
      </c>
      <c r="AL618" s="68">
        <f>'COUT TVX'!M615</f>
        <v>44587.79</v>
      </c>
      <c r="AM618" s="68"/>
      <c r="AN618" s="68"/>
      <c r="AO618" s="68"/>
      <c r="AP618" s="68"/>
      <c r="AQ618" s="68"/>
      <c r="AR618" s="68"/>
      <c r="AS618" s="77" t="str">
        <f>IF(ISBLANK('COUT TVX'!Q615),"",'COUT TVX'!Q615)</f>
        <v/>
      </c>
      <c r="AT618" s="68" t="str">
        <f t="shared" si="57"/>
        <v/>
      </c>
      <c r="AU618" s="68" t="str">
        <f t="shared" si="58"/>
        <v/>
      </c>
      <c r="AV618" s="68" t="str">
        <f t="shared" si="59"/>
        <v/>
      </c>
    </row>
    <row r="619" spans="1:48" x14ac:dyDescent="0.25">
      <c r="A619" s="67" t="str">
        <f>'COUT TVX'!A616</f>
        <v>843/1</v>
      </c>
      <c r="B619" s="67" t="str">
        <f>'COUT TVX'!B616</f>
        <v>ALLONNES CONST 32 LOGTS  ANRU</v>
      </c>
      <c r="C619" s="67"/>
      <c r="D619" s="67"/>
      <c r="E619" s="67" t="str">
        <f>IF(ISBLANK('COUT TVX'!I616),"",'COUT TVX'!I616)</f>
        <v/>
      </c>
      <c r="F619" s="72" t="str">
        <f>'COUT TVX'!R616</f>
        <v>Z2</v>
      </c>
      <c r="G619" s="67"/>
      <c r="H619" s="67">
        <f>'COUT TVX'!C616</f>
        <v>2013</v>
      </c>
      <c r="I619" s="67">
        <f>'COUT TVX'!D616</f>
        <v>2016</v>
      </c>
      <c r="J619" s="67" t="str">
        <f>IF('COUT TVX'!H616="IND","IND",IF('COUT TVX'!H616="COLL","COLL",IF('COUT TVX'!H616="INT","COL","MIXTE")))</f>
        <v>COLL</v>
      </c>
      <c r="K619" s="67" t="str">
        <f>IFERROR((VLOOKUP(A619,'COUT GLOBAL'!A:L,9,FALSE)),"")</f>
        <v>Locatif</v>
      </c>
      <c r="L619" s="67"/>
      <c r="M619" s="67"/>
      <c r="N619" s="67" t="str">
        <f t="shared" si="54"/>
        <v>-</v>
      </c>
      <c r="O619" s="67"/>
      <c r="P619" s="67"/>
      <c r="Q619" s="67"/>
      <c r="R619" s="67"/>
      <c r="S619" s="67"/>
      <c r="T619" s="67"/>
      <c r="U619" s="67"/>
      <c r="V619" s="67"/>
      <c r="W619" s="67"/>
      <c r="X619" s="73" t="str">
        <f>IF('COUT TVX'!E616=0,"",'COUT TVX'!E616)</f>
        <v/>
      </c>
      <c r="Y619" s="74"/>
      <c r="Z619" s="74"/>
      <c r="AA619" s="74"/>
      <c r="AB619" s="74"/>
      <c r="AC619" s="74"/>
      <c r="AD619" s="68"/>
      <c r="AE619" s="68" t="str">
        <f t="shared" si="55"/>
        <v/>
      </c>
      <c r="AF619" s="68"/>
      <c r="AG619" s="75" t="str">
        <f>IF('COUT TVX'!F616=0,"",'COUT TVX'!F616)</f>
        <v/>
      </c>
      <c r="AH619" s="75" t="str">
        <f>IF('COUT TVX'!G616=0,"",'COUT TVX'!G616)</f>
        <v/>
      </c>
      <c r="AI619" s="76" t="str">
        <f t="shared" si="56"/>
        <v/>
      </c>
      <c r="AJ619" s="67" t="str">
        <f>'COUT TVX'!K616</f>
        <v>LOT 11-SOLS SOUPLES</v>
      </c>
      <c r="AK619" s="67" t="str">
        <f>'COUT TVX'!L616</f>
        <v>SECOND ŒUVRE</v>
      </c>
      <c r="AL619" s="68">
        <f>'COUT TVX'!M616</f>
        <v>60088.61</v>
      </c>
      <c r="AM619" s="68"/>
      <c r="AN619" s="68"/>
      <c r="AO619" s="68"/>
      <c r="AP619" s="68"/>
      <c r="AQ619" s="68"/>
      <c r="AR619" s="68"/>
      <c r="AS619" s="77" t="str">
        <f>IF(ISBLANK('COUT TVX'!Q616),"",'COUT TVX'!Q616)</f>
        <v/>
      </c>
      <c r="AT619" s="68" t="str">
        <f t="shared" si="57"/>
        <v/>
      </c>
      <c r="AU619" s="68" t="str">
        <f t="shared" si="58"/>
        <v/>
      </c>
      <c r="AV619" s="68" t="str">
        <f t="shared" si="59"/>
        <v/>
      </c>
    </row>
    <row r="620" spans="1:48" x14ac:dyDescent="0.25">
      <c r="A620" s="67" t="str">
        <f>'COUT TVX'!A617</f>
        <v>843/1</v>
      </c>
      <c r="B620" s="67" t="str">
        <f>'COUT TVX'!B617</f>
        <v>ALLONNES CONST 32 LOGTS  ANRU</v>
      </c>
      <c r="C620" s="67"/>
      <c r="D620" s="67"/>
      <c r="E620" s="67" t="str">
        <f>IF(ISBLANK('COUT TVX'!I617),"",'COUT TVX'!I617)</f>
        <v/>
      </c>
      <c r="F620" s="72" t="str">
        <f>'COUT TVX'!R617</f>
        <v>Z2</v>
      </c>
      <c r="G620" s="67"/>
      <c r="H620" s="67">
        <f>'COUT TVX'!C617</f>
        <v>2013</v>
      </c>
      <c r="I620" s="67">
        <f>'COUT TVX'!D617</f>
        <v>2016</v>
      </c>
      <c r="J620" s="67" t="str">
        <f>IF('COUT TVX'!H617="IND","IND",IF('COUT TVX'!H617="COLL","COLL",IF('COUT TVX'!H617="INT","COL","MIXTE")))</f>
        <v>COLL</v>
      </c>
      <c r="K620" s="67" t="str">
        <f>IFERROR((VLOOKUP(A620,'COUT GLOBAL'!A:L,9,FALSE)),"")</f>
        <v>Locatif</v>
      </c>
      <c r="L620" s="67"/>
      <c r="M620" s="67"/>
      <c r="N620" s="67" t="str">
        <f t="shared" si="54"/>
        <v>-</v>
      </c>
      <c r="O620" s="67"/>
      <c r="P620" s="67"/>
      <c r="Q620" s="67"/>
      <c r="R620" s="67"/>
      <c r="S620" s="67"/>
      <c r="T620" s="67"/>
      <c r="U620" s="67"/>
      <c r="V620" s="67"/>
      <c r="W620" s="67"/>
      <c r="X620" s="73" t="str">
        <f>IF('COUT TVX'!E617=0,"",'COUT TVX'!E617)</f>
        <v/>
      </c>
      <c r="Y620" s="74"/>
      <c r="Z620" s="74"/>
      <c r="AA620" s="74"/>
      <c r="AB620" s="74"/>
      <c r="AC620" s="74"/>
      <c r="AD620" s="68"/>
      <c r="AE620" s="68" t="str">
        <f t="shared" si="55"/>
        <v/>
      </c>
      <c r="AF620" s="68"/>
      <c r="AG620" s="75" t="str">
        <f>IF('COUT TVX'!F617=0,"",'COUT TVX'!F617)</f>
        <v/>
      </c>
      <c r="AH620" s="75" t="str">
        <f>IF('COUT TVX'!G617=0,"",'COUT TVX'!G617)</f>
        <v/>
      </c>
      <c r="AI620" s="76" t="str">
        <f t="shared" si="56"/>
        <v/>
      </c>
      <c r="AJ620" s="67" t="str">
        <f>'COUT TVX'!K617</f>
        <v>LOT 12-PEINTURE</v>
      </c>
      <c r="AK620" s="67" t="str">
        <f>'COUT TVX'!L617</f>
        <v>SECOND ŒUVRE</v>
      </c>
      <c r="AL620" s="68">
        <f>'COUT TVX'!M617</f>
        <v>184516.82</v>
      </c>
      <c r="AM620" s="68"/>
      <c r="AN620" s="68"/>
      <c r="AO620" s="68"/>
      <c r="AP620" s="68"/>
      <c r="AQ620" s="68"/>
      <c r="AR620" s="68"/>
      <c r="AS620" s="77" t="str">
        <f>IF(ISBLANK('COUT TVX'!Q617),"",'COUT TVX'!Q617)</f>
        <v/>
      </c>
      <c r="AT620" s="68" t="str">
        <f t="shared" si="57"/>
        <v/>
      </c>
      <c r="AU620" s="68" t="str">
        <f t="shared" si="58"/>
        <v/>
      </c>
      <c r="AV620" s="68" t="str">
        <f t="shared" si="59"/>
        <v/>
      </c>
    </row>
    <row r="621" spans="1:48" x14ac:dyDescent="0.25">
      <c r="A621" s="67" t="str">
        <f>'COUT TVX'!A618</f>
        <v>843/1</v>
      </c>
      <c r="B621" s="67" t="str">
        <f>'COUT TVX'!B618</f>
        <v>ALLONNES CONST 32 LOGTS  ANRU</v>
      </c>
      <c r="C621" s="67"/>
      <c r="D621" s="67"/>
      <c r="E621" s="67" t="str">
        <f>IF(ISBLANK('COUT TVX'!I618),"",'COUT TVX'!I618)</f>
        <v/>
      </c>
      <c r="F621" s="72" t="str">
        <f>'COUT TVX'!R618</f>
        <v>Z2</v>
      </c>
      <c r="G621" s="67"/>
      <c r="H621" s="67">
        <f>'COUT TVX'!C618</f>
        <v>2013</v>
      </c>
      <c r="I621" s="67">
        <f>'COUT TVX'!D618</f>
        <v>2016</v>
      </c>
      <c r="J621" s="67" t="str">
        <f>IF('COUT TVX'!H618="IND","IND",IF('COUT TVX'!H618="COLL","COLL",IF('COUT TVX'!H618="INT","COL","MIXTE")))</f>
        <v>COLL</v>
      </c>
      <c r="K621" s="67" t="str">
        <f>IFERROR((VLOOKUP(A621,'COUT GLOBAL'!A:L,9,FALSE)),"")</f>
        <v>Locatif</v>
      </c>
      <c r="L621" s="67"/>
      <c r="M621" s="67"/>
      <c r="N621" s="67" t="str">
        <f t="shared" si="54"/>
        <v>-</v>
      </c>
      <c r="O621" s="67"/>
      <c r="P621" s="67"/>
      <c r="Q621" s="67"/>
      <c r="R621" s="67"/>
      <c r="S621" s="67"/>
      <c r="T621" s="67"/>
      <c r="U621" s="67"/>
      <c r="V621" s="67"/>
      <c r="W621" s="67"/>
      <c r="X621" s="73" t="str">
        <f>IF('COUT TVX'!E618=0,"",'COUT TVX'!E618)</f>
        <v/>
      </c>
      <c r="Y621" s="74"/>
      <c r="Z621" s="74"/>
      <c r="AA621" s="74"/>
      <c r="AB621" s="74"/>
      <c r="AC621" s="74"/>
      <c r="AD621" s="68"/>
      <c r="AE621" s="68" t="str">
        <f t="shared" si="55"/>
        <v/>
      </c>
      <c r="AF621" s="68"/>
      <c r="AG621" s="75" t="str">
        <f>IF('COUT TVX'!F618=0,"",'COUT TVX'!F618)</f>
        <v/>
      </c>
      <c r="AH621" s="75" t="str">
        <f>IF('COUT TVX'!G618=0,"",'COUT TVX'!G618)</f>
        <v/>
      </c>
      <c r="AI621" s="76" t="str">
        <f t="shared" si="56"/>
        <v/>
      </c>
      <c r="AJ621" s="67" t="str">
        <f>'COUT TVX'!K618</f>
        <v>LOT 13-PLOMBERIE SANITAIRE</v>
      </c>
      <c r="AK621" s="67" t="str">
        <f>'COUT TVX'!L618</f>
        <v>ELECTRICITE / CHAUFFAGE/PLOMBERIE/VMC</v>
      </c>
      <c r="AL621" s="68">
        <f>'COUT TVX'!M618</f>
        <v>341116</v>
      </c>
      <c r="AM621" s="68"/>
      <c r="AN621" s="68"/>
      <c r="AO621" s="68"/>
      <c r="AP621" s="68"/>
      <c r="AQ621" s="68"/>
      <c r="AR621" s="68"/>
      <c r="AS621" s="77" t="str">
        <f>IF(ISBLANK('COUT TVX'!Q618),"",'COUT TVX'!Q618)</f>
        <v/>
      </c>
      <c r="AT621" s="68" t="str">
        <f t="shared" si="57"/>
        <v/>
      </c>
      <c r="AU621" s="68" t="str">
        <f t="shared" si="58"/>
        <v/>
      </c>
      <c r="AV621" s="68" t="str">
        <f t="shared" si="59"/>
        <v/>
      </c>
    </row>
    <row r="622" spans="1:48" x14ac:dyDescent="0.25">
      <c r="A622" s="67" t="str">
        <f>'COUT TVX'!A619</f>
        <v>843/1</v>
      </c>
      <c r="B622" s="67" t="str">
        <f>'COUT TVX'!B619</f>
        <v>ALLONNES CONST 32 LOGTS  ANRU</v>
      </c>
      <c r="C622" s="67"/>
      <c r="D622" s="67"/>
      <c r="E622" s="67" t="str">
        <f>IF(ISBLANK('COUT TVX'!I619),"",'COUT TVX'!I619)</f>
        <v/>
      </c>
      <c r="F622" s="72" t="str">
        <f>'COUT TVX'!R619</f>
        <v>Z2</v>
      </c>
      <c r="G622" s="67"/>
      <c r="H622" s="67">
        <f>'COUT TVX'!C619</f>
        <v>2013</v>
      </c>
      <c r="I622" s="67">
        <f>'COUT TVX'!D619</f>
        <v>2016</v>
      </c>
      <c r="J622" s="67" t="str">
        <f>IF('COUT TVX'!H619="IND","IND",IF('COUT TVX'!H619="COLL","COLL",IF('COUT TVX'!H619="INT","COL","MIXTE")))</f>
        <v>COLL</v>
      </c>
      <c r="K622" s="67" t="str">
        <f>IFERROR((VLOOKUP(A622,'COUT GLOBAL'!A:L,9,FALSE)),"")</f>
        <v>Locatif</v>
      </c>
      <c r="L622" s="67"/>
      <c r="M622" s="67"/>
      <c r="N622" s="67" t="str">
        <f t="shared" si="54"/>
        <v>-</v>
      </c>
      <c r="O622" s="67"/>
      <c r="P622" s="67"/>
      <c r="Q622" s="67"/>
      <c r="R622" s="67"/>
      <c r="S622" s="67"/>
      <c r="T622" s="67"/>
      <c r="U622" s="67"/>
      <c r="V622" s="67"/>
      <c r="W622" s="67"/>
      <c r="X622" s="73" t="str">
        <f>IF('COUT TVX'!E619=0,"",'COUT TVX'!E619)</f>
        <v/>
      </c>
      <c r="Y622" s="74"/>
      <c r="Z622" s="74"/>
      <c r="AA622" s="74"/>
      <c r="AB622" s="74"/>
      <c r="AC622" s="74"/>
      <c r="AD622" s="68"/>
      <c r="AE622" s="68" t="str">
        <f t="shared" si="55"/>
        <v/>
      </c>
      <c r="AF622" s="68"/>
      <c r="AG622" s="75" t="str">
        <f>IF('COUT TVX'!F619=0,"",'COUT TVX'!F619)</f>
        <v/>
      </c>
      <c r="AH622" s="75" t="str">
        <f>IF('COUT TVX'!G619=0,"",'COUT TVX'!G619)</f>
        <v/>
      </c>
      <c r="AI622" s="76" t="str">
        <f t="shared" si="56"/>
        <v/>
      </c>
      <c r="AJ622" s="67" t="str">
        <f>'COUT TVX'!K619</f>
        <v>LOT 14- CHAUFFAGE VMC</v>
      </c>
      <c r="AK622" s="67" t="str">
        <f>'COUT TVX'!L619</f>
        <v>ELECTRICITE / CHAUFFAGE/PLOMBERIE/VMC</v>
      </c>
      <c r="AL622" s="68">
        <f>'COUT TVX'!M619</f>
        <v>196864.81</v>
      </c>
      <c r="AM622" s="68"/>
      <c r="AN622" s="68"/>
      <c r="AO622" s="68"/>
      <c r="AP622" s="68"/>
      <c r="AQ622" s="68"/>
      <c r="AR622" s="68"/>
      <c r="AS622" s="77" t="str">
        <f>IF(ISBLANK('COUT TVX'!Q619),"",'COUT TVX'!Q619)</f>
        <v/>
      </c>
      <c r="AT622" s="68" t="str">
        <f t="shared" si="57"/>
        <v/>
      </c>
      <c r="AU622" s="68" t="str">
        <f t="shared" si="58"/>
        <v/>
      </c>
      <c r="AV622" s="68" t="str">
        <f t="shared" si="59"/>
        <v/>
      </c>
    </row>
    <row r="623" spans="1:48" x14ac:dyDescent="0.25">
      <c r="A623" s="67" t="str">
        <f>'COUT TVX'!A620</f>
        <v>843/1</v>
      </c>
      <c r="B623" s="67" t="str">
        <f>'COUT TVX'!B620</f>
        <v>ALLONNES CONST 32 LOGTS  ANRU</v>
      </c>
      <c r="C623" s="67"/>
      <c r="D623" s="67"/>
      <c r="E623" s="67" t="str">
        <f>IF(ISBLANK('COUT TVX'!I620),"",'COUT TVX'!I620)</f>
        <v/>
      </c>
      <c r="F623" s="72" t="str">
        <f>'COUT TVX'!R620</f>
        <v>Z2</v>
      </c>
      <c r="G623" s="67"/>
      <c r="H623" s="67">
        <f>'COUT TVX'!C620</f>
        <v>2013</v>
      </c>
      <c r="I623" s="67">
        <f>'COUT TVX'!D620</f>
        <v>2016</v>
      </c>
      <c r="J623" s="67" t="str">
        <f>IF('COUT TVX'!H620="IND","IND",IF('COUT TVX'!H620="COLL","COLL",IF('COUT TVX'!H620="INT","COL","MIXTE")))</f>
        <v>COLL</v>
      </c>
      <c r="K623" s="67" t="str">
        <f>IFERROR((VLOOKUP(A623,'COUT GLOBAL'!A:L,9,FALSE)),"")</f>
        <v>Locatif</v>
      </c>
      <c r="L623" s="67"/>
      <c r="M623" s="67"/>
      <c r="N623" s="67" t="str">
        <f t="shared" si="54"/>
        <v>-</v>
      </c>
      <c r="O623" s="67"/>
      <c r="P623" s="67"/>
      <c r="Q623" s="67"/>
      <c r="R623" s="67"/>
      <c r="S623" s="67"/>
      <c r="T623" s="67"/>
      <c r="U623" s="67"/>
      <c r="V623" s="67"/>
      <c r="W623" s="67"/>
      <c r="X623" s="73" t="str">
        <f>IF('COUT TVX'!E620=0,"",'COUT TVX'!E620)</f>
        <v/>
      </c>
      <c r="Y623" s="74"/>
      <c r="Z623" s="74"/>
      <c r="AA623" s="74"/>
      <c r="AB623" s="74"/>
      <c r="AC623" s="74"/>
      <c r="AD623" s="68"/>
      <c r="AE623" s="68" t="str">
        <f t="shared" si="55"/>
        <v/>
      </c>
      <c r="AF623" s="68"/>
      <c r="AG623" s="75" t="str">
        <f>IF('COUT TVX'!F620=0,"",'COUT TVX'!F620)</f>
        <v/>
      </c>
      <c r="AH623" s="75" t="str">
        <f>IF('COUT TVX'!G620=0,"",'COUT TVX'!G620)</f>
        <v/>
      </c>
      <c r="AI623" s="76" t="str">
        <f t="shared" si="56"/>
        <v/>
      </c>
      <c r="AJ623" s="67" t="str">
        <f>'COUT TVX'!K620</f>
        <v>LOT 15 - ELECTRICITE</v>
      </c>
      <c r="AK623" s="67" t="str">
        <f>'COUT TVX'!L620</f>
        <v>ELECTRICITE / CHAUFFAGE/PLOMBERIE/VMC</v>
      </c>
      <c r="AL623" s="68">
        <f>'COUT TVX'!M620</f>
        <v>260930.73</v>
      </c>
      <c r="AM623" s="68"/>
      <c r="AN623" s="68"/>
      <c r="AO623" s="68"/>
      <c r="AP623" s="68"/>
      <c r="AQ623" s="68"/>
      <c r="AR623" s="68"/>
      <c r="AS623" s="77" t="str">
        <f>IF(ISBLANK('COUT TVX'!Q620),"",'COUT TVX'!Q620)</f>
        <v/>
      </c>
      <c r="AT623" s="68" t="str">
        <f t="shared" si="57"/>
        <v/>
      </c>
      <c r="AU623" s="68" t="str">
        <f t="shared" si="58"/>
        <v/>
      </c>
      <c r="AV623" s="68" t="str">
        <f t="shared" si="59"/>
        <v/>
      </c>
    </row>
    <row r="624" spans="1:48" x14ac:dyDescent="0.25">
      <c r="A624" s="67" t="str">
        <f>'COUT TVX'!A621</f>
        <v>843/1</v>
      </c>
      <c r="B624" s="67" t="str">
        <f>'COUT TVX'!B621</f>
        <v>ALLONNES CONST 32 LOGTS  ANRU</v>
      </c>
      <c r="C624" s="67"/>
      <c r="D624" s="67"/>
      <c r="E624" s="67" t="str">
        <f>IF(ISBLANK('COUT TVX'!I621),"",'COUT TVX'!I621)</f>
        <v/>
      </c>
      <c r="F624" s="72" t="str">
        <f>'COUT TVX'!R621</f>
        <v>Z2</v>
      </c>
      <c r="G624" s="67"/>
      <c r="H624" s="67">
        <f>'COUT TVX'!C621</f>
        <v>2013</v>
      </c>
      <c r="I624" s="67">
        <f>'COUT TVX'!D621</f>
        <v>2016</v>
      </c>
      <c r="J624" s="67" t="str">
        <f>IF('COUT TVX'!H621="IND","IND",IF('COUT TVX'!H621="COLL","COLL",IF('COUT TVX'!H621="INT","COL","MIXTE")))</f>
        <v>COLL</v>
      </c>
      <c r="K624" s="67" t="str">
        <f>IFERROR((VLOOKUP(A624,'COUT GLOBAL'!A:L,9,FALSE)),"")</f>
        <v>Locatif</v>
      </c>
      <c r="L624" s="67"/>
      <c r="M624" s="67"/>
      <c r="N624" s="67" t="str">
        <f t="shared" si="54"/>
        <v>-</v>
      </c>
      <c r="O624" s="67"/>
      <c r="P624" s="67"/>
      <c r="Q624" s="67"/>
      <c r="R624" s="67"/>
      <c r="S624" s="67"/>
      <c r="T624" s="67"/>
      <c r="U624" s="67"/>
      <c r="V624" s="67"/>
      <c r="W624" s="67"/>
      <c r="X624" s="73" t="str">
        <f>IF('COUT TVX'!E621=0,"",'COUT TVX'!E621)</f>
        <v/>
      </c>
      <c r="Y624" s="74"/>
      <c r="Z624" s="74"/>
      <c r="AA624" s="74"/>
      <c r="AB624" s="74"/>
      <c r="AC624" s="74"/>
      <c r="AD624" s="68"/>
      <c r="AE624" s="68" t="str">
        <f t="shared" si="55"/>
        <v/>
      </c>
      <c r="AF624" s="68"/>
      <c r="AG624" s="75" t="str">
        <f>IF('COUT TVX'!F621=0,"",'COUT TVX'!F621)</f>
        <v/>
      </c>
      <c r="AH624" s="75" t="str">
        <f>IF('COUT TVX'!G621=0,"",'COUT TVX'!G621)</f>
        <v/>
      </c>
      <c r="AI624" s="76" t="str">
        <f t="shared" si="56"/>
        <v/>
      </c>
      <c r="AJ624" s="67" t="str">
        <f>'COUT TVX'!K621</f>
        <v>LOT 16- ASCENSEUR</v>
      </c>
      <c r="AK624" s="67" t="str">
        <f>'COUT TVX'!L621</f>
        <v>SECOND ŒUVRE</v>
      </c>
      <c r="AL624" s="68">
        <f>'COUT TVX'!M621</f>
        <v>30195.25</v>
      </c>
      <c r="AM624" s="68"/>
      <c r="AN624" s="68"/>
      <c r="AO624" s="68"/>
      <c r="AP624" s="68"/>
      <c r="AQ624" s="68"/>
      <c r="AR624" s="68"/>
      <c r="AS624" s="77" t="str">
        <f>IF(ISBLANK('COUT TVX'!Q621),"",'COUT TVX'!Q621)</f>
        <v/>
      </c>
      <c r="AT624" s="68" t="str">
        <f t="shared" si="57"/>
        <v/>
      </c>
      <c r="AU624" s="68" t="str">
        <f t="shared" si="58"/>
        <v/>
      </c>
      <c r="AV624" s="68" t="str">
        <f t="shared" si="59"/>
        <v/>
      </c>
    </row>
    <row r="625" spans="1:48" x14ac:dyDescent="0.25">
      <c r="A625" s="67" t="str">
        <f>'COUT TVX'!A622</f>
        <v>843/1</v>
      </c>
      <c r="B625" s="67" t="str">
        <f>'COUT TVX'!B622</f>
        <v>ALLONNES CONST 32 LOGTS  ANRU</v>
      </c>
      <c r="C625" s="67"/>
      <c r="D625" s="67"/>
      <c r="E625" s="67" t="str">
        <f>IF(ISBLANK('COUT TVX'!I622),"",'COUT TVX'!I622)</f>
        <v/>
      </c>
      <c r="F625" s="72" t="str">
        <f>'COUT TVX'!R622</f>
        <v>Z2</v>
      </c>
      <c r="G625" s="67"/>
      <c r="H625" s="67">
        <f>'COUT TVX'!C622</f>
        <v>2013</v>
      </c>
      <c r="I625" s="67">
        <f>'COUT TVX'!D622</f>
        <v>2016</v>
      </c>
      <c r="J625" s="67" t="str">
        <f>IF('COUT TVX'!H622="IND","IND",IF('COUT TVX'!H622="COLL","COLL",IF('COUT TVX'!H622="INT","COL","MIXTE")))</f>
        <v>COLL</v>
      </c>
      <c r="K625" s="67" t="str">
        <f>IFERROR((VLOOKUP(A625,'COUT GLOBAL'!A:L,9,FALSE)),"")</f>
        <v>Locatif</v>
      </c>
      <c r="L625" s="67"/>
      <c r="M625" s="67"/>
      <c r="N625" s="67" t="str">
        <f t="shared" si="54"/>
        <v>-</v>
      </c>
      <c r="O625" s="67"/>
      <c r="P625" s="67"/>
      <c r="Q625" s="67"/>
      <c r="R625" s="67"/>
      <c r="S625" s="67"/>
      <c r="T625" s="67"/>
      <c r="U625" s="67"/>
      <c r="V625" s="67"/>
      <c r="W625" s="67"/>
      <c r="X625" s="73" t="str">
        <f>IF('COUT TVX'!E622=0,"",'COUT TVX'!E622)</f>
        <v/>
      </c>
      <c r="Y625" s="74"/>
      <c r="Z625" s="74"/>
      <c r="AA625" s="74"/>
      <c r="AB625" s="74"/>
      <c r="AC625" s="74"/>
      <c r="AD625" s="68"/>
      <c r="AE625" s="68" t="str">
        <f t="shared" si="55"/>
        <v/>
      </c>
      <c r="AF625" s="68"/>
      <c r="AG625" s="75" t="str">
        <f>IF('COUT TVX'!F622=0,"",'COUT TVX'!F622)</f>
        <v/>
      </c>
      <c r="AH625" s="75" t="str">
        <f>IF('COUT TVX'!G622=0,"",'COUT TVX'!G622)</f>
        <v/>
      </c>
      <c r="AI625" s="76" t="str">
        <f t="shared" si="56"/>
        <v/>
      </c>
      <c r="AJ625" s="67" t="str">
        <f>'COUT TVX'!K622</f>
        <v>LOT 17-ESPACES VERTS</v>
      </c>
      <c r="AK625" s="67" t="str">
        <f>'COUT TVX'!L622</f>
        <v>ESPACES VERTS</v>
      </c>
      <c r="AL625" s="68">
        <f>'COUT TVX'!M622</f>
        <v>20114.439999999999</v>
      </c>
      <c r="AM625" s="68"/>
      <c r="AN625" s="68"/>
      <c r="AO625" s="68"/>
      <c r="AP625" s="68"/>
      <c r="AQ625" s="68"/>
      <c r="AR625" s="68"/>
      <c r="AS625" s="77" t="str">
        <f>IF(ISBLANK('COUT TVX'!Q622),"",'COUT TVX'!Q622)</f>
        <v/>
      </c>
      <c r="AT625" s="68" t="str">
        <f t="shared" si="57"/>
        <v/>
      </c>
      <c r="AU625" s="68" t="str">
        <f t="shared" si="58"/>
        <v/>
      </c>
      <c r="AV625" s="68" t="str">
        <f t="shared" si="59"/>
        <v/>
      </c>
    </row>
    <row r="626" spans="1:48" x14ac:dyDescent="0.25">
      <c r="A626" s="67" t="str">
        <f>'COUT TVX'!A623</f>
        <v>843/1</v>
      </c>
      <c r="B626" s="67" t="str">
        <f>'COUT TVX'!B623</f>
        <v>ALLONNES CONST 32 LOGTS  ANRU</v>
      </c>
      <c r="C626" s="67"/>
      <c r="D626" s="67"/>
      <c r="E626" s="67" t="str">
        <f>IF(ISBLANK('COUT TVX'!I623),"",'COUT TVX'!I623)</f>
        <v/>
      </c>
      <c r="F626" s="72" t="str">
        <f>'COUT TVX'!R623</f>
        <v>Z2</v>
      </c>
      <c r="G626" s="67"/>
      <c r="H626" s="67">
        <f>'COUT TVX'!C623</f>
        <v>2013</v>
      </c>
      <c r="I626" s="67">
        <f>'COUT TVX'!D623</f>
        <v>2016</v>
      </c>
      <c r="J626" s="67" t="str">
        <f>IF('COUT TVX'!H623="IND","IND",IF('COUT TVX'!H623="COLL","COLL",IF('COUT TVX'!H623="INT","COL","MIXTE")))</f>
        <v>COLL</v>
      </c>
      <c r="K626" s="67" t="str">
        <f>IFERROR((VLOOKUP(A626,'COUT GLOBAL'!A:L,9,FALSE)),"")</f>
        <v>Locatif</v>
      </c>
      <c r="L626" s="67"/>
      <c r="M626" s="67"/>
      <c r="N626" s="67" t="str">
        <f t="shared" si="54"/>
        <v>-</v>
      </c>
      <c r="O626" s="67"/>
      <c r="P626" s="67"/>
      <c r="Q626" s="67"/>
      <c r="R626" s="67"/>
      <c r="S626" s="67"/>
      <c r="T626" s="67"/>
      <c r="U626" s="67"/>
      <c r="V626" s="67"/>
      <c r="W626" s="67"/>
      <c r="X626" s="73" t="str">
        <f>IF('COUT TVX'!E623=0,"",'COUT TVX'!E623)</f>
        <v/>
      </c>
      <c r="Y626" s="74"/>
      <c r="Z626" s="74"/>
      <c r="AA626" s="74"/>
      <c r="AB626" s="74"/>
      <c r="AC626" s="74"/>
      <c r="AD626" s="68"/>
      <c r="AE626" s="68" t="str">
        <f t="shared" si="55"/>
        <v/>
      </c>
      <c r="AF626" s="68"/>
      <c r="AG626" s="75" t="str">
        <f>IF('COUT TVX'!F623=0,"",'COUT TVX'!F623)</f>
        <v/>
      </c>
      <c r="AH626" s="75" t="str">
        <f>IF('COUT TVX'!G623=0,"",'COUT TVX'!G623)</f>
        <v/>
      </c>
      <c r="AI626" s="76" t="str">
        <f t="shared" si="56"/>
        <v/>
      </c>
      <c r="AJ626" s="67" t="str">
        <f>'COUT TVX'!K623</f>
        <v>LOT 18- VRD</v>
      </c>
      <c r="AK626" s="67" t="str">
        <f>'COUT TVX'!L623</f>
        <v>VRD</v>
      </c>
      <c r="AL626" s="68">
        <f>'COUT TVX'!M623</f>
        <v>84587.87</v>
      </c>
      <c r="AM626" s="68"/>
      <c r="AN626" s="68"/>
      <c r="AO626" s="68"/>
      <c r="AP626" s="68"/>
      <c r="AQ626" s="68"/>
      <c r="AR626" s="68"/>
      <c r="AS626" s="77" t="str">
        <f>IF(ISBLANK('COUT TVX'!Q623),"",'COUT TVX'!Q623)</f>
        <v/>
      </c>
      <c r="AT626" s="68" t="str">
        <f t="shared" si="57"/>
        <v/>
      </c>
      <c r="AU626" s="68" t="str">
        <f t="shared" si="58"/>
        <v/>
      </c>
      <c r="AV626" s="68" t="str">
        <f t="shared" si="59"/>
        <v/>
      </c>
    </row>
    <row r="627" spans="1:48" x14ac:dyDescent="0.25">
      <c r="A627" s="67" t="str">
        <f>'COUT TVX'!A624</f>
        <v>843/1</v>
      </c>
      <c r="B627" s="67" t="str">
        <f>'COUT TVX'!B624</f>
        <v>ALLONNES CONST 32 LOGTS  ANRU</v>
      </c>
      <c r="C627" s="67"/>
      <c r="D627" s="67"/>
      <c r="E627" s="67" t="str">
        <f>IF(ISBLANK('COUT TVX'!I624),"",'COUT TVX'!I624)</f>
        <v/>
      </c>
      <c r="F627" s="72" t="str">
        <f>'COUT TVX'!R624</f>
        <v>Z2</v>
      </c>
      <c r="G627" s="67"/>
      <c r="H627" s="67">
        <f>'COUT TVX'!C624</f>
        <v>2013</v>
      </c>
      <c r="I627" s="67">
        <f>'COUT TVX'!D624</f>
        <v>2016</v>
      </c>
      <c r="J627" s="67" t="str">
        <f>IF('COUT TVX'!H624="IND","IND",IF('COUT TVX'!H624="COLL","COLL",IF('COUT TVX'!H624="INT","COL","MIXTE")))</f>
        <v>COLL</v>
      </c>
      <c r="K627" s="67" t="str">
        <f>IFERROR((VLOOKUP(A627,'COUT GLOBAL'!A:L,9,FALSE)),"")</f>
        <v>Locatif</v>
      </c>
      <c r="L627" s="67"/>
      <c r="M627" s="67"/>
      <c r="N627" s="67" t="str">
        <f t="shared" si="54"/>
        <v>-</v>
      </c>
      <c r="O627" s="67"/>
      <c r="P627" s="67"/>
      <c r="Q627" s="67"/>
      <c r="R627" s="67"/>
      <c r="S627" s="67"/>
      <c r="T627" s="67"/>
      <c r="U627" s="67"/>
      <c r="V627" s="67"/>
      <c r="W627" s="67"/>
      <c r="X627" s="73" t="str">
        <f>IF('COUT TVX'!E624=0,"",'COUT TVX'!E624)</f>
        <v/>
      </c>
      <c r="Y627" s="74"/>
      <c r="Z627" s="74"/>
      <c r="AA627" s="74"/>
      <c r="AB627" s="74"/>
      <c r="AC627" s="74"/>
      <c r="AD627" s="68"/>
      <c r="AE627" s="68" t="str">
        <f t="shared" si="55"/>
        <v/>
      </c>
      <c r="AF627" s="68"/>
      <c r="AG627" s="75" t="str">
        <f>IF('COUT TVX'!F624=0,"",'COUT TVX'!F624)</f>
        <v/>
      </c>
      <c r="AH627" s="75" t="str">
        <f>IF('COUT TVX'!G624=0,"",'COUT TVX'!G624)</f>
        <v/>
      </c>
      <c r="AI627" s="76" t="str">
        <f t="shared" si="56"/>
        <v/>
      </c>
      <c r="AJ627" s="67" t="str">
        <f>'COUT TVX'!K624</f>
        <v>LOT 7B- CHARPENTE METALLIQUE</v>
      </c>
      <c r="AK627" s="67" t="str">
        <f>'COUT TVX'!L624</f>
        <v>CHARPENTE / COUVERTURE</v>
      </c>
      <c r="AL627" s="68">
        <f>'COUT TVX'!M624</f>
        <v>70986.14</v>
      </c>
      <c r="AM627" s="68"/>
      <c r="AN627" s="68"/>
      <c r="AO627" s="68"/>
      <c r="AP627" s="68"/>
      <c r="AQ627" s="68"/>
      <c r="AR627" s="68"/>
      <c r="AS627" s="77" t="str">
        <f>IF(ISBLANK('COUT TVX'!Q624),"",'COUT TVX'!Q624)</f>
        <v/>
      </c>
      <c r="AT627" s="68" t="str">
        <f t="shared" si="57"/>
        <v/>
      </c>
      <c r="AU627" s="68" t="str">
        <f t="shared" si="58"/>
        <v/>
      </c>
      <c r="AV627" s="68" t="str">
        <f t="shared" si="59"/>
        <v/>
      </c>
    </row>
    <row r="628" spans="1:48" x14ac:dyDescent="0.25">
      <c r="A628" s="67" t="str">
        <f>'COUT TVX'!A625</f>
        <v>843/1</v>
      </c>
      <c r="B628" s="67" t="str">
        <f>'COUT TVX'!B625</f>
        <v>ALLONNES CONST 32 LOGTS  ANRU</v>
      </c>
      <c r="C628" s="67"/>
      <c r="D628" s="67"/>
      <c r="E628" s="67" t="str">
        <f>IF(ISBLANK('COUT TVX'!I625),"",'COUT TVX'!I625)</f>
        <v/>
      </c>
      <c r="F628" s="72" t="str">
        <f>'COUT TVX'!R625</f>
        <v>Z2</v>
      </c>
      <c r="G628" s="67"/>
      <c r="H628" s="67">
        <f>'COUT TVX'!C625</f>
        <v>2013</v>
      </c>
      <c r="I628" s="67">
        <f>'COUT TVX'!D625</f>
        <v>2016</v>
      </c>
      <c r="J628" s="67" t="str">
        <f>IF('COUT TVX'!H625="IND","IND",IF('COUT TVX'!H625="COLL","COLL",IF('COUT TVX'!H625="INT","COL","MIXTE")))</f>
        <v>COLL</v>
      </c>
      <c r="K628" s="67" t="str">
        <f>IFERROR((VLOOKUP(A628,'COUT GLOBAL'!A:L,9,FALSE)),"")</f>
        <v>Locatif</v>
      </c>
      <c r="L628" s="67"/>
      <c r="M628" s="67"/>
      <c r="N628" s="67" t="str">
        <f t="shared" si="54"/>
        <v>-</v>
      </c>
      <c r="O628" s="67"/>
      <c r="P628" s="67"/>
      <c r="Q628" s="67"/>
      <c r="R628" s="67"/>
      <c r="S628" s="67"/>
      <c r="T628" s="67"/>
      <c r="U628" s="67"/>
      <c r="V628" s="67"/>
      <c r="W628" s="67"/>
      <c r="X628" s="73" t="str">
        <f>IF('COUT TVX'!E625=0,"",'COUT TVX'!E625)</f>
        <v/>
      </c>
      <c r="Y628" s="74"/>
      <c r="Z628" s="74"/>
      <c r="AA628" s="74"/>
      <c r="AB628" s="74"/>
      <c r="AC628" s="74"/>
      <c r="AD628" s="68"/>
      <c r="AE628" s="68" t="str">
        <f t="shared" si="55"/>
        <v/>
      </c>
      <c r="AF628" s="68"/>
      <c r="AG628" s="75" t="str">
        <f>IF('COUT TVX'!F625=0,"",'COUT TVX'!F625)</f>
        <v/>
      </c>
      <c r="AH628" s="75" t="str">
        <f>IF('COUT TVX'!G625=0,"",'COUT TVX'!G625)</f>
        <v/>
      </c>
      <c r="AI628" s="76" t="str">
        <f t="shared" si="56"/>
        <v/>
      </c>
      <c r="AJ628" s="67" t="str">
        <f>'COUT TVX'!K625</f>
        <v>LOT 7- SERRURERIE METALLERIE</v>
      </c>
      <c r="AK628" s="67" t="str">
        <f>'COUT TVX'!L625</f>
        <v>SECOND ŒUVRE</v>
      </c>
      <c r="AL628" s="68">
        <f>'COUT TVX'!M625</f>
        <v>251116.78</v>
      </c>
      <c r="AM628" s="68"/>
      <c r="AN628" s="68"/>
      <c r="AO628" s="68"/>
      <c r="AP628" s="68"/>
      <c r="AQ628" s="68"/>
      <c r="AR628" s="68"/>
      <c r="AS628" s="77" t="str">
        <f>IF(ISBLANK('COUT TVX'!Q625),"",'COUT TVX'!Q625)</f>
        <v/>
      </c>
      <c r="AT628" s="68" t="str">
        <f t="shared" si="57"/>
        <v/>
      </c>
      <c r="AU628" s="68" t="str">
        <f t="shared" si="58"/>
        <v/>
      </c>
      <c r="AV628" s="68" t="str">
        <f t="shared" si="59"/>
        <v/>
      </c>
    </row>
    <row r="629" spans="1:48" x14ac:dyDescent="0.25">
      <c r="A629" s="67" t="str">
        <f>'COUT TVX'!A626</f>
        <v>843/3</v>
      </c>
      <c r="B629" s="67" t="str">
        <f>'COUT TVX'!B626</f>
        <v>ALLONNES CONST 8 LOGTS</v>
      </c>
      <c r="C629" s="67"/>
      <c r="D629" s="67" t="s">
        <v>1244</v>
      </c>
      <c r="E629" s="67" t="str">
        <f>IF(ISBLANK('COUT TVX'!I626),"",'COUT TVX'!I626)</f>
        <v/>
      </c>
      <c r="F629" s="72" t="str">
        <f>'COUT TVX'!R626</f>
        <v>Z2</v>
      </c>
      <c r="G629" s="67"/>
      <c r="H629" s="67">
        <f>'COUT TVX'!C626</f>
        <v>2013</v>
      </c>
      <c r="I629" s="67">
        <f>'COUT TVX'!D626</f>
        <v>2016</v>
      </c>
      <c r="J629" s="67" t="str">
        <f>IF('COUT TVX'!H626="IND","IND",IF('COUT TVX'!H626="COLL","COLL",IF('COUT TVX'!H626="INT","COL","MIXTE")))</f>
        <v>COLL</v>
      </c>
      <c r="K629" s="67" t="str">
        <f>IFERROR((VLOOKUP(A629,'COUT GLOBAL'!A:L,9,FALSE)),"")</f>
        <v>Locatif</v>
      </c>
      <c r="L629" s="67"/>
      <c r="M629" s="67"/>
      <c r="N629" s="67" t="str">
        <f t="shared" si="54"/>
        <v>-</v>
      </c>
      <c r="O629" s="67"/>
      <c r="P629" s="67"/>
      <c r="Q629" s="67"/>
      <c r="R629" s="67"/>
      <c r="S629" s="67"/>
      <c r="T629" s="67"/>
      <c r="U629" s="67"/>
      <c r="V629" s="67"/>
      <c r="W629" s="67"/>
      <c r="X629" s="73">
        <f>IF('COUT TVX'!E626=0,"",'COUT TVX'!E626)</f>
        <v>8</v>
      </c>
      <c r="Y629" s="74"/>
      <c r="Z629" s="74"/>
      <c r="AA629" s="74"/>
      <c r="AB629" s="74"/>
      <c r="AC629" s="74"/>
      <c r="AD629" s="68"/>
      <c r="AE629" s="68">
        <f t="shared" si="55"/>
        <v>0</v>
      </c>
      <c r="AF629" s="68"/>
      <c r="AG629" s="75">
        <f>IF('COUT TVX'!F626=0,"",'COUT TVX'!F626)</f>
        <v>504.7</v>
      </c>
      <c r="AH629" s="75">
        <f>IF('COUT TVX'!G626=0,"",'COUT TVX'!G626)</f>
        <v>536.53</v>
      </c>
      <c r="AI629" s="76">
        <f t="shared" si="56"/>
        <v>0.94067433321529093</v>
      </c>
      <c r="AJ629" s="67" t="str">
        <f>'COUT TVX'!K626</f>
        <v>LOT 1 - GROS OEUVRE</v>
      </c>
      <c r="AK629" s="67" t="str">
        <f>'COUT TVX'!L626</f>
        <v>GROS ŒUVRE</v>
      </c>
      <c r="AL629" s="68">
        <f>'COUT TVX'!M626</f>
        <v>281914.2</v>
      </c>
      <c r="AM629" s="68"/>
      <c r="AN629" s="68"/>
      <c r="AO629" s="68"/>
      <c r="AP629" s="68"/>
      <c r="AQ629" s="68"/>
      <c r="AR629" s="68"/>
      <c r="AS629" s="77">
        <f>IF(ISBLANK('COUT TVX'!Q626),"",'COUT TVX'!Q626)</f>
        <v>5.5E-2</v>
      </c>
      <c r="AT629" s="68">
        <f t="shared" si="57"/>
        <v>0</v>
      </c>
      <c r="AU629" s="68">
        <f t="shared" si="58"/>
        <v>0</v>
      </c>
      <c r="AV629" s="68">
        <f t="shared" si="59"/>
        <v>0</v>
      </c>
    </row>
    <row r="630" spans="1:48" x14ac:dyDescent="0.25">
      <c r="A630" s="67" t="str">
        <f>'COUT TVX'!A627</f>
        <v>843/3</v>
      </c>
      <c r="B630" s="67" t="str">
        <f>'COUT TVX'!B627</f>
        <v>ALLONNES CONST 8 LOGTS</v>
      </c>
      <c r="C630" s="67"/>
      <c r="D630" s="67"/>
      <c r="E630" s="67" t="str">
        <f>IF(ISBLANK('COUT TVX'!I627),"",'COUT TVX'!I627)</f>
        <v/>
      </c>
      <c r="F630" s="72" t="str">
        <f>'COUT TVX'!R627</f>
        <v>Z2</v>
      </c>
      <c r="G630" s="67"/>
      <c r="H630" s="67">
        <f>'COUT TVX'!C627</f>
        <v>2013</v>
      </c>
      <c r="I630" s="67">
        <f>'COUT TVX'!D627</f>
        <v>2016</v>
      </c>
      <c r="J630" s="67" t="str">
        <f>IF('COUT TVX'!H627="IND","IND",IF('COUT TVX'!H627="COLL","COLL",IF('COUT TVX'!H627="INT","COL","MIXTE")))</f>
        <v>COLL</v>
      </c>
      <c r="K630" s="67" t="str">
        <f>IFERROR((VLOOKUP(A630,'COUT GLOBAL'!A:L,9,FALSE)),"")</f>
        <v>Locatif</v>
      </c>
      <c r="L630" s="67"/>
      <c r="M630" s="67"/>
      <c r="N630" s="67" t="str">
        <f t="shared" si="54"/>
        <v>-</v>
      </c>
      <c r="O630" s="67"/>
      <c r="P630" s="67"/>
      <c r="Q630" s="67"/>
      <c r="R630" s="67"/>
      <c r="S630" s="67"/>
      <c r="T630" s="67"/>
      <c r="U630" s="67"/>
      <c r="V630" s="67"/>
      <c r="W630" s="67"/>
      <c r="X630" s="73" t="str">
        <f>IF('COUT TVX'!E627=0,"",'COUT TVX'!E627)</f>
        <v/>
      </c>
      <c r="Y630" s="74"/>
      <c r="Z630" s="74"/>
      <c r="AA630" s="74"/>
      <c r="AB630" s="74"/>
      <c r="AC630" s="74"/>
      <c r="AD630" s="68"/>
      <c r="AE630" s="68" t="str">
        <f t="shared" si="55"/>
        <v/>
      </c>
      <c r="AF630" s="68"/>
      <c r="AG630" s="75" t="str">
        <f>IF('COUT TVX'!F627=0,"",'COUT TVX'!F627)</f>
        <v/>
      </c>
      <c r="AH630" s="75" t="str">
        <f>IF('COUT TVX'!G627=0,"",'COUT TVX'!G627)</f>
        <v/>
      </c>
      <c r="AI630" s="76" t="str">
        <f t="shared" si="56"/>
        <v/>
      </c>
      <c r="AJ630" s="67" t="str">
        <f>'COUT TVX'!K627</f>
        <v>LOT 2 - CHARPENTE BOIS</v>
      </c>
      <c r="AK630" s="67" t="str">
        <f>'COUT TVX'!L627</f>
        <v>CHARPENTE / COUVERTURE</v>
      </c>
      <c r="AL630" s="68">
        <f>'COUT TVX'!M627</f>
        <v>2029.46</v>
      </c>
      <c r="AM630" s="68"/>
      <c r="AN630" s="68"/>
      <c r="AO630" s="68"/>
      <c r="AP630" s="68"/>
      <c r="AQ630" s="68"/>
      <c r="AR630" s="68"/>
      <c r="AS630" s="77" t="str">
        <f>IF(ISBLANK('COUT TVX'!Q627),"",'COUT TVX'!Q627)</f>
        <v/>
      </c>
      <c r="AT630" s="68" t="str">
        <f t="shared" si="57"/>
        <v/>
      </c>
      <c r="AU630" s="68" t="str">
        <f t="shared" si="58"/>
        <v/>
      </c>
      <c r="AV630" s="68" t="str">
        <f t="shared" si="59"/>
        <v/>
      </c>
    </row>
    <row r="631" spans="1:48" x14ac:dyDescent="0.25">
      <c r="A631" s="67" t="str">
        <f>'COUT TVX'!A628</f>
        <v>843/3</v>
      </c>
      <c r="B631" s="67" t="str">
        <f>'COUT TVX'!B628</f>
        <v>ALLONNES CONST 8 LOGTS</v>
      </c>
      <c r="C631" s="67"/>
      <c r="D631" s="67"/>
      <c r="E631" s="67" t="str">
        <f>IF(ISBLANK('COUT TVX'!I628),"",'COUT TVX'!I628)</f>
        <v/>
      </c>
      <c r="F631" s="72" t="str">
        <f>'COUT TVX'!R628</f>
        <v>Z2</v>
      </c>
      <c r="G631" s="67"/>
      <c r="H631" s="67">
        <f>'COUT TVX'!C628</f>
        <v>2013</v>
      </c>
      <c r="I631" s="67">
        <f>'COUT TVX'!D628</f>
        <v>2016</v>
      </c>
      <c r="J631" s="67" t="str">
        <f>IF('COUT TVX'!H628="IND","IND",IF('COUT TVX'!H628="COLL","COLL",IF('COUT TVX'!H628="INT","COL","MIXTE")))</f>
        <v>COLL</v>
      </c>
      <c r="K631" s="67" t="str">
        <f>IFERROR((VLOOKUP(A631,'COUT GLOBAL'!A:L,9,FALSE)),"")</f>
        <v>Locatif</v>
      </c>
      <c r="L631" s="67"/>
      <c r="M631" s="67"/>
      <c r="N631" s="67" t="str">
        <f t="shared" si="54"/>
        <v>-</v>
      </c>
      <c r="O631" s="67"/>
      <c r="P631" s="67"/>
      <c r="Q631" s="67"/>
      <c r="R631" s="67"/>
      <c r="S631" s="67"/>
      <c r="T631" s="67"/>
      <c r="U631" s="67"/>
      <c r="V631" s="67"/>
      <c r="W631" s="67"/>
      <c r="X631" s="73" t="str">
        <f>IF('COUT TVX'!E628=0,"",'COUT TVX'!E628)</f>
        <v/>
      </c>
      <c r="Y631" s="74"/>
      <c r="Z631" s="74"/>
      <c r="AA631" s="74"/>
      <c r="AB631" s="74"/>
      <c r="AC631" s="74"/>
      <c r="AD631" s="68"/>
      <c r="AE631" s="68" t="str">
        <f t="shared" si="55"/>
        <v/>
      </c>
      <c r="AF631" s="68"/>
      <c r="AG631" s="75" t="str">
        <f>IF('COUT TVX'!F628=0,"",'COUT TVX'!F628)</f>
        <v/>
      </c>
      <c r="AH631" s="75" t="str">
        <f>IF('COUT TVX'!G628=0,"",'COUT TVX'!G628)</f>
        <v/>
      </c>
      <c r="AI631" s="76" t="str">
        <f t="shared" si="56"/>
        <v/>
      </c>
      <c r="AJ631" s="67" t="str">
        <f>'COUT TVX'!K628</f>
        <v>LOT 3 - COUVERTURE</v>
      </c>
      <c r="AK631" s="67" t="str">
        <f>'COUT TVX'!L628</f>
        <v>CHARPENTE / COUVERTURE</v>
      </c>
      <c r="AL631" s="68">
        <f>'COUT TVX'!M628</f>
        <v>6860.03</v>
      </c>
      <c r="AM631" s="68"/>
      <c r="AN631" s="68"/>
      <c r="AO631" s="68"/>
      <c r="AP631" s="68"/>
      <c r="AQ631" s="68"/>
      <c r="AR631" s="68"/>
      <c r="AS631" s="77" t="str">
        <f>IF(ISBLANK('COUT TVX'!Q628),"",'COUT TVX'!Q628)</f>
        <v/>
      </c>
      <c r="AT631" s="68" t="str">
        <f t="shared" si="57"/>
        <v/>
      </c>
      <c r="AU631" s="68" t="str">
        <f t="shared" si="58"/>
        <v/>
      </c>
      <c r="AV631" s="68" t="str">
        <f t="shared" si="59"/>
        <v/>
      </c>
    </row>
    <row r="632" spans="1:48" x14ac:dyDescent="0.25">
      <c r="A632" s="67" t="str">
        <f>'COUT TVX'!A629</f>
        <v>843/3</v>
      </c>
      <c r="B632" s="67" t="str">
        <f>'COUT TVX'!B629</f>
        <v>ALLONNES CONST 8 LOGTS</v>
      </c>
      <c r="C632" s="67"/>
      <c r="D632" s="67"/>
      <c r="E632" s="67" t="str">
        <f>IF(ISBLANK('COUT TVX'!I629),"",'COUT TVX'!I629)</f>
        <v/>
      </c>
      <c r="F632" s="72" t="str">
        <f>'COUT TVX'!R629</f>
        <v>Z2</v>
      </c>
      <c r="G632" s="67"/>
      <c r="H632" s="67">
        <f>'COUT TVX'!C629</f>
        <v>2013</v>
      </c>
      <c r="I632" s="67">
        <f>'COUT TVX'!D629</f>
        <v>2016</v>
      </c>
      <c r="J632" s="67" t="str">
        <f>IF('COUT TVX'!H629="IND","IND",IF('COUT TVX'!H629="COLL","COLL",IF('COUT TVX'!H629="INT","COL","MIXTE")))</f>
        <v>COLL</v>
      </c>
      <c r="K632" s="67" t="str">
        <f>IFERROR((VLOOKUP(A632,'COUT GLOBAL'!A:L,9,FALSE)),"")</f>
        <v>Locatif</v>
      </c>
      <c r="L632" s="67"/>
      <c r="M632" s="67"/>
      <c r="N632" s="67" t="str">
        <f t="shared" si="54"/>
        <v>-</v>
      </c>
      <c r="O632" s="67"/>
      <c r="P632" s="67"/>
      <c r="Q632" s="67"/>
      <c r="R632" s="67"/>
      <c r="S632" s="67"/>
      <c r="T632" s="67"/>
      <c r="U632" s="67"/>
      <c r="V632" s="67"/>
      <c r="W632" s="67"/>
      <c r="X632" s="73" t="str">
        <f>IF('COUT TVX'!E629=0,"",'COUT TVX'!E629)</f>
        <v/>
      </c>
      <c r="Y632" s="74"/>
      <c r="Z632" s="74"/>
      <c r="AA632" s="74"/>
      <c r="AB632" s="74"/>
      <c r="AC632" s="74"/>
      <c r="AD632" s="68"/>
      <c r="AE632" s="68" t="str">
        <f t="shared" si="55"/>
        <v/>
      </c>
      <c r="AF632" s="68"/>
      <c r="AG632" s="75" t="str">
        <f>IF('COUT TVX'!F629=0,"",'COUT TVX'!F629)</f>
        <v/>
      </c>
      <c r="AH632" s="75" t="str">
        <f>IF('COUT TVX'!G629=0,"",'COUT TVX'!G629)</f>
        <v/>
      </c>
      <c r="AI632" s="76" t="str">
        <f t="shared" si="56"/>
        <v/>
      </c>
      <c r="AJ632" s="67" t="str">
        <f>'COUT TVX'!K629</f>
        <v>LOT 4 - ETANCHEITE</v>
      </c>
      <c r="AK632" s="67" t="str">
        <f>'COUT TVX'!L629</f>
        <v>CHARPENTE / COUVERTURE</v>
      </c>
      <c r="AL632" s="68">
        <f>'COUT TVX'!M629</f>
        <v>22328.82</v>
      </c>
      <c r="AM632" s="68"/>
      <c r="AN632" s="68"/>
      <c r="AO632" s="68"/>
      <c r="AP632" s="68"/>
      <c r="AQ632" s="68"/>
      <c r="AR632" s="68"/>
      <c r="AS632" s="77" t="str">
        <f>IF(ISBLANK('COUT TVX'!Q629),"",'COUT TVX'!Q629)</f>
        <v/>
      </c>
      <c r="AT632" s="68" t="str">
        <f t="shared" si="57"/>
        <v/>
      </c>
      <c r="AU632" s="68" t="str">
        <f t="shared" si="58"/>
        <v/>
      </c>
      <c r="AV632" s="68" t="str">
        <f t="shared" si="59"/>
        <v/>
      </c>
    </row>
    <row r="633" spans="1:48" x14ac:dyDescent="0.25">
      <c r="A633" s="67" t="str">
        <f>'COUT TVX'!A630</f>
        <v>843/3</v>
      </c>
      <c r="B633" s="67" t="str">
        <f>'COUT TVX'!B630</f>
        <v>ALLONNES CONST 8 LOGTS</v>
      </c>
      <c r="C633" s="67"/>
      <c r="D633" s="67"/>
      <c r="E633" s="67" t="str">
        <f>IF(ISBLANK('COUT TVX'!I630),"",'COUT TVX'!I630)</f>
        <v/>
      </c>
      <c r="F633" s="72" t="str">
        <f>'COUT TVX'!R630</f>
        <v>Z2</v>
      </c>
      <c r="G633" s="67"/>
      <c r="H633" s="67">
        <f>'COUT TVX'!C630</f>
        <v>2013</v>
      </c>
      <c r="I633" s="67">
        <f>'COUT TVX'!D630</f>
        <v>2016</v>
      </c>
      <c r="J633" s="67" t="str">
        <f>IF('COUT TVX'!H630="IND","IND",IF('COUT TVX'!H630="COLL","COLL",IF('COUT TVX'!H630="INT","COL","MIXTE")))</f>
        <v>COLL</v>
      </c>
      <c r="K633" s="67" t="str">
        <f>IFERROR((VLOOKUP(A633,'COUT GLOBAL'!A:L,9,FALSE)),"")</f>
        <v>Locatif</v>
      </c>
      <c r="L633" s="67"/>
      <c r="M633" s="67"/>
      <c r="N633" s="67" t="str">
        <f t="shared" si="54"/>
        <v>-</v>
      </c>
      <c r="O633" s="67"/>
      <c r="P633" s="67"/>
      <c r="Q633" s="67"/>
      <c r="R633" s="67"/>
      <c r="S633" s="67"/>
      <c r="T633" s="67"/>
      <c r="U633" s="67"/>
      <c r="V633" s="67"/>
      <c r="W633" s="67"/>
      <c r="X633" s="73" t="str">
        <f>IF('COUT TVX'!E630=0,"",'COUT TVX'!E630)</f>
        <v/>
      </c>
      <c r="Y633" s="74"/>
      <c r="Z633" s="74"/>
      <c r="AA633" s="74"/>
      <c r="AB633" s="74"/>
      <c r="AC633" s="74"/>
      <c r="AD633" s="68"/>
      <c r="AE633" s="68" t="str">
        <f t="shared" si="55"/>
        <v/>
      </c>
      <c r="AF633" s="68"/>
      <c r="AG633" s="75" t="str">
        <f>IF('COUT TVX'!F630=0,"",'COUT TVX'!F630)</f>
        <v/>
      </c>
      <c r="AH633" s="75" t="str">
        <f>IF('COUT TVX'!G630=0,"",'COUT TVX'!G630)</f>
        <v/>
      </c>
      <c r="AI633" s="76" t="str">
        <f t="shared" si="56"/>
        <v/>
      </c>
      <c r="AJ633" s="67" t="str">
        <f>'COUT TVX'!K630</f>
        <v>LOT 5 - REVETEMENT FACADES</v>
      </c>
      <c r="AK633" s="67" t="str">
        <f>'COUT TVX'!L630</f>
        <v>SECOND ŒUVRE</v>
      </c>
      <c r="AL633" s="68">
        <f>'COUT TVX'!M630</f>
        <v>21102.32</v>
      </c>
      <c r="AM633" s="68"/>
      <c r="AN633" s="68"/>
      <c r="AO633" s="68"/>
      <c r="AP633" s="68"/>
      <c r="AQ633" s="68"/>
      <c r="AR633" s="68"/>
      <c r="AS633" s="77" t="str">
        <f>IF(ISBLANK('COUT TVX'!Q630),"",'COUT TVX'!Q630)</f>
        <v/>
      </c>
      <c r="AT633" s="68" t="str">
        <f t="shared" si="57"/>
        <v/>
      </c>
      <c r="AU633" s="68" t="str">
        <f t="shared" si="58"/>
        <v/>
      </c>
      <c r="AV633" s="68" t="str">
        <f t="shared" si="59"/>
        <v/>
      </c>
    </row>
    <row r="634" spans="1:48" x14ac:dyDescent="0.25">
      <c r="A634" s="67" t="str">
        <f>'COUT TVX'!A631</f>
        <v>843/3</v>
      </c>
      <c r="B634" s="67" t="str">
        <f>'COUT TVX'!B631</f>
        <v>ALLONNES CONST 8 LOGTS</v>
      </c>
      <c r="C634" s="67"/>
      <c r="D634" s="67"/>
      <c r="E634" s="67" t="str">
        <f>IF(ISBLANK('COUT TVX'!I631),"",'COUT TVX'!I631)</f>
        <v/>
      </c>
      <c r="F634" s="72" t="str">
        <f>'COUT TVX'!R631</f>
        <v>Z2</v>
      </c>
      <c r="G634" s="67"/>
      <c r="H634" s="67">
        <f>'COUT TVX'!C631</f>
        <v>2013</v>
      </c>
      <c r="I634" s="67">
        <f>'COUT TVX'!D631</f>
        <v>2016</v>
      </c>
      <c r="J634" s="67" t="str">
        <f>IF('COUT TVX'!H631="IND","IND",IF('COUT TVX'!H631="COLL","COLL",IF('COUT TVX'!H631="INT","COL","MIXTE")))</f>
        <v>COLL</v>
      </c>
      <c r="K634" s="67" t="str">
        <f>IFERROR((VLOOKUP(A634,'COUT GLOBAL'!A:L,9,FALSE)),"")</f>
        <v>Locatif</v>
      </c>
      <c r="L634" s="67"/>
      <c r="M634" s="67"/>
      <c r="N634" s="67" t="str">
        <f t="shared" si="54"/>
        <v>-</v>
      </c>
      <c r="O634" s="67"/>
      <c r="P634" s="67"/>
      <c r="Q634" s="67"/>
      <c r="R634" s="67"/>
      <c r="S634" s="67"/>
      <c r="T634" s="67"/>
      <c r="U634" s="67"/>
      <c r="V634" s="67"/>
      <c r="W634" s="67"/>
      <c r="X634" s="73" t="str">
        <f>IF('COUT TVX'!E631=0,"",'COUT TVX'!E631)</f>
        <v/>
      </c>
      <c r="Y634" s="74"/>
      <c r="Z634" s="74"/>
      <c r="AA634" s="74"/>
      <c r="AB634" s="74"/>
      <c r="AC634" s="74"/>
      <c r="AD634" s="68"/>
      <c r="AE634" s="68" t="str">
        <f t="shared" si="55"/>
        <v/>
      </c>
      <c r="AF634" s="68"/>
      <c r="AG634" s="75" t="str">
        <f>IF('COUT TVX'!F631=0,"",'COUT TVX'!F631)</f>
        <v/>
      </c>
      <c r="AH634" s="75" t="str">
        <f>IF('COUT TVX'!G631=0,"",'COUT TVX'!G631)</f>
        <v/>
      </c>
      <c r="AI634" s="76" t="str">
        <f t="shared" si="56"/>
        <v/>
      </c>
      <c r="AJ634" s="67" t="str">
        <f>'COUT TVX'!K631</f>
        <v>LOT 6-MENUISERIES EXT.PVC</v>
      </c>
      <c r="AK634" s="67" t="str">
        <f>'COUT TVX'!L631</f>
        <v>SECOND ŒUVRE</v>
      </c>
      <c r="AL634" s="68">
        <f>'COUT TVX'!M631</f>
        <v>18236.240000000002</v>
      </c>
      <c r="AM634" s="68"/>
      <c r="AN634" s="68"/>
      <c r="AO634" s="68"/>
      <c r="AP634" s="68"/>
      <c r="AQ634" s="68"/>
      <c r="AR634" s="68"/>
      <c r="AS634" s="77" t="str">
        <f>IF(ISBLANK('COUT TVX'!Q631),"",'COUT TVX'!Q631)</f>
        <v/>
      </c>
      <c r="AT634" s="68" t="str">
        <f t="shared" si="57"/>
        <v/>
      </c>
      <c r="AU634" s="68" t="str">
        <f t="shared" si="58"/>
        <v/>
      </c>
      <c r="AV634" s="68" t="str">
        <f t="shared" si="59"/>
        <v/>
      </c>
    </row>
    <row r="635" spans="1:48" x14ac:dyDescent="0.25">
      <c r="A635" s="67" t="str">
        <f>'COUT TVX'!A632</f>
        <v>843/3</v>
      </c>
      <c r="B635" s="67" t="str">
        <f>'COUT TVX'!B632</f>
        <v>ALLONNES CONST 8 LOGTS</v>
      </c>
      <c r="C635" s="67"/>
      <c r="D635" s="67"/>
      <c r="E635" s="67" t="str">
        <f>IF(ISBLANK('COUT TVX'!I632),"",'COUT TVX'!I632)</f>
        <v/>
      </c>
      <c r="F635" s="72" t="str">
        <f>'COUT TVX'!R632</f>
        <v>Z2</v>
      </c>
      <c r="G635" s="67"/>
      <c r="H635" s="67">
        <f>'COUT TVX'!C632</f>
        <v>2013</v>
      </c>
      <c r="I635" s="67">
        <f>'COUT TVX'!D632</f>
        <v>2016</v>
      </c>
      <c r="J635" s="67" t="str">
        <f>IF('COUT TVX'!H632="IND","IND",IF('COUT TVX'!H632="COLL","COLL",IF('COUT TVX'!H632="INT","COL","MIXTE")))</f>
        <v>COLL</v>
      </c>
      <c r="K635" s="67" t="str">
        <f>IFERROR((VLOOKUP(A635,'COUT GLOBAL'!A:L,9,FALSE)),"")</f>
        <v>Locatif</v>
      </c>
      <c r="L635" s="67"/>
      <c r="M635" s="67"/>
      <c r="N635" s="67" t="str">
        <f t="shared" si="54"/>
        <v>-</v>
      </c>
      <c r="O635" s="67"/>
      <c r="P635" s="67"/>
      <c r="Q635" s="67"/>
      <c r="R635" s="67"/>
      <c r="S635" s="67"/>
      <c r="T635" s="67"/>
      <c r="U635" s="67"/>
      <c r="V635" s="67"/>
      <c r="W635" s="67"/>
      <c r="X635" s="73" t="str">
        <f>IF('COUT TVX'!E632=0,"",'COUT TVX'!E632)</f>
        <v/>
      </c>
      <c r="Y635" s="74"/>
      <c r="Z635" s="74"/>
      <c r="AA635" s="74"/>
      <c r="AB635" s="74"/>
      <c r="AC635" s="74"/>
      <c r="AD635" s="68"/>
      <c r="AE635" s="68" t="str">
        <f t="shared" si="55"/>
        <v/>
      </c>
      <c r="AF635" s="68"/>
      <c r="AG635" s="75" t="str">
        <f>IF('COUT TVX'!F632=0,"",'COUT TVX'!F632)</f>
        <v/>
      </c>
      <c r="AH635" s="75" t="str">
        <f>IF('COUT TVX'!G632=0,"",'COUT TVX'!G632)</f>
        <v/>
      </c>
      <c r="AI635" s="76" t="str">
        <f t="shared" si="56"/>
        <v/>
      </c>
      <c r="AJ635" s="67" t="str">
        <f>'COUT TVX'!K632</f>
        <v>LOT 8-CLOISONS DOUBLAGES</v>
      </c>
      <c r="AK635" s="67" t="str">
        <f>'COUT TVX'!L632</f>
        <v>SECOND ŒUVRE</v>
      </c>
      <c r="AL635" s="68">
        <f>'COUT TVX'!M632</f>
        <v>29149.27</v>
      </c>
      <c r="AM635" s="68"/>
      <c r="AN635" s="68"/>
      <c r="AO635" s="68"/>
      <c r="AP635" s="68"/>
      <c r="AQ635" s="68"/>
      <c r="AR635" s="68"/>
      <c r="AS635" s="77" t="str">
        <f>IF(ISBLANK('COUT TVX'!Q632),"",'COUT TVX'!Q632)</f>
        <v/>
      </c>
      <c r="AT635" s="68" t="str">
        <f t="shared" si="57"/>
        <v/>
      </c>
      <c r="AU635" s="68" t="str">
        <f t="shared" si="58"/>
        <v/>
      </c>
      <c r="AV635" s="68" t="str">
        <f t="shared" si="59"/>
        <v/>
      </c>
    </row>
    <row r="636" spans="1:48" x14ac:dyDescent="0.25">
      <c r="A636" s="67" t="str">
        <f>'COUT TVX'!A633</f>
        <v>843/3</v>
      </c>
      <c r="B636" s="67" t="str">
        <f>'COUT TVX'!B633</f>
        <v>ALLONNES CONST 8 LOGTS</v>
      </c>
      <c r="C636" s="67"/>
      <c r="D636" s="67"/>
      <c r="E636" s="67" t="str">
        <f>IF(ISBLANK('COUT TVX'!I633),"",'COUT TVX'!I633)</f>
        <v/>
      </c>
      <c r="F636" s="72" t="str">
        <f>'COUT TVX'!R633</f>
        <v>Z2</v>
      </c>
      <c r="G636" s="67"/>
      <c r="H636" s="67">
        <f>'COUT TVX'!C633</f>
        <v>2013</v>
      </c>
      <c r="I636" s="67">
        <f>'COUT TVX'!D633</f>
        <v>2016</v>
      </c>
      <c r="J636" s="67" t="str">
        <f>IF('COUT TVX'!H633="IND","IND",IF('COUT TVX'!H633="COLL","COLL",IF('COUT TVX'!H633="INT","COL","MIXTE")))</f>
        <v>COLL</v>
      </c>
      <c r="K636" s="67" t="str">
        <f>IFERROR((VLOOKUP(A636,'COUT GLOBAL'!A:L,9,FALSE)),"")</f>
        <v>Locatif</v>
      </c>
      <c r="L636" s="67"/>
      <c r="M636" s="67"/>
      <c r="N636" s="67" t="str">
        <f t="shared" si="54"/>
        <v>-</v>
      </c>
      <c r="O636" s="67"/>
      <c r="P636" s="67"/>
      <c r="Q636" s="67"/>
      <c r="R636" s="67"/>
      <c r="S636" s="67"/>
      <c r="T636" s="67"/>
      <c r="U636" s="67"/>
      <c r="V636" s="67"/>
      <c r="W636" s="67"/>
      <c r="X636" s="73" t="str">
        <f>IF('COUT TVX'!E633=0,"",'COUT TVX'!E633)</f>
        <v/>
      </c>
      <c r="Y636" s="74"/>
      <c r="Z636" s="74"/>
      <c r="AA636" s="74"/>
      <c r="AB636" s="74"/>
      <c r="AC636" s="74"/>
      <c r="AD636" s="68"/>
      <c r="AE636" s="68" t="str">
        <f t="shared" si="55"/>
        <v/>
      </c>
      <c r="AF636" s="68"/>
      <c r="AG636" s="75" t="str">
        <f>IF('COUT TVX'!F633=0,"",'COUT TVX'!F633)</f>
        <v/>
      </c>
      <c r="AH636" s="75" t="str">
        <f>IF('COUT TVX'!G633=0,"",'COUT TVX'!G633)</f>
        <v/>
      </c>
      <c r="AI636" s="76" t="str">
        <f t="shared" si="56"/>
        <v/>
      </c>
      <c r="AJ636" s="67" t="str">
        <f>'COUT TVX'!K633</f>
        <v>LOT 9-MENUISERIES INTERIEURES</v>
      </c>
      <c r="AK636" s="67" t="str">
        <f>'COUT TVX'!L633</f>
        <v>SECOND ŒUVRE</v>
      </c>
      <c r="AL636" s="68">
        <f>'COUT TVX'!M633</f>
        <v>24226.639999999999</v>
      </c>
      <c r="AM636" s="68"/>
      <c r="AN636" s="68"/>
      <c r="AO636" s="68"/>
      <c r="AP636" s="68"/>
      <c r="AQ636" s="68"/>
      <c r="AR636" s="68"/>
      <c r="AS636" s="77" t="str">
        <f>IF(ISBLANK('COUT TVX'!Q633),"",'COUT TVX'!Q633)</f>
        <v/>
      </c>
      <c r="AT636" s="68" t="str">
        <f t="shared" si="57"/>
        <v/>
      </c>
      <c r="AU636" s="68" t="str">
        <f t="shared" si="58"/>
        <v/>
      </c>
      <c r="AV636" s="68" t="str">
        <f t="shared" si="59"/>
        <v/>
      </c>
    </row>
    <row r="637" spans="1:48" x14ac:dyDescent="0.25">
      <c r="A637" s="67" t="str">
        <f>'COUT TVX'!A634</f>
        <v>843/3</v>
      </c>
      <c r="B637" s="67" t="str">
        <f>'COUT TVX'!B634</f>
        <v>ALLONNES CONST 8 LOGTS</v>
      </c>
      <c r="C637" s="67"/>
      <c r="D637" s="67"/>
      <c r="E637" s="67" t="str">
        <f>IF(ISBLANK('COUT TVX'!I634),"",'COUT TVX'!I634)</f>
        <v/>
      </c>
      <c r="F637" s="72" t="str">
        <f>'COUT TVX'!R634</f>
        <v>Z2</v>
      </c>
      <c r="G637" s="67"/>
      <c r="H637" s="67">
        <f>'COUT TVX'!C634</f>
        <v>2013</v>
      </c>
      <c r="I637" s="67">
        <f>'COUT TVX'!D634</f>
        <v>2016</v>
      </c>
      <c r="J637" s="67" t="str">
        <f>IF('COUT TVX'!H634="IND","IND",IF('COUT TVX'!H634="COLL","COLL",IF('COUT TVX'!H634="INT","COL","MIXTE")))</f>
        <v>COLL</v>
      </c>
      <c r="K637" s="67" t="str">
        <f>IFERROR((VLOOKUP(A637,'COUT GLOBAL'!A:L,9,FALSE)),"")</f>
        <v>Locatif</v>
      </c>
      <c r="L637" s="67"/>
      <c r="M637" s="67"/>
      <c r="N637" s="67" t="str">
        <f t="shared" si="54"/>
        <v>-</v>
      </c>
      <c r="O637" s="67"/>
      <c r="P637" s="67"/>
      <c r="Q637" s="67"/>
      <c r="R637" s="67"/>
      <c r="S637" s="67"/>
      <c r="T637" s="67"/>
      <c r="U637" s="67"/>
      <c r="V637" s="67"/>
      <c r="W637" s="67"/>
      <c r="X637" s="73" t="str">
        <f>IF('COUT TVX'!E634=0,"",'COUT TVX'!E634)</f>
        <v/>
      </c>
      <c r="Y637" s="74"/>
      <c r="Z637" s="74"/>
      <c r="AA637" s="74"/>
      <c r="AB637" s="74"/>
      <c r="AC637" s="74"/>
      <c r="AD637" s="68"/>
      <c r="AE637" s="68" t="str">
        <f t="shared" si="55"/>
        <v/>
      </c>
      <c r="AF637" s="68"/>
      <c r="AG637" s="75" t="str">
        <f>IF('COUT TVX'!F634=0,"",'COUT TVX'!F634)</f>
        <v/>
      </c>
      <c r="AH637" s="75" t="str">
        <f>IF('COUT TVX'!G634=0,"",'COUT TVX'!G634)</f>
        <v/>
      </c>
      <c r="AI637" s="76" t="str">
        <f t="shared" si="56"/>
        <v/>
      </c>
      <c r="AJ637" s="67" t="str">
        <f>'COUT TVX'!K634</f>
        <v>LOT 10- CARRELAGE</v>
      </c>
      <c r="AK637" s="67" t="str">
        <f>'COUT TVX'!L634</f>
        <v>SECOND ŒUVRE</v>
      </c>
      <c r="AL637" s="68">
        <f>'COUT TVX'!M634</f>
        <v>6887.43</v>
      </c>
      <c r="AM637" s="68"/>
      <c r="AN637" s="68"/>
      <c r="AO637" s="68"/>
      <c r="AP637" s="68"/>
      <c r="AQ637" s="68"/>
      <c r="AR637" s="68"/>
      <c r="AS637" s="77" t="str">
        <f>IF(ISBLANK('COUT TVX'!Q634),"",'COUT TVX'!Q634)</f>
        <v/>
      </c>
      <c r="AT637" s="68" t="str">
        <f t="shared" si="57"/>
        <v/>
      </c>
      <c r="AU637" s="68" t="str">
        <f t="shared" si="58"/>
        <v/>
      </c>
      <c r="AV637" s="68" t="str">
        <f t="shared" si="59"/>
        <v/>
      </c>
    </row>
    <row r="638" spans="1:48" x14ac:dyDescent="0.25">
      <c r="A638" s="67" t="str">
        <f>'COUT TVX'!A635</f>
        <v>843/3</v>
      </c>
      <c r="B638" s="67" t="str">
        <f>'COUT TVX'!B635</f>
        <v>ALLONNES CONST 8 LOGTS</v>
      </c>
      <c r="C638" s="67"/>
      <c r="D638" s="67"/>
      <c r="E638" s="67" t="str">
        <f>IF(ISBLANK('COUT TVX'!I635),"",'COUT TVX'!I635)</f>
        <v/>
      </c>
      <c r="F638" s="72" t="str">
        <f>'COUT TVX'!R635</f>
        <v>Z2</v>
      </c>
      <c r="G638" s="67"/>
      <c r="H638" s="67">
        <f>'COUT TVX'!C635</f>
        <v>2013</v>
      </c>
      <c r="I638" s="67">
        <f>'COUT TVX'!D635</f>
        <v>2016</v>
      </c>
      <c r="J638" s="67" t="str">
        <f>IF('COUT TVX'!H635="IND","IND",IF('COUT TVX'!H635="COLL","COLL",IF('COUT TVX'!H635="INT","COL","MIXTE")))</f>
        <v>COLL</v>
      </c>
      <c r="K638" s="67" t="str">
        <f>IFERROR((VLOOKUP(A638,'COUT GLOBAL'!A:L,9,FALSE)),"")</f>
        <v>Locatif</v>
      </c>
      <c r="L638" s="67"/>
      <c r="M638" s="67"/>
      <c r="N638" s="67" t="str">
        <f t="shared" si="54"/>
        <v>-</v>
      </c>
      <c r="O638" s="67"/>
      <c r="P638" s="67"/>
      <c r="Q638" s="67"/>
      <c r="R638" s="67"/>
      <c r="S638" s="67"/>
      <c r="T638" s="67"/>
      <c r="U638" s="67"/>
      <c r="V638" s="67"/>
      <c r="W638" s="67"/>
      <c r="X638" s="73" t="str">
        <f>IF('COUT TVX'!E635=0,"",'COUT TVX'!E635)</f>
        <v/>
      </c>
      <c r="Y638" s="74"/>
      <c r="Z638" s="74"/>
      <c r="AA638" s="74"/>
      <c r="AB638" s="74"/>
      <c r="AC638" s="74"/>
      <c r="AD638" s="68"/>
      <c r="AE638" s="68" t="str">
        <f t="shared" si="55"/>
        <v/>
      </c>
      <c r="AF638" s="68"/>
      <c r="AG638" s="75" t="str">
        <f>IF('COUT TVX'!F635=0,"",'COUT TVX'!F635)</f>
        <v/>
      </c>
      <c r="AH638" s="75" t="str">
        <f>IF('COUT TVX'!G635=0,"",'COUT TVX'!G635)</f>
        <v/>
      </c>
      <c r="AI638" s="76" t="str">
        <f t="shared" si="56"/>
        <v/>
      </c>
      <c r="AJ638" s="67" t="str">
        <f>'COUT TVX'!K635</f>
        <v>LOT 11-SOLS SOUPLES</v>
      </c>
      <c r="AK638" s="67" t="str">
        <f>'COUT TVX'!L635</f>
        <v>SECOND ŒUVRE</v>
      </c>
      <c r="AL638" s="68">
        <f>'COUT TVX'!M635</f>
        <v>9115.5499999999993</v>
      </c>
      <c r="AM638" s="68"/>
      <c r="AN638" s="68"/>
      <c r="AO638" s="68"/>
      <c r="AP638" s="68"/>
      <c r="AQ638" s="68"/>
      <c r="AR638" s="68"/>
      <c r="AS638" s="77" t="str">
        <f>IF(ISBLANK('COUT TVX'!Q635),"",'COUT TVX'!Q635)</f>
        <v/>
      </c>
      <c r="AT638" s="68" t="str">
        <f t="shared" si="57"/>
        <v/>
      </c>
      <c r="AU638" s="68" t="str">
        <f t="shared" si="58"/>
        <v/>
      </c>
      <c r="AV638" s="68" t="str">
        <f t="shared" si="59"/>
        <v/>
      </c>
    </row>
    <row r="639" spans="1:48" x14ac:dyDescent="0.25">
      <c r="A639" s="67" t="str">
        <f>'COUT TVX'!A636</f>
        <v>843/3</v>
      </c>
      <c r="B639" s="67" t="str">
        <f>'COUT TVX'!B636</f>
        <v>ALLONNES CONST 8 LOGTS</v>
      </c>
      <c r="C639" s="67"/>
      <c r="D639" s="67"/>
      <c r="E639" s="67" t="str">
        <f>IF(ISBLANK('COUT TVX'!I636),"",'COUT TVX'!I636)</f>
        <v/>
      </c>
      <c r="F639" s="72" t="str">
        <f>'COUT TVX'!R636</f>
        <v>Z2</v>
      </c>
      <c r="G639" s="67"/>
      <c r="H639" s="67">
        <f>'COUT TVX'!C636</f>
        <v>2013</v>
      </c>
      <c r="I639" s="67">
        <f>'COUT TVX'!D636</f>
        <v>2016</v>
      </c>
      <c r="J639" s="67" t="str">
        <f>IF('COUT TVX'!H636="IND","IND",IF('COUT TVX'!H636="COLL","COLL",IF('COUT TVX'!H636="INT","COL","MIXTE")))</f>
        <v>COLL</v>
      </c>
      <c r="K639" s="67" t="str">
        <f>IFERROR((VLOOKUP(A639,'COUT GLOBAL'!A:L,9,FALSE)),"")</f>
        <v>Locatif</v>
      </c>
      <c r="L639" s="67"/>
      <c r="M639" s="67"/>
      <c r="N639" s="67" t="str">
        <f t="shared" si="54"/>
        <v>-</v>
      </c>
      <c r="O639" s="67"/>
      <c r="P639" s="67"/>
      <c r="Q639" s="67"/>
      <c r="R639" s="67"/>
      <c r="S639" s="67"/>
      <c r="T639" s="67"/>
      <c r="U639" s="67"/>
      <c r="V639" s="67"/>
      <c r="W639" s="67"/>
      <c r="X639" s="73" t="str">
        <f>IF('COUT TVX'!E636=0,"",'COUT TVX'!E636)</f>
        <v/>
      </c>
      <c r="Y639" s="74"/>
      <c r="Z639" s="74"/>
      <c r="AA639" s="74"/>
      <c r="AB639" s="74"/>
      <c r="AC639" s="74"/>
      <c r="AD639" s="68"/>
      <c r="AE639" s="68" t="str">
        <f t="shared" si="55"/>
        <v/>
      </c>
      <c r="AF639" s="68"/>
      <c r="AG639" s="75" t="str">
        <f>IF('COUT TVX'!F636=0,"",'COUT TVX'!F636)</f>
        <v/>
      </c>
      <c r="AH639" s="75" t="str">
        <f>IF('COUT TVX'!G636=0,"",'COUT TVX'!G636)</f>
        <v/>
      </c>
      <c r="AI639" s="76" t="str">
        <f t="shared" si="56"/>
        <v/>
      </c>
      <c r="AJ639" s="67" t="str">
        <f>'COUT TVX'!K636</f>
        <v>LOT 12-SOLS SOUPLES</v>
      </c>
      <c r="AK639" s="67" t="str">
        <f>'COUT TVX'!L636</f>
        <v>SECOND ŒUVRE</v>
      </c>
      <c r="AL639" s="68">
        <f>'COUT TVX'!M636</f>
        <v>31109.73</v>
      </c>
      <c r="AM639" s="68"/>
      <c r="AN639" s="68"/>
      <c r="AO639" s="68"/>
      <c r="AP639" s="68"/>
      <c r="AQ639" s="68"/>
      <c r="AR639" s="68"/>
      <c r="AS639" s="77" t="str">
        <f>IF(ISBLANK('COUT TVX'!Q636),"",'COUT TVX'!Q636)</f>
        <v/>
      </c>
      <c r="AT639" s="68" t="str">
        <f t="shared" si="57"/>
        <v/>
      </c>
      <c r="AU639" s="68" t="str">
        <f t="shared" si="58"/>
        <v/>
      </c>
      <c r="AV639" s="68" t="str">
        <f t="shared" si="59"/>
        <v/>
      </c>
    </row>
    <row r="640" spans="1:48" x14ac:dyDescent="0.25">
      <c r="A640" s="67" t="str">
        <f>'COUT TVX'!A637</f>
        <v>843/3</v>
      </c>
      <c r="B640" s="67" t="str">
        <f>'COUT TVX'!B637</f>
        <v>ALLONNES CONST 8 LOGTS</v>
      </c>
      <c r="C640" s="67"/>
      <c r="D640" s="67"/>
      <c r="E640" s="67" t="str">
        <f>IF(ISBLANK('COUT TVX'!I637),"",'COUT TVX'!I637)</f>
        <v/>
      </c>
      <c r="F640" s="72" t="str">
        <f>'COUT TVX'!R637</f>
        <v>Z2</v>
      </c>
      <c r="G640" s="67"/>
      <c r="H640" s="67">
        <f>'COUT TVX'!C637</f>
        <v>2013</v>
      </c>
      <c r="I640" s="67">
        <f>'COUT TVX'!D637</f>
        <v>2016</v>
      </c>
      <c r="J640" s="67" t="str">
        <f>IF('COUT TVX'!H637="IND","IND",IF('COUT TVX'!H637="COLL","COLL",IF('COUT TVX'!H637="INT","COL","MIXTE")))</f>
        <v>COLL</v>
      </c>
      <c r="K640" s="67" t="str">
        <f>IFERROR((VLOOKUP(A640,'COUT GLOBAL'!A:L,9,FALSE)),"")</f>
        <v>Locatif</v>
      </c>
      <c r="L640" s="67"/>
      <c r="M640" s="67"/>
      <c r="N640" s="67" t="str">
        <f t="shared" si="54"/>
        <v>-</v>
      </c>
      <c r="O640" s="67"/>
      <c r="P640" s="67"/>
      <c r="Q640" s="67"/>
      <c r="R640" s="67"/>
      <c r="S640" s="67"/>
      <c r="T640" s="67"/>
      <c r="U640" s="67"/>
      <c r="V640" s="67"/>
      <c r="W640" s="67"/>
      <c r="X640" s="73" t="str">
        <f>IF('COUT TVX'!E637=0,"",'COUT TVX'!E637)</f>
        <v/>
      </c>
      <c r="Y640" s="74"/>
      <c r="Z640" s="74"/>
      <c r="AA640" s="74"/>
      <c r="AB640" s="74"/>
      <c r="AC640" s="74"/>
      <c r="AD640" s="68"/>
      <c r="AE640" s="68" t="str">
        <f t="shared" si="55"/>
        <v/>
      </c>
      <c r="AF640" s="68"/>
      <c r="AG640" s="75" t="str">
        <f>IF('COUT TVX'!F637=0,"",'COUT TVX'!F637)</f>
        <v/>
      </c>
      <c r="AH640" s="75" t="str">
        <f>IF('COUT TVX'!G637=0,"",'COUT TVX'!G637)</f>
        <v/>
      </c>
      <c r="AI640" s="76" t="str">
        <f t="shared" si="56"/>
        <v/>
      </c>
      <c r="AJ640" s="67" t="str">
        <f>'COUT TVX'!K637</f>
        <v>LOT 13 - PLOMBERIE SANITAIRE</v>
      </c>
      <c r="AK640" s="67" t="str">
        <f>'COUT TVX'!L637</f>
        <v>ELECTRICITE / CHAUFFAGE/PLOMBERIE/VMC</v>
      </c>
      <c r="AL640" s="68">
        <f>'COUT TVX'!M637</f>
        <v>54123.53</v>
      </c>
      <c r="AM640" s="68"/>
      <c r="AN640" s="68"/>
      <c r="AO640" s="68"/>
      <c r="AP640" s="68"/>
      <c r="AQ640" s="68"/>
      <c r="AR640" s="68"/>
      <c r="AS640" s="77" t="str">
        <f>IF(ISBLANK('COUT TVX'!Q637),"",'COUT TVX'!Q637)</f>
        <v/>
      </c>
      <c r="AT640" s="68" t="str">
        <f t="shared" si="57"/>
        <v/>
      </c>
      <c r="AU640" s="68" t="str">
        <f t="shared" si="58"/>
        <v/>
      </c>
      <c r="AV640" s="68" t="str">
        <f t="shared" si="59"/>
        <v/>
      </c>
    </row>
    <row r="641" spans="1:48" x14ac:dyDescent="0.25">
      <c r="A641" s="67" t="str">
        <f>'COUT TVX'!A638</f>
        <v>843/3</v>
      </c>
      <c r="B641" s="67" t="str">
        <f>'COUT TVX'!B638</f>
        <v>ALLONNES CONST 8 LOGTS</v>
      </c>
      <c r="C641" s="67"/>
      <c r="D641" s="67"/>
      <c r="E641" s="67" t="str">
        <f>IF(ISBLANK('COUT TVX'!I638),"",'COUT TVX'!I638)</f>
        <v/>
      </c>
      <c r="F641" s="72" t="str">
        <f>'COUT TVX'!R638</f>
        <v>Z2</v>
      </c>
      <c r="G641" s="67"/>
      <c r="H641" s="67">
        <f>'COUT TVX'!C638</f>
        <v>2013</v>
      </c>
      <c r="I641" s="67">
        <f>'COUT TVX'!D638</f>
        <v>2016</v>
      </c>
      <c r="J641" s="67" t="str">
        <f>IF('COUT TVX'!H638="IND","IND",IF('COUT TVX'!H638="COLL","COLL",IF('COUT TVX'!H638="INT","COL","MIXTE")))</f>
        <v>COLL</v>
      </c>
      <c r="K641" s="67" t="str">
        <f>IFERROR((VLOOKUP(A641,'COUT GLOBAL'!A:L,9,FALSE)),"")</f>
        <v>Locatif</v>
      </c>
      <c r="L641" s="67"/>
      <c r="M641" s="67"/>
      <c r="N641" s="67" t="str">
        <f t="shared" si="54"/>
        <v>-</v>
      </c>
      <c r="O641" s="67"/>
      <c r="P641" s="67"/>
      <c r="Q641" s="67"/>
      <c r="R641" s="67"/>
      <c r="S641" s="67"/>
      <c r="T641" s="67"/>
      <c r="U641" s="67"/>
      <c r="V641" s="67"/>
      <c r="W641" s="67"/>
      <c r="X641" s="73" t="str">
        <f>IF('COUT TVX'!E638=0,"",'COUT TVX'!E638)</f>
        <v/>
      </c>
      <c r="Y641" s="74"/>
      <c r="Z641" s="74"/>
      <c r="AA641" s="74"/>
      <c r="AB641" s="74"/>
      <c r="AC641" s="74"/>
      <c r="AD641" s="68"/>
      <c r="AE641" s="68" t="str">
        <f t="shared" si="55"/>
        <v/>
      </c>
      <c r="AF641" s="68"/>
      <c r="AG641" s="75" t="str">
        <f>IF('COUT TVX'!F638=0,"",'COUT TVX'!F638)</f>
        <v/>
      </c>
      <c r="AH641" s="75" t="str">
        <f>IF('COUT TVX'!G638=0,"",'COUT TVX'!G638)</f>
        <v/>
      </c>
      <c r="AI641" s="76" t="str">
        <f t="shared" si="56"/>
        <v/>
      </c>
      <c r="AJ641" s="67" t="str">
        <f>'COUT TVX'!K638</f>
        <v>LOT 14- CHAUFFAGE VMC</v>
      </c>
      <c r="AK641" s="67" t="str">
        <f>'COUT TVX'!L638</f>
        <v>ELECTRICITE / CHAUFFAGE/PLOMBERIE/VMC</v>
      </c>
      <c r="AL641" s="68">
        <f>'COUT TVX'!M638</f>
        <v>31272.25</v>
      </c>
      <c r="AM641" s="68"/>
      <c r="AN641" s="68"/>
      <c r="AO641" s="68"/>
      <c r="AP641" s="68"/>
      <c r="AQ641" s="68"/>
      <c r="AR641" s="68"/>
      <c r="AS641" s="77" t="str">
        <f>IF(ISBLANK('COUT TVX'!Q638),"",'COUT TVX'!Q638)</f>
        <v/>
      </c>
      <c r="AT641" s="68" t="str">
        <f t="shared" si="57"/>
        <v/>
      </c>
      <c r="AU641" s="68" t="str">
        <f t="shared" si="58"/>
        <v/>
      </c>
      <c r="AV641" s="68" t="str">
        <f t="shared" si="59"/>
        <v/>
      </c>
    </row>
    <row r="642" spans="1:48" x14ac:dyDescent="0.25">
      <c r="A642" s="67" t="str">
        <f>'COUT TVX'!A639</f>
        <v>843/3</v>
      </c>
      <c r="B642" s="67" t="str">
        <f>'COUT TVX'!B639</f>
        <v>ALLONNES CONST 8 LOGTS</v>
      </c>
      <c r="C642" s="67"/>
      <c r="D642" s="67"/>
      <c r="E642" s="67" t="str">
        <f>IF(ISBLANK('COUT TVX'!I639),"",'COUT TVX'!I639)</f>
        <v/>
      </c>
      <c r="F642" s="72" t="str">
        <f>'COUT TVX'!R639</f>
        <v>Z2</v>
      </c>
      <c r="G642" s="67"/>
      <c r="H642" s="67">
        <f>'COUT TVX'!C639</f>
        <v>2013</v>
      </c>
      <c r="I642" s="67">
        <f>'COUT TVX'!D639</f>
        <v>2016</v>
      </c>
      <c r="J642" s="67" t="str">
        <f>IF('COUT TVX'!H639="IND","IND",IF('COUT TVX'!H639="COLL","COLL",IF('COUT TVX'!H639="INT","COL","MIXTE")))</f>
        <v>COLL</v>
      </c>
      <c r="K642" s="67" t="str">
        <f>IFERROR((VLOOKUP(A642,'COUT GLOBAL'!A:L,9,FALSE)),"")</f>
        <v>Locatif</v>
      </c>
      <c r="L642" s="67"/>
      <c r="M642" s="67"/>
      <c r="N642" s="67" t="str">
        <f t="shared" si="54"/>
        <v>-</v>
      </c>
      <c r="O642" s="67"/>
      <c r="P642" s="67"/>
      <c r="Q642" s="67"/>
      <c r="R642" s="67"/>
      <c r="S642" s="67"/>
      <c r="T642" s="67"/>
      <c r="U642" s="67"/>
      <c r="V642" s="67"/>
      <c r="W642" s="67"/>
      <c r="X642" s="73" t="str">
        <f>IF('COUT TVX'!E639=0,"",'COUT TVX'!E639)</f>
        <v/>
      </c>
      <c r="Y642" s="74"/>
      <c r="Z642" s="74"/>
      <c r="AA642" s="74"/>
      <c r="AB642" s="74"/>
      <c r="AC642" s="74"/>
      <c r="AD642" s="68"/>
      <c r="AE642" s="68" t="str">
        <f t="shared" si="55"/>
        <v/>
      </c>
      <c r="AF642" s="68"/>
      <c r="AG642" s="75" t="str">
        <f>IF('COUT TVX'!F639=0,"",'COUT TVX'!F639)</f>
        <v/>
      </c>
      <c r="AH642" s="75" t="str">
        <f>IF('COUT TVX'!G639=0,"",'COUT TVX'!G639)</f>
        <v/>
      </c>
      <c r="AI642" s="76" t="str">
        <f t="shared" si="56"/>
        <v/>
      </c>
      <c r="AJ642" s="67" t="str">
        <f>'COUT TVX'!K639</f>
        <v>LOT 15 - ELECTRICITE</v>
      </c>
      <c r="AK642" s="67" t="str">
        <f>'COUT TVX'!L639</f>
        <v>ELECTRICITE / CHAUFFAGE/PLOMBERIE/VMC</v>
      </c>
      <c r="AL642" s="68">
        <f>'COUT TVX'!M639</f>
        <v>41585.11</v>
      </c>
      <c r="AM642" s="68"/>
      <c r="AN642" s="68"/>
      <c r="AO642" s="68"/>
      <c r="AP642" s="68"/>
      <c r="AQ642" s="68"/>
      <c r="AR642" s="68"/>
      <c r="AS642" s="77" t="str">
        <f>IF(ISBLANK('COUT TVX'!Q639),"",'COUT TVX'!Q639)</f>
        <v/>
      </c>
      <c r="AT642" s="68" t="str">
        <f t="shared" si="57"/>
        <v/>
      </c>
      <c r="AU642" s="68" t="str">
        <f t="shared" si="58"/>
        <v/>
      </c>
      <c r="AV642" s="68" t="str">
        <f t="shared" si="59"/>
        <v/>
      </c>
    </row>
    <row r="643" spans="1:48" x14ac:dyDescent="0.25">
      <c r="A643" s="67" t="str">
        <f>'COUT TVX'!A640</f>
        <v>843/3</v>
      </c>
      <c r="B643" s="67" t="str">
        <f>'COUT TVX'!B640</f>
        <v>ALLONNES CONST 8 LOGTS</v>
      </c>
      <c r="C643" s="67"/>
      <c r="D643" s="67"/>
      <c r="E643" s="67" t="str">
        <f>IF(ISBLANK('COUT TVX'!I640),"",'COUT TVX'!I640)</f>
        <v/>
      </c>
      <c r="F643" s="72" t="str">
        <f>'COUT TVX'!R640</f>
        <v>Z2</v>
      </c>
      <c r="G643" s="67"/>
      <c r="H643" s="67">
        <f>'COUT TVX'!C640</f>
        <v>2013</v>
      </c>
      <c r="I643" s="67">
        <f>'COUT TVX'!D640</f>
        <v>2016</v>
      </c>
      <c r="J643" s="67" t="str">
        <f>IF('COUT TVX'!H640="IND","IND",IF('COUT TVX'!H640="COLL","COLL",IF('COUT TVX'!H640="INT","COL","MIXTE")))</f>
        <v>COLL</v>
      </c>
      <c r="K643" s="67" t="str">
        <f>IFERROR((VLOOKUP(A643,'COUT GLOBAL'!A:L,9,FALSE)),"")</f>
        <v>Locatif</v>
      </c>
      <c r="L643" s="67"/>
      <c r="M643" s="67"/>
      <c r="N643" s="67" t="str">
        <f t="shared" si="54"/>
        <v>-</v>
      </c>
      <c r="O643" s="67"/>
      <c r="P643" s="67"/>
      <c r="Q643" s="67"/>
      <c r="R643" s="67"/>
      <c r="S643" s="67"/>
      <c r="T643" s="67"/>
      <c r="U643" s="67"/>
      <c r="V643" s="67"/>
      <c r="W643" s="67"/>
      <c r="X643" s="73" t="str">
        <f>IF('COUT TVX'!E640=0,"",'COUT TVX'!E640)</f>
        <v/>
      </c>
      <c r="Y643" s="74"/>
      <c r="Z643" s="74"/>
      <c r="AA643" s="74"/>
      <c r="AB643" s="74"/>
      <c r="AC643" s="74"/>
      <c r="AD643" s="68"/>
      <c r="AE643" s="68" t="str">
        <f t="shared" si="55"/>
        <v/>
      </c>
      <c r="AF643" s="68"/>
      <c r="AG643" s="75" t="str">
        <f>IF('COUT TVX'!F640=0,"",'COUT TVX'!F640)</f>
        <v/>
      </c>
      <c r="AH643" s="75" t="str">
        <f>IF('COUT TVX'!G640=0,"",'COUT TVX'!G640)</f>
        <v/>
      </c>
      <c r="AI643" s="76" t="str">
        <f t="shared" si="56"/>
        <v/>
      </c>
      <c r="AJ643" s="67" t="str">
        <f>'COUT TVX'!K640</f>
        <v>LOT 17 - ESPACES VERTS</v>
      </c>
      <c r="AK643" s="67" t="str">
        <f>'COUT TVX'!L640</f>
        <v>ESPACES VERTS</v>
      </c>
      <c r="AL643" s="68">
        <f>'COUT TVX'!M640</f>
        <v>3274.58</v>
      </c>
      <c r="AM643" s="68"/>
      <c r="AN643" s="68"/>
      <c r="AO643" s="68"/>
      <c r="AP643" s="68"/>
      <c r="AQ643" s="68"/>
      <c r="AR643" s="68"/>
      <c r="AS643" s="77" t="str">
        <f>IF(ISBLANK('COUT TVX'!Q640),"",'COUT TVX'!Q640)</f>
        <v/>
      </c>
      <c r="AT643" s="68" t="str">
        <f t="shared" si="57"/>
        <v/>
      </c>
      <c r="AU643" s="68" t="str">
        <f t="shared" si="58"/>
        <v/>
      </c>
      <c r="AV643" s="68" t="str">
        <f t="shared" si="59"/>
        <v/>
      </c>
    </row>
    <row r="644" spans="1:48" x14ac:dyDescent="0.25">
      <c r="A644" s="67" t="str">
        <f>'COUT TVX'!A641</f>
        <v>843/3</v>
      </c>
      <c r="B644" s="67" t="str">
        <f>'COUT TVX'!B641</f>
        <v>ALLONNES CONST 8 LOGTS</v>
      </c>
      <c r="C644" s="67"/>
      <c r="D644" s="67"/>
      <c r="E644" s="67" t="str">
        <f>IF(ISBLANK('COUT TVX'!I641),"",'COUT TVX'!I641)</f>
        <v/>
      </c>
      <c r="F644" s="72" t="str">
        <f>'COUT TVX'!R641</f>
        <v>Z2</v>
      </c>
      <c r="G644" s="67"/>
      <c r="H644" s="67">
        <f>'COUT TVX'!C641</f>
        <v>2013</v>
      </c>
      <c r="I644" s="67">
        <f>'COUT TVX'!D641</f>
        <v>2016</v>
      </c>
      <c r="J644" s="67" t="str">
        <f>IF('COUT TVX'!H641="IND","IND",IF('COUT TVX'!H641="COLL","COLL",IF('COUT TVX'!H641="INT","COL","MIXTE")))</f>
        <v>COLL</v>
      </c>
      <c r="K644" s="67" t="str">
        <f>IFERROR((VLOOKUP(A644,'COUT GLOBAL'!A:L,9,FALSE)),"")</f>
        <v>Locatif</v>
      </c>
      <c r="L644" s="67"/>
      <c r="M644" s="67"/>
      <c r="N644" s="67" t="str">
        <f t="shared" si="54"/>
        <v>-</v>
      </c>
      <c r="O644" s="67"/>
      <c r="P644" s="67"/>
      <c r="Q644" s="67"/>
      <c r="R644" s="67"/>
      <c r="S644" s="67"/>
      <c r="T644" s="67"/>
      <c r="U644" s="67"/>
      <c r="V644" s="67"/>
      <c r="W644" s="67"/>
      <c r="X644" s="73" t="str">
        <f>IF('COUT TVX'!E641=0,"",'COUT TVX'!E641)</f>
        <v/>
      </c>
      <c r="Y644" s="74"/>
      <c r="Z644" s="74"/>
      <c r="AA644" s="74"/>
      <c r="AB644" s="74"/>
      <c r="AC644" s="74"/>
      <c r="AD644" s="68"/>
      <c r="AE644" s="68" t="str">
        <f t="shared" si="55"/>
        <v/>
      </c>
      <c r="AF644" s="68"/>
      <c r="AG644" s="75" t="str">
        <f>IF('COUT TVX'!F641=0,"",'COUT TVX'!F641)</f>
        <v/>
      </c>
      <c r="AH644" s="75" t="str">
        <f>IF('COUT TVX'!G641=0,"",'COUT TVX'!G641)</f>
        <v/>
      </c>
      <c r="AI644" s="76" t="str">
        <f t="shared" si="56"/>
        <v/>
      </c>
      <c r="AJ644" s="67" t="str">
        <f>'COUT TVX'!K641</f>
        <v>LOT 18 - VRD</v>
      </c>
      <c r="AK644" s="67" t="str">
        <f>'COUT TVX'!L641</f>
        <v>VRD</v>
      </c>
      <c r="AL644" s="68">
        <f>'COUT TVX'!M641</f>
        <v>17217.330000000002</v>
      </c>
      <c r="AM644" s="68"/>
      <c r="AN644" s="68"/>
      <c r="AO644" s="68"/>
      <c r="AP644" s="68"/>
      <c r="AQ644" s="68"/>
      <c r="AR644" s="68"/>
      <c r="AS644" s="77" t="str">
        <f>IF(ISBLANK('COUT TVX'!Q641),"",'COUT TVX'!Q641)</f>
        <v/>
      </c>
      <c r="AT644" s="68" t="str">
        <f t="shared" si="57"/>
        <v/>
      </c>
      <c r="AU644" s="68" t="str">
        <f t="shared" si="58"/>
        <v/>
      </c>
      <c r="AV644" s="68" t="str">
        <f t="shared" si="59"/>
        <v/>
      </c>
    </row>
    <row r="645" spans="1:48" x14ac:dyDescent="0.25">
      <c r="A645" s="67" t="str">
        <f>'COUT TVX'!A642</f>
        <v>843/3</v>
      </c>
      <c r="B645" s="67" t="str">
        <f>'COUT TVX'!B642</f>
        <v>ALLONNES CONST 8 LOGTS</v>
      </c>
      <c r="C645" s="67"/>
      <c r="D645" s="67"/>
      <c r="E645" s="67" t="str">
        <f>IF(ISBLANK('COUT TVX'!I642),"",'COUT TVX'!I642)</f>
        <v/>
      </c>
      <c r="F645" s="72" t="str">
        <f>'COUT TVX'!R642</f>
        <v>Z2</v>
      </c>
      <c r="G645" s="67"/>
      <c r="H645" s="67">
        <f>'COUT TVX'!C642</f>
        <v>2013</v>
      </c>
      <c r="I645" s="67">
        <f>'COUT TVX'!D642</f>
        <v>2016</v>
      </c>
      <c r="J645" s="67" t="str">
        <f>IF('COUT TVX'!H642="IND","IND",IF('COUT TVX'!H642="COLL","COLL",IF('COUT TVX'!H642="INT","COL","MIXTE")))</f>
        <v>COLL</v>
      </c>
      <c r="K645" s="67" t="str">
        <f>IFERROR((VLOOKUP(A645,'COUT GLOBAL'!A:L,9,FALSE)),"")</f>
        <v>Locatif</v>
      </c>
      <c r="L645" s="67"/>
      <c r="M645" s="67"/>
      <c r="N645" s="67" t="str">
        <f t="shared" si="54"/>
        <v>-</v>
      </c>
      <c r="O645" s="67"/>
      <c r="P645" s="67"/>
      <c r="Q645" s="67"/>
      <c r="R645" s="67"/>
      <c r="S645" s="67"/>
      <c r="T645" s="67"/>
      <c r="U645" s="67"/>
      <c r="V645" s="67"/>
      <c r="W645" s="67"/>
      <c r="X645" s="73" t="str">
        <f>IF('COUT TVX'!E642=0,"",'COUT TVX'!E642)</f>
        <v/>
      </c>
      <c r="Y645" s="74"/>
      <c r="Z645" s="74"/>
      <c r="AA645" s="74"/>
      <c r="AB645" s="74"/>
      <c r="AC645" s="74"/>
      <c r="AD645" s="68"/>
      <c r="AE645" s="68" t="str">
        <f t="shared" si="55"/>
        <v/>
      </c>
      <c r="AF645" s="68"/>
      <c r="AG645" s="75" t="str">
        <f>IF('COUT TVX'!F642=0,"",'COUT TVX'!F642)</f>
        <v/>
      </c>
      <c r="AH645" s="75" t="str">
        <f>IF('COUT TVX'!G642=0,"",'COUT TVX'!G642)</f>
        <v/>
      </c>
      <c r="AI645" s="76" t="str">
        <f t="shared" si="56"/>
        <v/>
      </c>
      <c r="AJ645" s="67" t="str">
        <f>'COUT TVX'!K642</f>
        <v>LOT 7-CHARPENTE METALLIQUE</v>
      </c>
      <c r="AK645" s="67" t="str">
        <f>'COUT TVX'!L642</f>
        <v>ELECTRICITE / CHAUFFAGE/PLOMBERIE/VMC</v>
      </c>
      <c r="AL645" s="68">
        <f>'COUT TVX'!M642</f>
        <v>12052.31</v>
      </c>
      <c r="AM645" s="68"/>
      <c r="AN645" s="68"/>
      <c r="AO645" s="68"/>
      <c r="AP645" s="68"/>
      <c r="AQ645" s="68"/>
      <c r="AR645" s="68"/>
      <c r="AS645" s="77" t="str">
        <f>IF(ISBLANK('COUT TVX'!Q642),"",'COUT TVX'!Q642)</f>
        <v/>
      </c>
      <c r="AT645" s="68" t="str">
        <f t="shared" si="57"/>
        <v/>
      </c>
      <c r="AU645" s="68" t="str">
        <f t="shared" si="58"/>
        <v/>
      </c>
      <c r="AV645" s="68" t="str">
        <f t="shared" si="59"/>
        <v/>
      </c>
    </row>
    <row r="646" spans="1:48" x14ac:dyDescent="0.25">
      <c r="A646" s="67" t="str">
        <f>'COUT TVX'!A643</f>
        <v>843/3</v>
      </c>
      <c r="B646" s="67" t="str">
        <f>'COUT TVX'!B643</f>
        <v>ALLONNES CONST 8 LOGTS</v>
      </c>
      <c r="C646" s="67"/>
      <c r="D646" s="67"/>
      <c r="E646" s="67" t="str">
        <f>IF(ISBLANK('COUT TVX'!I643),"",'COUT TVX'!I643)</f>
        <v/>
      </c>
      <c r="F646" s="72" t="str">
        <f>'COUT TVX'!R643</f>
        <v>Z2</v>
      </c>
      <c r="G646" s="67"/>
      <c r="H646" s="67">
        <f>'COUT TVX'!C643</f>
        <v>2013</v>
      </c>
      <c r="I646" s="67">
        <f>'COUT TVX'!D643</f>
        <v>2016</v>
      </c>
      <c r="J646" s="67" t="str">
        <f>IF('COUT TVX'!H643="IND","IND",IF('COUT TVX'!H643="COLL","COLL",IF('COUT TVX'!H643="INT","COL","MIXTE")))</f>
        <v>COLL</v>
      </c>
      <c r="K646" s="67" t="str">
        <f>IFERROR((VLOOKUP(A646,'COUT GLOBAL'!A:L,9,FALSE)),"")</f>
        <v>Locatif</v>
      </c>
      <c r="L646" s="67"/>
      <c r="M646" s="67"/>
      <c r="N646" s="67" t="str">
        <f t="shared" ref="N646:N709" si="60">IF(ISBLANK(G646),"-",IF(L645&lt;2012,"RT2005","RT2012"))</f>
        <v>-</v>
      </c>
      <c r="O646" s="67"/>
      <c r="P646" s="67"/>
      <c r="Q646" s="67"/>
      <c r="R646" s="67"/>
      <c r="S646" s="67"/>
      <c r="T646" s="67"/>
      <c r="U646" s="67"/>
      <c r="V646" s="67"/>
      <c r="W646" s="67"/>
      <c r="X646" s="73" t="str">
        <f>IF('COUT TVX'!E643=0,"",'COUT TVX'!E643)</f>
        <v/>
      </c>
      <c r="Y646" s="74"/>
      <c r="Z646" s="74"/>
      <c r="AA646" s="74"/>
      <c r="AB646" s="74"/>
      <c r="AC646" s="74"/>
      <c r="AD646" s="68"/>
      <c r="AE646" s="68" t="str">
        <f t="shared" ref="AE646:AE709" si="61">IFERROR((AD646/AH646),"")</f>
        <v/>
      </c>
      <c r="AF646" s="68"/>
      <c r="AG646" s="75" t="str">
        <f>IF('COUT TVX'!F643=0,"",'COUT TVX'!F643)</f>
        <v/>
      </c>
      <c r="AH646" s="75" t="str">
        <f>IF('COUT TVX'!G643=0,"",'COUT TVX'!G643)</f>
        <v/>
      </c>
      <c r="AI646" s="76" t="str">
        <f t="shared" ref="AI646:AI709" si="62">IFERROR((AG646/AH646),"")</f>
        <v/>
      </c>
      <c r="AJ646" s="67" t="str">
        <f>'COUT TVX'!K643</f>
        <v>LOT 7- SERRURERIE METALLERIE</v>
      </c>
      <c r="AK646" s="67" t="str">
        <f>'COUT TVX'!L643</f>
        <v>SECOND ŒUVRE</v>
      </c>
      <c r="AL646" s="68">
        <f>'COUT TVX'!M643</f>
        <v>39862.89</v>
      </c>
      <c r="AM646" s="68"/>
      <c r="AN646" s="68"/>
      <c r="AO646" s="68"/>
      <c r="AP646" s="68"/>
      <c r="AQ646" s="68"/>
      <c r="AR646" s="68"/>
      <c r="AS646" s="77" t="str">
        <f>IF(ISBLANK('COUT TVX'!Q643),"",'COUT TVX'!Q643)</f>
        <v/>
      </c>
      <c r="AT646" s="68" t="str">
        <f t="shared" ref="AT646:AT709" si="63">IFERROR((AM646/X646),"")</f>
        <v/>
      </c>
      <c r="AU646" s="68" t="str">
        <f t="shared" ref="AU646:AU709" si="64">IFERROR((AM646/AG646),"")</f>
        <v/>
      </c>
      <c r="AV646" s="68" t="str">
        <f t="shared" ref="AV646:AV709" si="65">IFERROR((AM646/AH646),"")</f>
        <v/>
      </c>
    </row>
    <row r="647" spans="1:48" x14ac:dyDescent="0.25">
      <c r="A647" s="67">
        <f>'COUT TVX'!A644</f>
        <v>886</v>
      </c>
      <c r="B647" s="67" t="str">
        <f>'COUT TVX'!B644</f>
        <v>SARGE LES LE MANS</v>
      </c>
      <c r="C647" s="67"/>
      <c r="D647" s="67" t="s">
        <v>99</v>
      </c>
      <c r="E647" s="67" t="str">
        <f>IF(ISBLANK('COUT TVX'!I644),"",'COUT TVX'!I644)</f>
        <v/>
      </c>
      <c r="F647" s="72" t="str">
        <f>'COUT TVX'!R644</f>
        <v>Z2</v>
      </c>
      <c r="G647" s="67"/>
      <c r="H647" s="67">
        <f>'COUT TVX'!C644</f>
        <v>2014</v>
      </c>
      <c r="I647" s="67">
        <f>'COUT TVX'!D644</f>
        <v>2016</v>
      </c>
      <c r="J647" s="67" t="str">
        <f>IF('COUT TVX'!H644="IND","IND",IF('COUT TVX'!H644="COLL","COLL",IF('COUT TVX'!H644="INT","COL","MIXTE")))</f>
        <v>IND</v>
      </c>
      <c r="K647" s="67" t="str">
        <f>IFERROR((VLOOKUP(A647,'COUT GLOBAL'!A:L,9,FALSE)),"")</f>
        <v>Locatif</v>
      </c>
      <c r="L647" s="67"/>
      <c r="M647" s="67"/>
      <c r="N647" s="67" t="str">
        <f t="shared" si="60"/>
        <v>-</v>
      </c>
      <c r="O647" s="67"/>
      <c r="P647" s="67"/>
      <c r="Q647" s="67"/>
      <c r="R647" s="67"/>
      <c r="S647" s="67"/>
      <c r="T647" s="67"/>
      <c r="U647" s="67"/>
      <c r="V647" s="67"/>
      <c r="W647" s="67"/>
      <c r="X647" s="73">
        <f>IF('COUT TVX'!E644=0,"",'COUT TVX'!E644)</f>
        <v>12</v>
      </c>
      <c r="Y647" s="74"/>
      <c r="Z647" s="74"/>
      <c r="AA647" s="74"/>
      <c r="AB647" s="74"/>
      <c r="AC647" s="74"/>
      <c r="AD647" s="68"/>
      <c r="AE647" s="68">
        <f t="shared" si="61"/>
        <v>0</v>
      </c>
      <c r="AF647" s="68"/>
      <c r="AG647" s="75">
        <f>IF('COUT TVX'!F644=0,"",'COUT TVX'!F644)</f>
        <v>780.64</v>
      </c>
      <c r="AH647" s="75">
        <f>IF('COUT TVX'!G644=0,"",'COUT TVX'!G644)</f>
        <v>802.75</v>
      </c>
      <c r="AI647" s="76">
        <f t="shared" si="62"/>
        <v>0.97245717844908131</v>
      </c>
      <c r="AJ647" s="67" t="str">
        <f>'COUT TVX'!K644</f>
        <v>LOT 1 - TERRASSEMENT - VOIRIE</v>
      </c>
      <c r="AK647" s="67" t="str">
        <f>'COUT TVX'!L644</f>
        <v>GROS ŒUVRE</v>
      </c>
      <c r="AL647" s="68">
        <f>'COUT TVX'!M644</f>
        <v>117812.93</v>
      </c>
      <c r="AM647" s="68"/>
      <c r="AN647" s="68"/>
      <c r="AO647" s="68"/>
      <c r="AP647" s="68"/>
      <c r="AQ647" s="68"/>
      <c r="AR647" s="68"/>
      <c r="AS647" s="77">
        <f>IF(ISBLANK('COUT TVX'!Q644),"",'COUT TVX'!Q644)</f>
        <v>5.5E-2</v>
      </c>
      <c r="AT647" s="68">
        <f t="shared" si="63"/>
        <v>0</v>
      </c>
      <c r="AU647" s="68">
        <f t="shared" si="64"/>
        <v>0</v>
      </c>
      <c r="AV647" s="68">
        <f t="shared" si="65"/>
        <v>0</v>
      </c>
    </row>
    <row r="648" spans="1:48" x14ac:dyDescent="0.25">
      <c r="A648" s="67">
        <f>'COUT TVX'!A645</f>
        <v>886</v>
      </c>
      <c r="B648" s="67" t="str">
        <f>'COUT TVX'!B645</f>
        <v>SARGE LES LE MANS</v>
      </c>
      <c r="C648" s="67"/>
      <c r="D648" s="67"/>
      <c r="E648" s="67" t="str">
        <f>IF(ISBLANK('COUT TVX'!I645),"",'COUT TVX'!I645)</f>
        <v/>
      </c>
      <c r="F648" s="72" t="str">
        <f>'COUT TVX'!R645</f>
        <v>Z2</v>
      </c>
      <c r="G648" s="67"/>
      <c r="H648" s="67">
        <f>'COUT TVX'!C645</f>
        <v>2014</v>
      </c>
      <c r="I648" s="67">
        <f>'COUT TVX'!D645</f>
        <v>2016</v>
      </c>
      <c r="J648" s="67" t="str">
        <f>IF('COUT TVX'!H645="IND","IND",IF('COUT TVX'!H645="COLL","COLL",IF('COUT TVX'!H645="INT","COL","MIXTE")))</f>
        <v>IND</v>
      </c>
      <c r="K648" s="67" t="str">
        <f>IFERROR((VLOOKUP(A648,'COUT GLOBAL'!A:L,9,FALSE)),"")</f>
        <v>Locatif</v>
      </c>
      <c r="L648" s="67"/>
      <c r="M648" s="67"/>
      <c r="N648" s="67" t="str">
        <f t="shared" si="60"/>
        <v>-</v>
      </c>
      <c r="O648" s="67"/>
      <c r="P648" s="67"/>
      <c r="Q648" s="67"/>
      <c r="R648" s="67"/>
      <c r="S648" s="67"/>
      <c r="T648" s="67"/>
      <c r="U648" s="67"/>
      <c r="V648" s="67"/>
      <c r="W648" s="67"/>
      <c r="X648" s="73" t="str">
        <f>IF('COUT TVX'!E645=0,"",'COUT TVX'!E645)</f>
        <v/>
      </c>
      <c r="Y648" s="74"/>
      <c r="Z648" s="74"/>
      <c r="AA648" s="74"/>
      <c r="AB648" s="74"/>
      <c r="AC648" s="74"/>
      <c r="AD648" s="68"/>
      <c r="AE648" s="68" t="str">
        <f t="shared" si="61"/>
        <v/>
      </c>
      <c r="AF648" s="68"/>
      <c r="AG648" s="75" t="str">
        <f>IF('COUT TVX'!F645=0,"",'COUT TVX'!F645)</f>
        <v/>
      </c>
      <c r="AH648" s="75" t="str">
        <f>IF('COUT TVX'!G645=0,"",'COUT TVX'!G645)</f>
        <v/>
      </c>
      <c r="AI648" s="76" t="str">
        <f t="shared" si="62"/>
        <v/>
      </c>
      <c r="AJ648" s="67" t="str">
        <f>'COUT TVX'!K645</f>
        <v>LOT 2 - RESEAUX DIVERS</v>
      </c>
      <c r="AK648" s="67" t="str">
        <f>'COUT TVX'!L645</f>
        <v>GROS ŒUVRE</v>
      </c>
      <c r="AL648" s="68">
        <f>'COUT TVX'!M645</f>
        <v>0</v>
      </c>
      <c r="AM648" s="68"/>
      <c r="AN648" s="68"/>
      <c r="AO648" s="68"/>
      <c r="AP648" s="68"/>
      <c r="AQ648" s="68"/>
      <c r="AR648" s="68"/>
      <c r="AS648" s="77" t="str">
        <f>IF(ISBLANK('COUT TVX'!Q645),"",'COUT TVX'!Q645)</f>
        <v/>
      </c>
      <c r="AT648" s="68" t="str">
        <f t="shared" si="63"/>
        <v/>
      </c>
      <c r="AU648" s="68" t="str">
        <f t="shared" si="64"/>
        <v/>
      </c>
      <c r="AV648" s="68" t="str">
        <f t="shared" si="65"/>
        <v/>
      </c>
    </row>
    <row r="649" spans="1:48" x14ac:dyDescent="0.25">
      <c r="A649" s="67">
        <f>'COUT TVX'!A646</f>
        <v>886</v>
      </c>
      <c r="B649" s="67" t="str">
        <f>'COUT TVX'!B646</f>
        <v>SARGE LES LE MANS</v>
      </c>
      <c r="C649" s="67"/>
      <c r="D649" s="67"/>
      <c r="E649" s="67" t="str">
        <f>IF(ISBLANK('COUT TVX'!I646),"",'COUT TVX'!I646)</f>
        <v/>
      </c>
      <c r="F649" s="72" t="str">
        <f>'COUT TVX'!R646</f>
        <v>Z2</v>
      </c>
      <c r="G649" s="67"/>
      <c r="H649" s="67">
        <f>'COUT TVX'!C646</f>
        <v>2014</v>
      </c>
      <c r="I649" s="67">
        <f>'COUT TVX'!D646</f>
        <v>2016</v>
      </c>
      <c r="J649" s="67" t="str">
        <f>IF('COUT TVX'!H646="IND","IND",IF('COUT TVX'!H646="COLL","COLL",IF('COUT TVX'!H646="INT","COL","MIXTE")))</f>
        <v>IND</v>
      </c>
      <c r="K649" s="67" t="str">
        <f>IFERROR((VLOOKUP(A649,'COUT GLOBAL'!A:L,9,FALSE)),"")</f>
        <v>Locatif</v>
      </c>
      <c r="L649" s="67"/>
      <c r="M649" s="67"/>
      <c r="N649" s="67" t="str">
        <f t="shared" si="60"/>
        <v>-</v>
      </c>
      <c r="O649" s="67"/>
      <c r="P649" s="67"/>
      <c r="Q649" s="67"/>
      <c r="R649" s="67"/>
      <c r="S649" s="67"/>
      <c r="T649" s="67"/>
      <c r="U649" s="67"/>
      <c r="V649" s="67"/>
      <c r="W649" s="67"/>
      <c r="X649" s="73" t="str">
        <f>IF('COUT TVX'!E646=0,"",'COUT TVX'!E646)</f>
        <v/>
      </c>
      <c r="Y649" s="74"/>
      <c r="Z649" s="74"/>
      <c r="AA649" s="74"/>
      <c r="AB649" s="74"/>
      <c r="AC649" s="74"/>
      <c r="AD649" s="68"/>
      <c r="AE649" s="68" t="str">
        <f t="shared" si="61"/>
        <v/>
      </c>
      <c r="AF649" s="68"/>
      <c r="AG649" s="75" t="str">
        <f>IF('COUT TVX'!F646=0,"",'COUT TVX'!F646)</f>
        <v/>
      </c>
      <c r="AH649" s="75" t="str">
        <f>IF('COUT TVX'!G646=0,"",'COUT TVX'!G646)</f>
        <v/>
      </c>
      <c r="AI649" s="76" t="str">
        <f t="shared" si="62"/>
        <v/>
      </c>
      <c r="AJ649" s="67" t="str">
        <f>'COUT TVX'!K646</f>
        <v>LOT 3 - MACONNERIE GROS OEUVRE</v>
      </c>
      <c r="AK649" s="67" t="str">
        <f>'COUT TVX'!L646</f>
        <v>GROS ŒUVRE</v>
      </c>
      <c r="AL649" s="68">
        <f>'COUT TVX'!M646</f>
        <v>317841.52</v>
      </c>
      <c r="AM649" s="68"/>
      <c r="AN649" s="68"/>
      <c r="AO649" s="68"/>
      <c r="AP649" s="68"/>
      <c r="AQ649" s="68"/>
      <c r="AR649" s="68"/>
      <c r="AS649" s="77" t="str">
        <f>IF(ISBLANK('COUT TVX'!Q646),"",'COUT TVX'!Q646)</f>
        <v/>
      </c>
      <c r="AT649" s="68" t="str">
        <f t="shared" si="63"/>
        <v/>
      </c>
      <c r="AU649" s="68" t="str">
        <f t="shared" si="64"/>
        <v/>
      </c>
      <c r="AV649" s="68" t="str">
        <f t="shared" si="65"/>
        <v/>
      </c>
    </row>
    <row r="650" spans="1:48" x14ac:dyDescent="0.25">
      <c r="A650" s="67">
        <f>'COUT TVX'!A647</f>
        <v>886</v>
      </c>
      <c r="B650" s="67" t="str">
        <f>'COUT TVX'!B647</f>
        <v>SARGE LES LE MANS</v>
      </c>
      <c r="C650" s="67"/>
      <c r="D650" s="67"/>
      <c r="E650" s="67" t="str">
        <f>IF(ISBLANK('COUT TVX'!I647),"",'COUT TVX'!I647)</f>
        <v/>
      </c>
      <c r="F650" s="72" t="str">
        <f>'COUT TVX'!R647</f>
        <v>Z2</v>
      </c>
      <c r="G650" s="67"/>
      <c r="H650" s="67">
        <f>'COUT TVX'!C647</f>
        <v>2014</v>
      </c>
      <c r="I650" s="67">
        <f>'COUT TVX'!D647</f>
        <v>2016</v>
      </c>
      <c r="J650" s="67" t="str">
        <f>IF('COUT TVX'!H647="IND","IND",IF('COUT TVX'!H647="COLL","COLL",IF('COUT TVX'!H647="INT","COL","MIXTE")))</f>
        <v>IND</v>
      </c>
      <c r="K650" s="67" t="str">
        <f>IFERROR((VLOOKUP(A650,'COUT GLOBAL'!A:L,9,FALSE)),"")</f>
        <v>Locatif</v>
      </c>
      <c r="L650" s="67"/>
      <c r="M650" s="67"/>
      <c r="N650" s="67" t="str">
        <f t="shared" si="60"/>
        <v>-</v>
      </c>
      <c r="O650" s="67"/>
      <c r="P650" s="67"/>
      <c r="Q650" s="67"/>
      <c r="R650" s="67"/>
      <c r="S650" s="67"/>
      <c r="T650" s="67"/>
      <c r="U650" s="67"/>
      <c r="V650" s="67"/>
      <c r="W650" s="67"/>
      <c r="X650" s="73" t="str">
        <f>IF('COUT TVX'!E647=0,"",'COUT TVX'!E647)</f>
        <v/>
      </c>
      <c r="Y650" s="74"/>
      <c r="Z650" s="74"/>
      <c r="AA650" s="74"/>
      <c r="AB650" s="74"/>
      <c r="AC650" s="74"/>
      <c r="AD650" s="68"/>
      <c r="AE650" s="68" t="str">
        <f t="shared" si="61"/>
        <v/>
      </c>
      <c r="AF650" s="68"/>
      <c r="AG650" s="75" t="str">
        <f>IF('COUT TVX'!F647=0,"",'COUT TVX'!F647)</f>
        <v/>
      </c>
      <c r="AH650" s="75" t="str">
        <f>IF('COUT TVX'!G647=0,"",'COUT TVX'!G647)</f>
        <v/>
      </c>
      <c r="AI650" s="76" t="str">
        <f t="shared" si="62"/>
        <v/>
      </c>
      <c r="AJ650" s="67" t="str">
        <f>'COUT TVX'!K647</f>
        <v>LOT 4 - CHARPENTE BARDAGE BOIS</v>
      </c>
      <c r="AK650" s="67" t="str">
        <f>'COUT TVX'!L647</f>
        <v>CHARPENTE / COUVERTURE</v>
      </c>
      <c r="AL650" s="68">
        <f>'COUT TVX'!M647</f>
        <v>162822.01</v>
      </c>
      <c r="AM650" s="68"/>
      <c r="AN650" s="68"/>
      <c r="AO650" s="68"/>
      <c r="AP650" s="68"/>
      <c r="AQ650" s="68"/>
      <c r="AR650" s="68"/>
      <c r="AS650" s="77" t="str">
        <f>IF(ISBLANK('COUT TVX'!Q647),"",'COUT TVX'!Q647)</f>
        <v/>
      </c>
      <c r="AT650" s="68" t="str">
        <f t="shared" si="63"/>
        <v/>
      </c>
      <c r="AU650" s="68" t="str">
        <f t="shared" si="64"/>
        <v/>
      </c>
      <c r="AV650" s="68" t="str">
        <f t="shared" si="65"/>
        <v/>
      </c>
    </row>
    <row r="651" spans="1:48" x14ac:dyDescent="0.25">
      <c r="A651" s="67">
        <f>'COUT TVX'!A648</f>
        <v>886</v>
      </c>
      <c r="B651" s="67" t="str">
        <f>'COUT TVX'!B648</f>
        <v>SARGE LES LE MANS</v>
      </c>
      <c r="C651" s="67"/>
      <c r="D651" s="67"/>
      <c r="E651" s="67" t="str">
        <f>IF(ISBLANK('COUT TVX'!I648),"",'COUT TVX'!I648)</f>
        <v/>
      </c>
      <c r="F651" s="72" t="str">
        <f>'COUT TVX'!R648</f>
        <v>Z2</v>
      </c>
      <c r="G651" s="67"/>
      <c r="H651" s="67">
        <f>'COUT TVX'!C648</f>
        <v>2014</v>
      </c>
      <c r="I651" s="67">
        <f>'COUT TVX'!D648</f>
        <v>2016</v>
      </c>
      <c r="J651" s="67" t="str">
        <f>IF('COUT TVX'!H648="IND","IND",IF('COUT TVX'!H648="COLL","COLL",IF('COUT TVX'!H648="INT","COL","MIXTE")))</f>
        <v>IND</v>
      </c>
      <c r="K651" s="67" t="str">
        <f>IFERROR((VLOOKUP(A651,'COUT GLOBAL'!A:L,9,FALSE)),"")</f>
        <v>Locatif</v>
      </c>
      <c r="L651" s="67"/>
      <c r="M651" s="67"/>
      <c r="N651" s="67" t="str">
        <f t="shared" si="60"/>
        <v>-</v>
      </c>
      <c r="O651" s="67"/>
      <c r="P651" s="67"/>
      <c r="Q651" s="67"/>
      <c r="R651" s="67"/>
      <c r="S651" s="67"/>
      <c r="T651" s="67"/>
      <c r="U651" s="67"/>
      <c r="V651" s="67"/>
      <c r="W651" s="67"/>
      <c r="X651" s="73" t="str">
        <f>IF('COUT TVX'!E648=0,"",'COUT TVX'!E648)</f>
        <v/>
      </c>
      <c r="Y651" s="74"/>
      <c r="Z651" s="74"/>
      <c r="AA651" s="74"/>
      <c r="AB651" s="74"/>
      <c r="AC651" s="74"/>
      <c r="AD651" s="68"/>
      <c r="AE651" s="68" t="str">
        <f t="shared" si="61"/>
        <v/>
      </c>
      <c r="AF651" s="68"/>
      <c r="AG651" s="75" t="str">
        <f>IF('COUT TVX'!F648=0,"",'COUT TVX'!F648)</f>
        <v/>
      </c>
      <c r="AH651" s="75" t="str">
        <f>IF('COUT TVX'!G648=0,"",'COUT TVX'!G648)</f>
        <v/>
      </c>
      <c r="AI651" s="76" t="str">
        <f t="shared" si="62"/>
        <v/>
      </c>
      <c r="AJ651" s="67" t="str">
        <f>'COUT TVX'!K648</f>
        <v>LOT 5 -ETANCHEITE COUVERT ZING</v>
      </c>
      <c r="AK651" s="67" t="str">
        <f>'COUT TVX'!L648</f>
        <v>CHARPENTE / COUVERTURE</v>
      </c>
      <c r="AL651" s="68">
        <f>'COUT TVX'!M648</f>
        <v>127746.11</v>
      </c>
      <c r="AM651" s="68"/>
      <c r="AN651" s="68"/>
      <c r="AO651" s="68"/>
      <c r="AP651" s="68"/>
      <c r="AQ651" s="68"/>
      <c r="AR651" s="68"/>
      <c r="AS651" s="77" t="str">
        <f>IF(ISBLANK('COUT TVX'!Q648),"",'COUT TVX'!Q648)</f>
        <v/>
      </c>
      <c r="AT651" s="68" t="str">
        <f t="shared" si="63"/>
        <v/>
      </c>
      <c r="AU651" s="68" t="str">
        <f t="shared" si="64"/>
        <v/>
      </c>
      <c r="AV651" s="68" t="str">
        <f t="shared" si="65"/>
        <v/>
      </c>
    </row>
    <row r="652" spans="1:48" x14ac:dyDescent="0.25">
      <c r="A652" s="67">
        <f>'COUT TVX'!A649</f>
        <v>886</v>
      </c>
      <c r="B652" s="67" t="str">
        <f>'COUT TVX'!B649</f>
        <v>SARGE LES LE MANS</v>
      </c>
      <c r="C652" s="67"/>
      <c r="D652" s="67"/>
      <c r="E652" s="67" t="str">
        <f>IF(ISBLANK('COUT TVX'!I649),"",'COUT TVX'!I649)</f>
        <v/>
      </c>
      <c r="F652" s="72" t="str">
        <f>'COUT TVX'!R649</f>
        <v>Z2</v>
      </c>
      <c r="G652" s="67"/>
      <c r="H652" s="67">
        <f>'COUT TVX'!C649</f>
        <v>2014</v>
      </c>
      <c r="I652" s="67">
        <f>'COUT TVX'!D649</f>
        <v>2016</v>
      </c>
      <c r="J652" s="67" t="str">
        <f>IF('COUT TVX'!H649="IND","IND",IF('COUT TVX'!H649="COLL","COLL",IF('COUT TVX'!H649="INT","COL","MIXTE")))</f>
        <v>IND</v>
      </c>
      <c r="K652" s="67" t="str">
        <f>IFERROR((VLOOKUP(A652,'COUT GLOBAL'!A:L,9,FALSE)),"")</f>
        <v>Locatif</v>
      </c>
      <c r="L652" s="67"/>
      <c r="M652" s="67"/>
      <c r="N652" s="67" t="str">
        <f t="shared" si="60"/>
        <v>-</v>
      </c>
      <c r="O652" s="67"/>
      <c r="P652" s="67"/>
      <c r="Q652" s="67"/>
      <c r="R652" s="67"/>
      <c r="S652" s="67"/>
      <c r="T652" s="67"/>
      <c r="U652" s="67"/>
      <c r="V652" s="67"/>
      <c r="W652" s="67"/>
      <c r="X652" s="73" t="str">
        <f>IF('COUT TVX'!E649=0,"",'COUT TVX'!E649)</f>
        <v/>
      </c>
      <c r="Y652" s="74"/>
      <c r="Z652" s="74"/>
      <c r="AA652" s="74"/>
      <c r="AB652" s="74"/>
      <c r="AC652" s="74"/>
      <c r="AD652" s="68"/>
      <c r="AE652" s="68" t="str">
        <f t="shared" si="61"/>
        <v/>
      </c>
      <c r="AF652" s="68"/>
      <c r="AG652" s="75" t="str">
        <f>IF('COUT TVX'!F649=0,"",'COUT TVX'!F649)</f>
        <v/>
      </c>
      <c r="AH652" s="75" t="str">
        <f>IF('COUT TVX'!G649=0,"",'COUT TVX'!G649)</f>
        <v/>
      </c>
      <c r="AI652" s="76" t="str">
        <f t="shared" si="62"/>
        <v/>
      </c>
      <c r="AJ652" s="67" t="str">
        <f>'COUT TVX'!K649</f>
        <v>LOT 6 - SERRURERIE - MEN ACIER</v>
      </c>
      <c r="AK652" s="67" t="str">
        <f>'COUT TVX'!L649</f>
        <v>SECOND ŒUVRE</v>
      </c>
      <c r="AL652" s="68">
        <f>'COUT TVX'!M649</f>
        <v>47270.55</v>
      </c>
      <c r="AM652" s="68"/>
      <c r="AN652" s="68"/>
      <c r="AO652" s="68"/>
      <c r="AP652" s="68"/>
      <c r="AQ652" s="68"/>
      <c r="AR652" s="68"/>
      <c r="AS652" s="77" t="str">
        <f>IF(ISBLANK('COUT TVX'!Q649),"",'COUT TVX'!Q649)</f>
        <v/>
      </c>
      <c r="AT652" s="68" t="str">
        <f t="shared" si="63"/>
        <v/>
      </c>
      <c r="AU652" s="68" t="str">
        <f t="shared" si="64"/>
        <v/>
      </c>
      <c r="AV652" s="68" t="str">
        <f t="shared" si="65"/>
        <v/>
      </c>
    </row>
    <row r="653" spans="1:48" x14ac:dyDescent="0.25">
      <c r="A653" s="67">
        <f>'COUT TVX'!A650</f>
        <v>886</v>
      </c>
      <c r="B653" s="67" t="str">
        <f>'COUT TVX'!B650</f>
        <v>SARGE LES LE MANS</v>
      </c>
      <c r="C653" s="67"/>
      <c r="D653" s="67"/>
      <c r="E653" s="67" t="str">
        <f>IF(ISBLANK('COUT TVX'!I650),"",'COUT TVX'!I650)</f>
        <v/>
      </c>
      <c r="F653" s="72" t="str">
        <f>'COUT TVX'!R650</f>
        <v>Z2</v>
      </c>
      <c r="G653" s="67"/>
      <c r="H653" s="67">
        <f>'COUT TVX'!C650</f>
        <v>2014</v>
      </c>
      <c r="I653" s="67">
        <f>'COUT TVX'!D650</f>
        <v>2016</v>
      </c>
      <c r="J653" s="67" t="str">
        <f>IF('COUT TVX'!H650="IND","IND",IF('COUT TVX'!H650="COLL","COLL",IF('COUT TVX'!H650="INT","COL","MIXTE")))</f>
        <v>IND</v>
      </c>
      <c r="K653" s="67" t="str">
        <f>IFERROR((VLOOKUP(A653,'COUT GLOBAL'!A:L,9,FALSE)),"")</f>
        <v>Locatif</v>
      </c>
      <c r="L653" s="67"/>
      <c r="M653" s="67"/>
      <c r="N653" s="67" t="str">
        <f t="shared" si="60"/>
        <v>-</v>
      </c>
      <c r="O653" s="67"/>
      <c r="P653" s="67"/>
      <c r="Q653" s="67"/>
      <c r="R653" s="67"/>
      <c r="S653" s="67"/>
      <c r="T653" s="67"/>
      <c r="U653" s="67"/>
      <c r="V653" s="67"/>
      <c r="W653" s="67"/>
      <c r="X653" s="73" t="str">
        <f>IF('COUT TVX'!E650=0,"",'COUT TVX'!E650)</f>
        <v/>
      </c>
      <c r="Y653" s="74"/>
      <c r="Z653" s="74"/>
      <c r="AA653" s="74"/>
      <c r="AB653" s="74"/>
      <c r="AC653" s="74"/>
      <c r="AD653" s="68"/>
      <c r="AE653" s="68" t="str">
        <f t="shared" si="61"/>
        <v/>
      </c>
      <c r="AF653" s="68"/>
      <c r="AG653" s="75" t="str">
        <f>IF('COUT TVX'!F650=0,"",'COUT TVX'!F650)</f>
        <v/>
      </c>
      <c r="AH653" s="75" t="str">
        <f>IF('COUT TVX'!G650=0,"",'COUT TVX'!G650)</f>
        <v/>
      </c>
      <c r="AI653" s="76" t="str">
        <f t="shared" si="62"/>
        <v/>
      </c>
      <c r="AJ653" s="67" t="str">
        <f>'COUT TVX'!K650</f>
        <v>LOT 7 - MENUISERIE EXT PVC</v>
      </c>
      <c r="AK653" s="67" t="str">
        <f>'COUT TVX'!L650</f>
        <v>SECOND ŒUVRE</v>
      </c>
      <c r="AL653" s="68">
        <f>'COUT TVX'!M650</f>
        <v>43853.54</v>
      </c>
      <c r="AM653" s="68"/>
      <c r="AN653" s="68"/>
      <c r="AO653" s="68"/>
      <c r="AP653" s="68"/>
      <c r="AQ653" s="68"/>
      <c r="AR653" s="68"/>
      <c r="AS653" s="77" t="str">
        <f>IF(ISBLANK('COUT TVX'!Q650),"",'COUT TVX'!Q650)</f>
        <v/>
      </c>
      <c r="AT653" s="68" t="str">
        <f t="shared" si="63"/>
        <v/>
      </c>
      <c r="AU653" s="68" t="str">
        <f t="shared" si="64"/>
        <v/>
      </c>
      <c r="AV653" s="68" t="str">
        <f t="shared" si="65"/>
        <v/>
      </c>
    </row>
    <row r="654" spans="1:48" x14ac:dyDescent="0.25">
      <c r="A654" s="67">
        <f>'COUT TVX'!A651</f>
        <v>886</v>
      </c>
      <c r="B654" s="67" t="str">
        <f>'COUT TVX'!B651</f>
        <v>SARGE LES LE MANS</v>
      </c>
      <c r="C654" s="67"/>
      <c r="D654" s="67"/>
      <c r="E654" s="67" t="str">
        <f>IF(ISBLANK('COUT TVX'!I651),"",'COUT TVX'!I651)</f>
        <v/>
      </c>
      <c r="F654" s="72" t="str">
        <f>'COUT TVX'!R651</f>
        <v>Z2</v>
      </c>
      <c r="G654" s="67"/>
      <c r="H654" s="67">
        <f>'COUT TVX'!C651</f>
        <v>2014</v>
      </c>
      <c r="I654" s="67">
        <f>'COUT TVX'!D651</f>
        <v>2016</v>
      </c>
      <c r="J654" s="67" t="str">
        <f>IF('COUT TVX'!H651="IND","IND",IF('COUT TVX'!H651="COLL","COLL",IF('COUT TVX'!H651="INT","COL","MIXTE")))</f>
        <v>IND</v>
      </c>
      <c r="K654" s="67" t="str">
        <f>IFERROR((VLOOKUP(A654,'COUT GLOBAL'!A:L,9,FALSE)),"")</f>
        <v>Locatif</v>
      </c>
      <c r="L654" s="67"/>
      <c r="M654" s="67"/>
      <c r="N654" s="67" t="str">
        <f t="shared" si="60"/>
        <v>-</v>
      </c>
      <c r="O654" s="67"/>
      <c r="P654" s="67"/>
      <c r="Q654" s="67"/>
      <c r="R654" s="67"/>
      <c r="S654" s="67"/>
      <c r="T654" s="67"/>
      <c r="U654" s="67"/>
      <c r="V654" s="67"/>
      <c r="W654" s="67"/>
      <c r="X654" s="73" t="str">
        <f>IF('COUT TVX'!E651=0,"",'COUT TVX'!E651)</f>
        <v/>
      </c>
      <c r="Y654" s="74"/>
      <c r="Z654" s="74"/>
      <c r="AA654" s="74"/>
      <c r="AB654" s="74"/>
      <c r="AC654" s="74"/>
      <c r="AD654" s="68"/>
      <c r="AE654" s="68" t="str">
        <f t="shared" si="61"/>
        <v/>
      </c>
      <c r="AF654" s="68"/>
      <c r="AG654" s="75" t="str">
        <f>IF('COUT TVX'!F651=0,"",'COUT TVX'!F651)</f>
        <v/>
      </c>
      <c r="AH654" s="75" t="str">
        <f>IF('COUT TVX'!G651=0,"",'COUT TVX'!G651)</f>
        <v/>
      </c>
      <c r="AI654" s="76" t="str">
        <f t="shared" si="62"/>
        <v/>
      </c>
      <c r="AJ654" s="67" t="str">
        <f>'COUT TVX'!K651</f>
        <v>LOT 8 - PLATRERIE</v>
      </c>
      <c r="AK654" s="67" t="str">
        <f>'COUT TVX'!L651</f>
        <v>SECOND ŒUVRE</v>
      </c>
      <c r="AL654" s="68">
        <f>'COUT TVX'!M651</f>
        <v>108766</v>
      </c>
      <c r="AM654" s="68"/>
      <c r="AN654" s="68"/>
      <c r="AO654" s="68"/>
      <c r="AP654" s="68"/>
      <c r="AQ654" s="68"/>
      <c r="AR654" s="68"/>
      <c r="AS654" s="77" t="str">
        <f>IF(ISBLANK('COUT TVX'!Q651),"",'COUT TVX'!Q651)</f>
        <v/>
      </c>
      <c r="AT654" s="68" t="str">
        <f t="shared" si="63"/>
        <v/>
      </c>
      <c r="AU654" s="68" t="str">
        <f t="shared" si="64"/>
        <v/>
      </c>
      <c r="AV654" s="68" t="str">
        <f t="shared" si="65"/>
        <v/>
      </c>
    </row>
    <row r="655" spans="1:48" x14ac:dyDescent="0.25">
      <c r="A655" s="67">
        <f>'COUT TVX'!A652</f>
        <v>886</v>
      </c>
      <c r="B655" s="67" t="str">
        <f>'COUT TVX'!B652</f>
        <v>SARGE LES LE MANS</v>
      </c>
      <c r="C655" s="67"/>
      <c r="D655" s="67"/>
      <c r="E655" s="67" t="str">
        <f>IF(ISBLANK('COUT TVX'!I652),"",'COUT TVX'!I652)</f>
        <v/>
      </c>
      <c r="F655" s="72" t="str">
        <f>'COUT TVX'!R652</f>
        <v>Z2</v>
      </c>
      <c r="G655" s="67"/>
      <c r="H655" s="67">
        <f>'COUT TVX'!C652</f>
        <v>2014</v>
      </c>
      <c r="I655" s="67">
        <f>'COUT TVX'!D652</f>
        <v>2016</v>
      </c>
      <c r="J655" s="67" t="str">
        <f>IF('COUT TVX'!H652="IND","IND",IF('COUT TVX'!H652="COLL","COLL",IF('COUT TVX'!H652="INT","COL","MIXTE")))</f>
        <v>IND</v>
      </c>
      <c r="K655" s="67" t="str">
        <f>IFERROR((VLOOKUP(A655,'COUT GLOBAL'!A:L,9,FALSE)),"")</f>
        <v>Locatif</v>
      </c>
      <c r="L655" s="67"/>
      <c r="M655" s="67"/>
      <c r="N655" s="67" t="str">
        <f t="shared" si="60"/>
        <v>-</v>
      </c>
      <c r="O655" s="67"/>
      <c r="P655" s="67"/>
      <c r="Q655" s="67"/>
      <c r="R655" s="67"/>
      <c r="S655" s="67"/>
      <c r="T655" s="67"/>
      <c r="U655" s="67"/>
      <c r="V655" s="67"/>
      <c r="W655" s="67"/>
      <c r="X655" s="73" t="str">
        <f>IF('COUT TVX'!E652=0,"",'COUT TVX'!E652)</f>
        <v/>
      </c>
      <c r="Y655" s="74"/>
      <c r="Z655" s="74"/>
      <c r="AA655" s="74"/>
      <c r="AB655" s="74"/>
      <c r="AC655" s="74"/>
      <c r="AD655" s="68"/>
      <c r="AE655" s="68" t="str">
        <f t="shared" si="61"/>
        <v/>
      </c>
      <c r="AF655" s="68"/>
      <c r="AG655" s="75" t="str">
        <f>IF('COUT TVX'!F652=0,"",'COUT TVX'!F652)</f>
        <v/>
      </c>
      <c r="AH655" s="75" t="str">
        <f>IF('COUT TVX'!G652=0,"",'COUT TVX'!G652)</f>
        <v/>
      </c>
      <c r="AI655" s="76" t="str">
        <f t="shared" si="62"/>
        <v/>
      </c>
      <c r="AJ655" s="67" t="str">
        <f>'COUT TVX'!K652</f>
        <v>LOT 9 - MENUISERIES INT BOIS</v>
      </c>
      <c r="AK655" s="67" t="str">
        <f>'COUT TVX'!L652</f>
        <v>SECOND ŒUVRE</v>
      </c>
      <c r="AL655" s="68">
        <f>'COUT TVX'!M652</f>
        <v>27330.77</v>
      </c>
      <c r="AM655" s="68"/>
      <c r="AN655" s="68"/>
      <c r="AO655" s="68"/>
      <c r="AP655" s="68"/>
      <c r="AQ655" s="68"/>
      <c r="AR655" s="68"/>
      <c r="AS655" s="77" t="str">
        <f>IF(ISBLANK('COUT TVX'!Q652),"",'COUT TVX'!Q652)</f>
        <v/>
      </c>
      <c r="AT655" s="68" t="str">
        <f t="shared" si="63"/>
        <v/>
      </c>
      <c r="AU655" s="68" t="str">
        <f t="shared" si="64"/>
        <v/>
      </c>
      <c r="AV655" s="68" t="str">
        <f t="shared" si="65"/>
        <v/>
      </c>
    </row>
    <row r="656" spans="1:48" x14ac:dyDescent="0.25">
      <c r="A656" s="67">
        <f>'COUT TVX'!A653</f>
        <v>886</v>
      </c>
      <c r="B656" s="67" t="str">
        <f>'COUT TVX'!B653</f>
        <v>SARGE LES LE MANS</v>
      </c>
      <c r="C656" s="67"/>
      <c r="D656" s="67"/>
      <c r="E656" s="67" t="str">
        <f>IF(ISBLANK('COUT TVX'!I653),"",'COUT TVX'!I653)</f>
        <v/>
      </c>
      <c r="F656" s="72" t="str">
        <f>'COUT TVX'!R653</f>
        <v>Z2</v>
      </c>
      <c r="G656" s="67"/>
      <c r="H656" s="67">
        <f>'COUT TVX'!C653</f>
        <v>2014</v>
      </c>
      <c r="I656" s="67">
        <f>'COUT TVX'!D653</f>
        <v>2016</v>
      </c>
      <c r="J656" s="67" t="str">
        <f>IF('COUT TVX'!H653="IND","IND",IF('COUT TVX'!H653="COLL","COLL",IF('COUT TVX'!H653="INT","COL","MIXTE")))</f>
        <v>IND</v>
      </c>
      <c r="K656" s="67" t="str">
        <f>IFERROR((VLOOKUP(A656,'COUT GLOBAL'!A:L,9,FALSE)),"")</f>
        <v>Locatif</v>
      </c>
      <c r="L656" s="67"/>
      <c r="M656" s="67"/>
      <c r="N656" s="67" t="str">
        <f t="shared" si="60"/>
        <v>-</v>
      </c>
      <c r="O656" s="67"/>
      <c r="P656" s="67"/>
      <c r="Q656" s="67"/>
      <c r="R656" s="67"/>
      <c r="S656" s="67"/>
      <c r="T656" s="67"/>
      <c r="U656" s="67"/>
      <c r="V656" s="67"/>
      <c r="W656" s="67"/>
      <c r="X656" s="73" t="str">
        <f>IF('COUT TVX'!E653=0,"",'COUT TVX'!E653)</f>
        <v/>
      </c>
      <c r="Y656" s="74"/>
      <c r="Z656" s="74"/>
      <c r="AA656" s="74"/>
      <c r="AB656" s="74"/>
      <c r="AC656" s="74"/>
      <c r="AD656" s="68"/>
      <c r="AE656" s="68" t="str">
        <f t="shared" si="61"/>
        <v/>
      </c>
      <c r="AF656" s="68"/>
      <c r="AG656" s="75" t="str">
        <f>IF('COUT TVX'!F653=0,"",'COUT TVX'!F653)</f>
        <v/>
      </c>
      <c r="AH656" s="75" t="str">
        <f>IF('COUT TVX'!G653=0,"",'COUT TVX'!G653)</f>
        <v/>
      </c>
      <c r="AI656" s="76" t="str">
        <f t="shared" si="62"/>
        <v/>
      </c>
      <c r="AJ656" s="67" t="str">
        <f>'COUT TVX'!K653</f>
        <v>LOT 10 - REVET SOLS SOUPLES</v>
      </c>
      <c r="AK656" s="67" t="str">
        <f>'COUT TVX'!L653</f>
        <v>SECOND ŒUVRE</v>
      </c>
      <c r="AL656" s="68">
        <f>'COUT TVX'!M653</f>
        <v>35017.35</v>
      </c>
      <c r="AM656" s="68"/>
      <c r="AN656" s="68"/>
      <c r="AO656" s="68"/>
      <c r="AP656" s="68"/>
      <c r="AQ656" s="68"/>
      <c r="AR656" s="68"/>
      <c r="AS656" s="77" t="str">
        <f>IF(ISBLANK('COUT TVX'!Q653),"",'COUT TVX'!Q653)</f>
        <v/>
      </c>
      <c r="AT656" s="68" t="str">
        <f t="shared" si="63"/>
        <v/>
      </c>
      <c r="AU656" s="68" t="str">
        <f t="shared" si="64"/>
        <v/>
      </c>
      <c r="AV656" s="68" t="str">
        <f t="shared" si="65"/>
        <v/>
      </c>
    </row>
    <row r="657" spans="1:48" x14ac:dyDescent="0.25">
      <c r="A657" s="67">
        <f>'COUT TVX'!A654</f>
        <v>886</v>
      </c>
      <c r="B657" s="67" t="str">
        <f>'COUT TVX'!B654</f>
        <v>SARGE LES LE MANS</v>
      </c>
      <c r="C657" s="67"/>
      <c r="D657" s="67"/>
      <c r="E657" s="67" t="str">
        <f>IF(ISBLANK('COUT TVX'!I654),"",'COUT TVX'!I654)</f>
        <v/>
      </c>
      <c r="F657" s="72" t="str">
        <f>'COUT TVX'!R654</f>
        <v>Z2</v>
      </c>
      <c r="G657" s="67"/>
      <c r="H657" s="67">
        <f>'COUT TVX'!C654</f>
        <v>2014</v>
      </c>
      <c r="I657" s="67">
        <f>'COUT TVX'!D654</f>
        <v>2016</v>
      </c>
      <c r="J657" s="67" t="str">
        <f>IF('COUT TVX'!H654="IND","IND",IF('COUT TVX'!H654="COLL","COLL",IF('COUT TVX'!H654="INT","COL","MIXTE")))</f>
        <v>IND</v>
      </c>
      <c r="K657" s="67" t="str">
        <f>IFERROR((VLOOKUP(A657,'COUT GLOBAL'!A:L,9,FALSE)),"")</f>
        <v>Locatif</v>
      </c>
      <c r="L657" s="67"/>
      <c r="M657" s="67"/>
      <c r="N657" s="67" t="str">
        <f t="shared" si="60"/>
        <v>-</v>
      </c>
      <c r="O657" s="67"/>
      <c r="P657" s="67"/>
      <c r="Q657" s="67"/>
      <c r="R657" s="67"/>
      <c r="S657" s="67"/>
      <c r="T657" s="67"/>
      <c r="U657" s="67"/>
      <c r="V657" s="67"/>
      <c r="W657" s="67"/>
      <c r="X657" s="73" t="str">
        <f>IF('COUT TVX'!E654=0,"",'COUT TVX'!E654)</f>
        <v/>
      </c>
      <c r="Y657" s="74"/>
      <c r="Z657" s="74"/>
      <c r="AA657" s="74"/>
      <c r="AB657" s="74"/>
      <c r="AC657" s="74"/>
      <c r="AD657" s="68"/>
      <c r="AE657" s="68" t="str">
        <f t="shared" si="61"/>
        <v/>
      </c>
      <c r="AF657" s="68"/>
      <c r="AG657" s="75" t="str">
        <f>IF('COUT TVX'!F654=0,"",'COUT TVX'!F654)</f>
        <v/>
      </c>
      <c r="AH657" s="75" t="str">
        <f>IF('COUT TVX'!G654=0,"",'COUT TVX'!G654)</f>
        <v/>
      </c>
      <c r="AI657" s="76" t="str">
        <f t="shared" si="62"/>
        <v/>
      </c>
      <c r="AJ657" s="67" t="str">
        <f>'COUT TVX'!K654</f>
        <v>LOT 11 - CARRELAGE - FAIENCE</v>
      </c>
      <c r="AK657" s="67" t="str">
        <f>'COUT TVX'!L654</f>
        <v>SECOND ŒUVRE</v>
      </c>
      <c r="AL657" s="68">
        <f>'COUT TVX'!M654</f>
        <v>58575.21</v>
      </c>
      <c r="AM657" s="68"/>
      <c r="AN657" s="68"/>
      <c r="AO657" s="68"/>
      <c r="AP657" s="68"/>
      <c r="AQ657" s="68"/>
      <c r="AR657" s="68"/>
      <c r="AS657" s="77" t="str">
        <f>IF(ISBLANK('COUT TVX'!Q654),"",'COUT TVX'!Q654)</f>
        <v/>
      </c>
      <c r="AT657" s="68" t="str">
        <f t="shared" si="63"/>
        <v/>
      </c>
      <c r="AU657" s="68" t="str">
        <f t="shared" si="64"/>
        <v/>
      </c>
      <c r="AV657" s="68" t="str">
        <f t="shared" si="65"/>
        <v/>
      </c>
    </row>
    <row r="658" spans="1:48" x14ac:dyDescent="0.25">
      <c r="A658" s="67">
        <f>'COUT TVX'!A655</f>
        <v>886</v>
      </c>
      <c r="B658" s="67" t="str">
        <f>'COUT TVX'!B655</f>
        <v>SARGE LES LE MANS</v>
      </c>
      <c r="C658" s="67"/>
      <c r="D658" s="67"/>
      <c r="E658" s="67" t="str">
        <f>IF(ISBLANK('COUT TVX'!I655),"",'COUT TVX'!I655)</f>
        <v/>
      </c>
      <c r="F658" s="72" t="str">
        <f>'COUT TVX'!R655</f>
        <v>Z2</v>
      </c>
      <c r="G658" s="67"/>
      <c r="H658" s="67">
        <f>'COUT TVX'!C655</f>
        <v>2014</v>
      </c>
      <c r="I658" s="67">
        <f>'COUT TVX'!D655</f>
        <v>2016</v>
      </c>
      <c r="J658" s="67" t="str">
        <f>IF('COUT TVX'!H655="IND","IND",IF('COUT TVX'!H655="COLL","COLL",IF('COUT TVX'!H655="INT","COL","MIXTE")))</f>
        <v>IND</v>
      </c>
      <c r="K658" s="67" t="str">
        <f>IFERROR((VLOOKUP(A658,'COUT GLOBAL'!A:L,9,FALSE)),"")</f>
        <v>Locatif</v>
      </c>
      <c r="L658" s="67"/>
      <c r="M658" s="67"/>
      <c r="N658" s="67" t="str">
        <f t="shared" si="60"/>
        <v>-</v>
      </c>
      <c r="O658" s="67"/>
      <c r="P658" s="67"/>
      <c r="Q658" s="67"/>
      <c r="R658" s="67"/>
      <c r="S658" s="67"/>
      <c r="T658" s="67"/>
      <c r="U658" s="67"/>
      <c r="V658" s="67"/>
      <c r="W658" s="67"/>
      <c r="X658" s="73" t="str">
        <f>IF('COUT TVX'!E655=0,"",'COUT TVX'!E655)</f>
        <v/>
      </c>
      <c r="Y658" s="74"/>
      <c r="Z658" s="74"/>
      <c r="AA658" s="74"/>
      <c r="AB658" s="74"/>
      <c r="AC658" s="74"/>
      <c r="AD658" s="68"/>
      <c r="AE658" s="68" t="str">
        <f t="shared" si="61"/>
        <v/>
      </c>
      <c r="AF658" s="68"/>
      <c r="AG658" s="75" t="str">
        <f>IF('COUT TVX'!F655=0,"",'COUT TVX'!F655)</f>
        <v/>
      </c>
      <c r="AH658" s="75" t="str">
        <f>IF('COUT TVX'!G655=0,"",'COUT TVX'!G655)</f>
        <v/>
      </c>
      <c r="AI658" s="76" t="str">
        <f t="shared" si="62"/>
        <v/>
      </c>
      <c r="AJ658" s="67" t="str">
        <f>'COUT TVX'!K655</f>
        <v>LOT 12 - PEINTURE REVTS MURAUX</v>
      </c>
      <c r="AK658" s="67" t="str">
        <f>'COUT TVX'!L655</f>
        <v>SECOND ŒUVRE</v>
      </c>
      <c r="AL658" s="68">
        <f>'COUT TVX'!M655</f>
        <v>30799.48</v>
      </c>
      <c r="AM658" s="68"/>
      <c r="AN658" s="68"/>
      <c r="AO658" s="68"/>
      <c r="AP658" s="68"/>
      <c r="AQ658" s="68"/>
      <c r="AR658" s="68"/>
      <c r="AS658" s="77" t="str">
        <f>IF(ISBLANK('COUT TVX'!Q655),"",'COUT TVX'!Q655)</f>
        <v/>
      </c>
      <c r="AT658" s="68" t="str">
        <f t="shared" si="63"/>
        <v/>
      </c>
      <c r="AU658" s="68" t="str">
        <f t="shared" si="64"/>
        <v/>
      </c>
      <c r="AV658" s="68" t="str">
        <f t="shared" si="65"/>
        <v/>
      </c>
    </row>
    <row r="659" spans="1:48" x14ac:dyDescent="0.25">
      <c r="A659" s="67">
        <f>'COUT TVX'!A656</f>
        <v>886</v>
      </c>
      <c r="B659" s="67" t="str">
        <f>'COUT TVX'!B656</f>
        <v>SARGE LES LE MANS</v>
      </c>
      <c r="C659" s="67"/>
      <c r="D659" s="67"/>
      <c r="E659" s="67" t="str">
        <f>IF(ISBLANK('COUT TVX'!I656),"",'COUT TVX'!I656)</f>
        <v/>
      </c>
      <c r="F659" s="72" t="str">
        <f>'COUT TVX'!R656</f>
        <v>Z2</v>
      </c>
      <c r="G659" s="67"/>
      <c r="H659" s="67">
        <f>'COUT TVX'!C656</f>
        <v>2014</v>
      </c>
      <c r="I659" s="67">
        <f>'COUT TVX'!D656</f>
        <v>2016</v>
      </c>
      <c r="J659" s="67" t="str">
        <f>IF('COUT TVX'!H656="IND","IND",IF('COUT TVX'!H656="COLL","COLL",IF('COUT TVX'!H656="INT","COL","MIXTE")))</f>
        <v>IND</v>
      </c>
      <c r="K659" s="67" t="str">
        <f>IFERROR((VLOOKUP(A659,'COUT GLOBAL'!A:L,9,FALSE)),"")</f>
        <v>Locatif</v>
      </c>
      <c r="L659" s="67"/>
      <c r="M659" s="67"/>
      <c r="N659" s="67" t="str">
        <f t="shared" si="60"/>
        <v>-</v>
      </c>
      <c r="O659" s="67"/>
      <c r="P659" s="67"/>
      <c r="Q659" s="67"/>
      <c r="R659" s="67"/>
      <c r="S659" s="67"/>
      <c r="T659" s="67"/>
      <c r="U659" s="67"/>
      <c r="V659" s="67"/>
      <c r="W659" s="67"/>
      <c r="X659" s="73" t="str">
        <f>IF('COUT TVX'!E656=0,"",'COUT TVX'!E656)</f>
        <v/>
      </c>
      <c r="Y659" s="74"/>
      <c r="Z659" s="74"/>
      <c r="AA659" s="74"/>
      <c r="AB659" s="74"/>
      <c r="AC659" s="74"/>
      <c r="AD659" s="68"/>
      <c r="AE659" s="68" t="str">
        <f t="shared" si="61"/>
        <v/>
      </c>
      <c r="AF659" s="68"/>
      <c r="AG659" s="75" t="str">
        <f>IF('COUT TVX'!F656=0,"",'COUT TVX'!F656)</f>
        <v/>
      </c>
      <c r="AH659" s="75" t="str">
        <f>IF('COUT TVX'!G656=0,"",'COUT TVX'!G656)</f>
        <v/>
      </c>
      <c r="AI659" s="76" t="str">
        <f t="shared" si="62"/>
        <v/>
      </c>
      <c r="AJ659" s="67" t="str">
        <f>'COUT TVX'!K656</f>
        <v>LOT 13 - PLOMBERIE - SANITAIRE</v>
      </c>
      <c r="AK659" s="67" t="str">
        <f>'COUT TVX'!L656</f>
        <v>ELECTRICITE / CHAUFFAGE/PLOMBERIE/VMC</v>
      </c>
      <c r="AL659" s="68">
        <f>'COUT TVX'!M656</f>
        <v>32031.83</v>
      </c>
      <c r="AM659" s="68"/>
      <c r="AN659" s="68"/>
      <c r="AO659" s="68"/>
      <c r="AP659" s="68"/>
      <c r="AQ659" s="68"/>
      <c r="AR659" s="68"/>
      <c r="AS659" s="77" t="str">
        <f>IF(ISBLANK('COUT TVX'!Q656),"",'COUT TVX'!Q656)</f>
        <v/>
      </c>
      <c r="AT659" s="68" t="str">
        <f t="shared" si="63"/>
        <v/>
      </c>
      <c r="AU659" s="68" t="str">
        <f t="shared" si="64"/>
        <v/>
      </c>
      <c r="AV659" s="68" t="str">
        <f t="shared" si="65"/>
        <v/>
      </c>
    </row>
    <row r="660" spans="1:48" x14ac:dyDescent="0.25">
      <c r="A660" s="67">
        <f>'COUT TVX'!A657</f>
        <v>886</v>
      </c>
      <c r="B660" s="67" t="str">
        <f>'COUT TVX'!B657</f>
        <v>SARGE LES LE MANS</v>
      </c>
      <c r="C660" s="67"/>
      <c r="D660" s="67"/>
      <c r="E660" s="67" t="str">
        <f>IF(ISBLANK('COUT TVX'!I657),"",'COUT TVX'!I657)</f>
        <v/>
      </c>
      <c r="F660" s="72" t="str">
        <f>'COUT TVX'!R657</f>
        <v>Z2</v>
      </c>
      <c r="G660" s="67"/>
      <c r="H660" s="67">
        <f>'COUT TVX'!C657</f>
        <v>2014</v>
      </c>
      <c r="I660" s="67">
        <f>'COUT TVX'!D657</f>
        <v>2016</v>
      </c>
      <c r="J660" s="67" t="str">
        <f>IF('COUT TVX'!H657="IND","IND",IF('COUT TVX'!H657="COLL","COLL",IF('COUT TVX'!H657="INT","COL","MIXTE")))</f>
        <v>IND</v>
      </c>
      <c r="K660" s="67" t="str">
        <f>IFERROR((VLOOKUP(A660,'COUT GLOBAL'!A:L,9,FALSE)),"")</f>
        <v>Locatif</v>
      </c>
      <c r="L660" s="67"/>
      <c r="M660" s="67"/>
      <c r="N660" s="67" t="str">
        <f t="shared" si="60"/>
        <v>-</v>
      </c>
      <c r="O660" s="67"/>
      <c r="P660" s="67"/>
      <c r="Q660" s="67"/>
      <c r="R660" s="67"/>
      <c r="S660" s="67"/>
      <c r="T660" s="67"/>
      <c r="U660" s="67"/>
      <c r="V660" s="67"/>
      <c r="W660" s="67"/>
      <c r="X660" s="73" t="str">
        <f>IF('COUT TVX'!E657=0,"",'COUT TVX'!E657)</f>
        <v/>
      </c>
      <c r="Y660" s="74"/>
      <c r="Z660" s="74"/>
      <c r="AA660" s="74"/>
      <c r="AB660" s="74"/>
      <c r="AC660" s="74"/>
      <c r="AD660" s="68"/>
      <c r="AE660" s="68" t="str">
        <f t="shared" si="61"/>
        <v/>
      </c>
      <c r="AF660" s="68"/>
      <c r="AG660" s="75" t="str">
        <f>IF('COUT TVX'!F657=0,"",'COUT TVX'!F657)</f>
        <v/>
      </c>
      <c r="AH660" s="75" t="str">
        <f>IF('COUT TVX'!G657=0,"",'COUT TVX'!G657)</f>
        <v/>
      </c>
      <c r="AI660" s="76" t="str">
        <f t="shared" si="62"/>
        <v/>
      </c>
      <c r="AJ660" s="67" t="str">
        <f>'COUT TVX'!K657</f>
        <v>LOT 14 - CHAUFFAGE VENTILATION</v>
      </c>
      <c r="AK660" s="67" t="str">
        <f>'COUT TVX'!L657</f>
        <v>ELECTRICITE / CHAUFFAGE/PLOMBERIE/VMC</v>
      </c>
      <c r="AL660" s="68">
        <f>'COUT TVX'!M657</f>
        <v>53042.22</v>
      </c>
      <c r="AM660" s="68"/>
      <c r="AN660" s="68"/>
      <c r="AO660" s="68"/>
      <c r="AP660" s="68"/>
      <c r="AQ660" s="68"/>
      <c r="AR660" s="68"/>
      <c r="AS660" s="77" t="str">
        <f>IF(ISBLANK('COUT TVX'!Q657),"",'COUT TVX'!Q657)</f>
        <v/>
      </c>
      <c r="AT660" s="68" t="str">
        <f t="shared" si="63"/>
        <v/>
      </c>
      <c r="AU660" s="68" t="str">
        <f t="shared" si="64"/>
        <v/>
      </c>
      <c r="AV660" s="68" t="str">
        <f t="shared" si="65"/>
        <v/>
      </c>
    </row>
    <row r="661" spans="1:48" x14ac:dyDescent="0.25">
      <c r="A661" s="67">
        <f>'COUT TVX'!A658</f>
        <v>886</v>
      </c>
      <c r="B661" s="67" t="str">
        <f>'COUT TVX'!B658</f>
        <v>SARGE LES LE MANS</v>
      </c>
      <c r="C661" s="67"/>
      <c r="D661" s="67"/>
      <c r="E661" s="67" t="str">
        <f>IF(ISBLANK('COUT TVX'!I658),"",'COUT TVX'!I658)</f>
        <v/>
      </c>
      <c r="F661" s="72" t="str">
        <f>'COUT TVX'!R658</f>
        <v>Z2</v>
      </c>
      <c r="G661" s="67"/>
      <c r="H661" s="67">
        <f>'COUT TVX'!C658</f>
        <v>2014</v>
      </c>
      <c r="I661" s="67">
        <f>'COUT TVX'!D658</f>
        <v>2016</v>
      </c>
      <c r="J661" s="67" t="str">
        <f>IF('COUT TVX'!H658="IND","IND",IF('COUT TVX'!H658="COLL","COLL",IF('COUT TVX'!H658="INT","COL","MIXTE")))</f>
        <v>IND</v>
      </c>
      <c r="K661" s="67" t="str">
        <f>IFERROR((VLOOKUP(A661,'COUT GLOBAL'!A:L,9,FALSE)),"")</f>
        <v>Locatif</v>
      </c>
      <c r="L661" s="67"/>
      <c r="M661" s="67"/>
      <c r="N661" s="67" t="str">
        <f t="shared" si="60"/>
        <v>-</v>
      </c>
      <c r="O661" s="67"/>
      <c r="P661" s="67"/>
      <c r="Q661" s="67"/>
      <c r="R661" s="67"/>
      <c r="S661" s="67"/>
      <c r="T661" s="67"/>
      <c r="U661" s="67"/>
      <c r="V661" s="67"/>
      <c r="W661" s="67"/>
      <c r="X661" s="73" t="str">
        <f>IF('COUT TVX'!E658=0,"",'COUT TVX'!E658)</f>
        <v/>
      </c>
      <c r="Y661" s="74"/>
      <c r="Z661" s="74"/>
      <c r="AA661" s="74"/>
      <c r="AB661" s="74"/>
      <c r="AC661" s="74"/>
      <c r="AD661" s="68"/>
      <c r="AE661" s="68" t="str">
        <f t="shared" si="61"/>
        <v/>
      </c>
      <c r="AF661" s="68"/>
      <c r="AG661" s="75" t="str">
        <f>IF('COUT TVX'!F658=0,"",'COUT TVX'!F658)</f>
        <v/>
      </c>
      <c r="AH661" s="75" t="str">
        <f>IF('COUT TVX'!G658=0,"",'COUT TVX'!G658)</f>
        <v/>
      </c>
      <c r="AI661" s="76" t="str">
        <f t="shared" si="62"/>
        <v/>
      </c>
      <c r="AJ661" s="67" t="str">
        <f>'COUT TVX'!K658</f>
        <v>LOT 15 - ELECTRICITE</v>
      </c>
      <c r="AK661" s="67" t="str">
        <f>'COUT TVX'!L658</f>
        <v>ELECTRICITE / CHAUFFAGE/PLOMBERIE/VMC</v>
      </c>
      <c r="AL661" s="68">
        <f>'COUT TVX'!M658</f>
        <v>62936.69</v>
      </c>
      <c r="AM661" s="68"/>
      <c r="AN661" s="68"/>
      <c r="AO661" s="68"/>
      <c r="AP661" s="68"/>
      <c r="AQ661" s="68"/>
      <c r="AR661" s="68"/>
      <c r="AS661" s="77" t="str">
        <f>IF(ISBLANK('COUT TVX'!Q658),"",'COUT TVX'!Q658)</f>
        <v/>
      </c>
      <c r="AT661" s="68" t="str">
        <f t="shared" si="63"/>
        <v/>
      </c>
      <c r="AU661" s="68" t="str">
        <f t="shared" si="64"/>
        <v/>
      </c>
      <c r="AV661" s="68" t="str">
        <f t="shared" si="65"/>
        <v/>
      </c>
    </row>
    <row r="662" spans="1:48" x14ac:dyDescent="0.25">
      <c r="A662" s="67">
        <f>'COUT TVX'!A659</f>
        <v>886</v>
      </c>
      <c r="B662" s="67" t="str">
        <f>'COUT TVX'!B659</f>
        <v>SARGE LES LE MANS</v>
      </c>
      <c r="C662" s="67"/>
      <c r="D662" s="67"/>
      <c r="E662" s="67" t="str">
        <f>IF(ISBLANK('COUT TVX'!I659),"",'COUT TVX'!I659)</f>
        <v/>
      </c>
      <c r="F662" s="72" t="str">
        <f>'COUT TVX'!R659</f>
        <v>Z2</v>
      </c>
      <c r="G662" s="67"/>
      <c r="H662" s="67">
        <f>'COUT TVX'!C659</f>
        <v>2014</v>
      </c>
      <c r="I662" s="67">
        <f>'COUT TVX'!D659</f>
        <v>2016</v>
      </c>
      <c r="J662" s="67" t="str">
        <f>IF('COUT TVX'!H659="IND","IND",IF('COUT TVX'!H659="COLL","COLL",IF('COUT TVX'!H659="INT","COL","MIXTE")))</f>
        <v>IND</v>
      </c>
      <c r="K662" s="67" t="str">
        <f>IFERROR((VLOOKUP(A662,'COUT GLOBAL'!A:L,9,FALSE)),"")</f>
        <v>Locatif</v>
      </c>
      <c r="L662" s="67"/>
      <c r="M662" s="67"/>
      <c r="N662" s="67" t="str">
        <f t="shared" si="60"/>
        <v>-</v>
      </c>
      <c r="O662" s="67"/>
      <c r="P662" s="67"/>
      <c r="Q662" s="67"/>
      <c r="R662" s="67"/>
      <c r="S662" s="67"/>
      <c r="T662" s="67"/>
      <c r="U662" s="67"/>
      <c r="V662" s="67"/>
      <c r="W662" s="67"/>
      <c r="X662" s="73" t="str">
        <f>IF('COUT TVX'!E659=0,"",'COUT TVX'!E659)</f>
        <v/>
      </c>
      <c r="Y662" s="74"/>
      <c r="Z662" s="74"/>
      <c r="AA662" s="74"/>
      <c r="AB662" s="74"/>
      <c r="AC662" s="74"/>
      <c r="AD662" s="68"/>
      <c r="AE662" s="68" t="str">
        <f t="shared" si="61"/>
        <v/>
      </c>
      <c r="AF662" s="68"/>
      <c r="AG662" s="75" t="str">
        <f>IF('COUT TVX'!F659=0,"",'COUT TVX'!F659)</f>
        <v/>
      </c>
      <c r="AH662" s="75" t="str">
        <f>IF('COUT TVX'!G659=0,"",'COUT TVX'!G659)</f>
        <v/>
      </c>
      <c r="AI662" s="76" t="str">
        <f t="shared" si="62"/>
        <v/>
      </c>
      <c r="AJ662" s="67" t="str">
        <f>'COUT TVX'!K659</f>
        <v>LOT 16- ESPACES VERTS-CLOTUREE</v>
      </c>
      <c r="AK662" s="67" t="str">
        <f>'COUT TVX'!L659</f>
        <v>VRD</v>
      </c>
      <c r="AL662" s="68">
        <f>'COUT TVX'!M659</f>
        <v>8865.0400000000009</v>
      </c>
      <c r="AM662" s="68"/>
      <c r="AN662" s="68"/>
      <c r="AO662" s="68"/>
      <c r="AP662" s="68"/>
      <c r="AQ662" s="68"/>
      <c r="AR662" s="68"/>
      <c r="AS662" s="77" t="str">
        <f>IF(ISBLANK('COUT TVX'!Q659),"",'COUT TVX'!Q659)</f>
        <v/>
      </c>
      <c r="AT662" s="68" t="str">
        <f t="shared" si="63"/>
        <v/>
      </c>
      <c r="AU662" s="68" t="str">
        <f t="shared" si="64"/>
        <v/>
      </c>
      <c r="AV662" s="68" t="str">
        <f t="shared" si="65"/>
        <v/>
      </c>
    </row>
    <row r="663" spans="1:48" x14ac:dyDescent="0.25">
      <c r="A663" s="67">
        <f>'COUT TVX'!A660</f>
        <v>886</v>
      </c>
      <c r="B663" s="67" t="str">
        <f>'COUT TVX'!B660</f>
        <v>SARGE LES LE MANS</v>
      </c>
      <c r="C663" s="67"/>
      <c r="D663" s="67"/>
      <c r="E663" s="67" t="str">
        <f>IF(ISBLANK('COUT TVX'!I660),"",'COUT TVX'!I660)</f>
        <v/>
      </c>
      <c r="F663" s="72" t="str">
        <f>'COUT TVX'!R660</f>
        <v>Z2</v>
      </c>
      <c r="G663" s="67"/>
      <c r="H663" s="67">
        <f>'COUT TVX'!C660</f>
        <v>2014</v>
      </c>
      <c r="I663" s="67">
        <f>'COUT TVX'!D660</f>
        <v>2016</v>
      </c>
      <c r="J663" s="67" t="str">
        <f>IF('COUT TVX'!H660="IND","IND",IF('COUT TVX'!H660="COLL","COLL",IF('COUT TVX'!H660="INT","COL","MIXTE")))</f>
        <v>IND</v>
      </c>
      <c r="K663" s="67" t="str">
        <f>IFERROR((VLOOKUP(A663,'COUT GLOBAL'!A:L,9,FALSE)),"")</f>
        <v>Locatif</v>
      </c>
      <c r="L663" s="67"/>
      <c r="M663" s="67"/>
      <c r="N663" s="67" t="str">
        <f t="shared" si="60"/>
        <v>-</v>
      </c>
      <c r="O663" s="67"/>
      <c r="P663" s="67"/>
      <c r="Q663" s="67"/>
      <c r="R663" s="67"/>
      <c r="S663" s="67"/>
      <c r="T663" s="67"/>
      <c r="U663" s="67"/>
      <c r="V663" s="67"/>
      <c r="W663" s="67"/>
      <c r="X663" s="73" t="str">
        <f>IF('COUT TVX'!E660=0,"",'COUT TVX'!E660)</f>
        <v/>
      </c>
      <c r="Y663" s="74"/>
      <c r="Z663" s="74"/>
      <c r="AA663" s="74"/>
      <c r="AB663" s="74"/>
      <c r="AC663" s="74"/>
      <c r="AD663" s="68"/>
      <c r="AE663" s="68" t="str">
        <f t="shared" si="61"/>
        <v/>
      </c>
      <c r="AF663" s="68"/>
      <c r="AG663" s="75" t="str">
        <f>IF('COUT TVX'!F660=0,"",'COUT TVX'!F660)</f>
        <v/>
      </c>
      <c r="AH663" s="75" t="str">
        <f>IF('COUT TVX'!G660=0,"",'COUT TVX'!G660)</f>
        <v/>
      </c>
      <c r="AI663" s="76" t="str">
        <f t="shared" si="62"/>
        <v/>
      </c>
      <c r="AJ663" s="67" t="str">
        <f>'COUT TVX'!K660</f>
        <v>LOT 2- RESEAUX DIVERS</v>
      </c>
      <c r="AK663" s="67" t="str">
        <f>'COUT TVX'!L660</f>
        <v>GROS ŒUVRE</v>
      </c>
      <c r="AL663" s="68">
        <f>'COUT TVX'!M660</f>
        <v>43885.39</v>
      </c>
      <c r="AM663" s="68"/>
      <c r="AN663" s="68"/>
      <c r="AO663" s="68"/>
      <c r="AP663" s="68"/>
      <c r="AQ663" s="68"/>
      <c r="AR663" s="68"/>
      <c r="AS663" s="77" t="str">
        <f>IF(ISBLANK('COUT TVX'!Q660),"",'COUT TVX'!Q660)</f>
        <v/>
      </c>
      <c r="AT663" s="68" t="str">
        <f t="shared" si="63"/>
        <v/>
      </c>
      <c r="AU663" s="68" t="str">
        <f t="shared" si="64"/>
        <v/>
      </c>
      <c r="AV663" s="68" t="str">
        <f t="shared" si="65"/>
        <v/>
      </c>
    </row>
    <row r="664" spans="1:48" x14ac:dyDescent="0.25">
      <c r="A664" s="67">
        <f>'COUT TVX'!A661</f>
        <v>869</v>
      </c>
      <c r="B664" s="67" t="str">
        <f>'COUT TVX'!B661</f>
        <v>0869-01 LA FERTE BERNARD</v>
      </c>
      <c r="C664" s="67"/>
      <c r="D664" s="67" t="s">
        <v>1263</v>
      </c>
      <c r="E664" s="67" t="str">
        <f>IF(ISBLANK('COUT TVX'!I661),"",'COUT TVX'!I661)</f>
        <v/>
      </c>
      <c r="F664" s="72" t="str">
        <f>'COUT TVX'!R661</f>
        <v>Z3</v>
      </c>
      <c r="G664" s="67"/>
      <c r="H664" s="67">
        <f>'COUT TVX'!C661</f>
        <v>2014</v>
      </c>
      <c r="I664" s="67">
        <f>'COUT TVX'!D661</f>
        <v>2016</v>
      </c>
      <c r="J664" s="67" t="str">
        <f>IF('COUT TVX'!H661="IND","IND",IF('COUT TVX'!H661="COLL","COLL",IF('COUT TVX'!H661="INT","COL","MIXTE")))</f>
        <v>MIXTE</v>
      </c>
      <c r="K664" s="67" t="str">
        <f>IFERROR((VLOOKUP(A664,'COUT GLOBAL'!A:L,9,FALSE)),"")</f>
        <v>Locatif</v>
      </c>
      <c r="L664" s="67"/>
      <c r="M664" s="67"/>
      <c r="N664" s="67" t="str">
        <f t="shared" si="60"/>
        <v>-</v>
      </c>
      <c r="O664" s="67"/>
      <c r="P664" s="67"/>
      <c r="Q664" s="67"/>
      <c r="R664" s="67"/>
      <c r="S664" s="67"/>
      <c r="T664" s="67"/>
      <c r="U664" s="67"/>
      <c r="V664" s="67"/>
      <c r="W664" s="67"/>
      <c r="X664" s="73">
        <f>IF('COUT TVX'!E661=0,"",'COUT TVX'!E661)</f>
        <v>30</v>
      </c>
      <c r="Y664" s="74"/>
      <c r="Z664" s="74"/>
      <c r="AA664" s="74"/>
      <c r="AB664" s="74"/>
      <c r="AC664" s="74"/>
      <c r="AD664" s="68"/>
      <c r="AE664" s="68">
        <f t="shared" si="61"/>
        <v>0</v>
      </c>
      <c r="AF664" s="68"/>
      <c r="AG664" s="75">
        <f>IF('COUT TVX'!F661=0,"",'COUT TVX'!F661)</f>
        <v>2112.1</v>
      </c>
      <c r="AH664" s="75">
        <f>IF('COUT TVX'!G661=0,"",'COUT TVX'!G661)</f>
        <v>2261.9499999999998</v>
      </c>
      <c r="AI664" s="76">
        <f t="shared" si="62"/>
        <v>0.93375185127876392</v>
      </c>
      <c r="AJ664" s="67" t="str">
        <f>'COUT TVX'!K661</f>
        <v>LOT 1 - TERRASSEMENT - VRD</v>
      </c>
      <c r="AK664" s="67" t="s">
        <v>193</v>
      </c>
      <c r="AL664" s="68">
        <f>'COUT TVX'!M661</f>
        <v>150816.07999999999</v>
      </c>
      <c r="AM664" s="68"/>
      <c r="AN664" s="68"/>
      <c r="AO664" s="68"/>
      <c r="AP664" s="68"/>
      <c r="AQ664" s="68"/>
      <c r="AR664" s="68"/>
      <c r="AS664" s="77">
        <f>IF(ISBLANK('COUT TVX'!Q661),"",'COUT TVX'!Q661)</f>
        <v>5.5E-2</v>
      </c>
      <c r="AT664" s="68">
        <f t="shared" si="63"/>
        <v>0</v>
      </c>
      <c r="AU664" s="68">
        <f t="shared" si="64"/>
        <v>0</v>
      </c>
      <c r="AV664" s="68">
        <f t="shared" si="65"/>
        <v>0</v>
      </c>
    </row>
    <row r="665" spans="1:48" x14ac:dyDescent="0.25">
      <c r="A665" s="67">
        <f>'COUT TVX'!A662</f>
        <v>869</v>
      </c>
      <c r="B665" s="67" t="str">
        <f>'COUT TVX'!B662</f>
        <v>0869-01 LA FERTE BERNARD</v>
      </c>
      <c r="C665" s="67"/>
      <c r="D665" s="67"/>
      <c r="E665" s="67" t="str">
        <f>IF(ISBLANK('COUT TVX'!I662),"",'COUT TVX'!I662)</f>
        <v/>
      </c>
      <c r="F665" s="72" t="str">
        <f>'COUT TVX'!R662</f>
        <v>Z3</v>
      </c>
      <c r="G665" s="67"/>
      <c r="H665" s="67">
        <f>'COUT TVX'!C662</f>
        <v>2014</v>
      </c>
      <c r="I665" s="67">
        <f>'COUT TVX'!D662</f>
        <v>2016</v>
      </c>
      <c r="J665" s="67" t="str">
        <f>IF('COUT TVX'!H662="IND","IND",IF('COUT TVX'!H662="COLL","COLL",IF('COUT TVX'!H662="INT","COL","MIXTE")))</f>
        <v>MIXTE</v>
      </c>
      <c r="K665" s="67" t="str">
        <f>IFERROR((VLOOKUP(A665,'COUT GLOBAL'!A:L,9,FALSE)),"")</f>
        <v>Locatif</v>
      </c>
      <c r="L665" s="67"/>
      <c r="M665" s="67"/>
      <c r="N665" s="67" t="str">
        <f t="shared" si="60"/>
        <v>-</v>
      </c>
      <c r="O665" s="67"/>
      <c r="P665" s="67"/>
      <c r="Q665" s="67"/>
      <c r="R665" s="67"/>
      <c r="S665" s="67"/>
      <c r="T665" s="67"/>
      <c r="U665" s="67"/>
      <c r="V665" s="67"/>
      <c r="W665" s="67"/>
      <c r="X665" s="73" t="str">
        <f>IF('COUT TVX'!E662=0,"",'COUT TVX'!E662)</f>
        <v/>
      </c>
      <c r="Y665" s="74"/>
      <c r="Z665" s="74"/>
      <c r="AA665" s="74"/>
      <c r="AB665" s="74"/>
      <c r="AC665" s="74"/>
      <c r="AD665" s="68"/>
      <c r="AE665" s="68" t="str">
        <f t="shared" si="61"/>
        <v/>
      </c>
      <c r="AF665" s="68"/>
      <c r="AG665" s="75" t="str">
        <f>IF('COUT TVX'!F662=0,"",'COUT TVX'!F662)</f>
        <v/>
      </c>
      <c r="AH665" s="75" t="str">
        <f>IF('COUT TVX'!G662=0,"",'COUT TVX'!G662)</f>
        <v/>
      </c>
      <c r="AI665" s="76" t="str">
        <f t="shared" si="62"/>
        <v/>
      </c>
      <c r="AJ665" s="67" t="str">
        <f>'COUT TVX'!K662</f>
        <v>LOT 2 - ESPACES VERTS</v>
      </c>
      <c r="AK665" s="67" t="s">
        <v>148</v>
      </c>
      <c r="AL665" s="68">
        <f>'COUT TVX'!M662</f>
        <v>29213.49</v>
      </c>
      <c r="AM665" s="68"/>
      <c r="AN665" s="68"/>
      <c r="AO665" s="68"/>
      <c r="AP665" s="68"/>
      <c r="AQ665" s="68"/>
      <c r="AR665" s="68"/>
      <c r="AS665" s="77" t="str">
        <f>IF(ISBLANK('COUT TVX'!Q662),"",'COUT TVX'!Q662)</f>
        <v/>
      </c>
      <c r="AT665" s="68" t="str">
        <f t="shared" si="63"/>
        <v/>
      </c>
      <c r="AU665" s="68" t="str">
        <f t="shared" si="64"/>
        <v/>
      </c>
      <c r="AV665" s="68" t="str">
        <f t="shared" si="65"/>
        <v/>
      </c>
    </row>
    <row r="666" spans="1:48" x14ac:dyDescent="0.25">
      <c r="A666" s="67">
        <f>'COUT TVX'!A663</f>
        <v>869</v>
      </c>
      <c r="B666" s="67" t="str">
        <f>'COUT TVX'!B663</f>
        <v>0869-01 LA FERTE BERNARD</v>
      </c>
      <c r="C666" s="67"/>
      <c r="D666" s="67"/>
      <c r="E666" s="67" t="str">
        <f>IF(ISBLANK('COUT TVX'!I663),"",'COUT TVX'!I663)</f>
        <v/>
      </c>
      <c r="F666" s="72" t="str">
        <f>'COUT TVX'!R663</f>
        <v>Z3</v>
      </c>
      <c r="G666" s="67"/>
      <c r="H666" s="67">
        <f>'COUT TVX'!C663</f>
        <v>2014</v>
      </c>
      <c r="I666" s="67">
        <f>'COUT TVX'!D663</f>
        <v>2016</v>
      </c>
      <c r="J666" s="67" t="str">
        <f>IF('COUT TVX'!H663="IND","IND",IF('COUT TVX'!H663="COLL","COLL",IF('COUT TVX'!H663="INT","COL","MIXTE")))</f>
        <v>MIXTE</v>
      </c>
      <c r="K666" s="67" t="str">
        <f>IFERROR((VLOOKUP(A666,'COUT GLOBAL'!A:L,9,FALSE)),"")</f>
        <v>Locatif</v>
      </c>
      <c r="L666" s="67"/>
      <c r="M666" s="67"/>
      <c r="N666" s="67" t="str">
        <f t="shared" si="60"/>
        <v>-</v>
      </c>
      <c r="O666" s="67"/>
      <c r="P666" s="67"/>
      <c r="Q666" s="67"/>
      <c r="R666" s="67"/>
      <c r="S666" s="67"/>
      <c r="T666" s="67"/>
      <c r="U666" s="67"/>
      <c r="V666" s="67"/>
      <c r="W666" s="67"/>
      <c r="X666" s="73" t="str">
        <f>IF('COUT TVX'!E663=0,"",'COUT TVX'!E663)</f>
        <v/>
      </c>
      <c r="Y666" s="74"/>
      <c r="Z666" s="74"/>
      <c r="AA666" s="74"/>
      <c r="AB666" s="74"/>
      <c r="AC666" s="74"/>
      <c r="AD666" s="68"/>
      <c r="AE666" s="68" t="str">
        <f t="shared" si="61"/>
        <v/>
      </c>
      <c r="AF666" s="68"/>
      <c r="AG666" s="75" t="str">
        <f>IF('COUT TVX'!F663=0,"",'COUT TVX'!F663)</f>
        <v/>
      </c>
      <c r="AH666" s="75" t="str">
        <f>IF('COUT TVX'!G663=0,"",'COUT TVX'!G663)</f>
        <v/>
      </c>
      <c r="AI666" s="76" t="str">
        <f t="shared" si="62"/>
        <v/>
      </c>
      <c r="AJ666" s="67" t="str">
        <f>'COUT TVX'!K663</f>
        <v>LOT 3 - FONDATIONS SPECIALES</v>
      </c>
      <c r="AK666" s="67" t="str">
        <f>'COUT TVX'!L663</f>
        <v>GROS ŒUVRE</v>
      </c>
      <c r="AL666" s="68">
        <f>'COUT TVX'!M663</f>
        <v>87709.58</v>
      </c>
      <c r="AM666" s="68"/>
      <c r="AN666" s="68"/>
      <c r="AO666" s="68"/>
      <c r="AP666" s="68"/>
      <c r="AQ666" s="68"/>
      <c r="AR666" s="68"/>
      <c r="AS666" s="77" t="str">
        <f>IF(ISBLANK('COUT TVX'!Q663),"",'COUT TVX'!Q663)</f>
        <v/>
      </c>
      <c r="AT666" s="68" t="str">
        <f t="shared" si="63"/>
        <v/>
      </c>
      <c r="AU666" s="68" t="str">
        <f t="shared" si="64"/>
        <v/>
      </c>
      <c r="AV666" s="68" t="str">
        <f t="shared" si="65"/>
        <v/>
      </c>
    </row>
    <row r="667" spans="1:48" x14ac:dyDescent="0.25">
      <c r="A667" s="67">
        <f>'COUT TVX'!A664</f>
        <v>869</v>
      </c>
      <c r="B667" s="67" t="str">
        <f>'COUT TVX'!B664</f>
        <v>0869-01 LA FERTE BERNARD</v>
      </c>
      <c r="C667" s="67"/>
      <c r="D667" s="67"/>
      <c r="E667" s="67" t="str">
        <f>IF(ISBLANK('COUT TVX'!I664),"",'COUT TVX'!I664)</f>
        <v/>
      </c>
      <c r="F667" s="72" t="str">
        <f>'COUT TVX'!R664</f>
        <v>Z3</v>
      </c>
      <c r="G667" s="67"/>
      <c r="H667" s="67">
        <f>'COUT TVX'!C664</f>
        <v>2014</v>
      </c>
      <c r="I667" s="67">
        <f>'COUT TVX'!D664</f>
        <v>2016</v>
      </c>
      <c r="J667" s="67" t="str">
        <f>IF('COUT TVX'!H664="IND","IND",IF('COUT TVX'!H664="COLL","COLL",IF('COUT TVX'!H664="INT","COL","MIXTE")))</f>
        <v>MIXTE</v>
      </c>
      <c r="K667" s="67" t="str">
        <f>IFERROR((VLOOKUP(A667,'COUT GLOBAL'!A:L,9,FALSE)),"")</f>
        <v>Locatif</v>
      </c>
      <c r="L667" s="67"/>
      <c r="M667" s="67"/>
      <c r="N667" s="67" t="str">
        <f t="shared" si="60"/>
        <v>-</v>
      </c>
      <c r="O667" s="67"/>
      <c r="P667" s="67"/>
      <c r="Q667" s="67"/>
      <c r="R667" s="67"/>
      <c r="S667" s="67"/>
      <c r="T667" s="67"/>
      <c r="U667" s="67"/>
      <c r="V667" s="67"/>
      <c r="W667" s="67"/>
      <c r="X667" s="73" t="str">
        <f>IF('COUT TVX'!E664=0,"",'COUT TVX'!E664)</f>
        <v/>
      </c>
      <c r="Y667" s="74"/>
      <c r="Z667" s="74"/>
      <c r="AA667" s="74"/>
      <c r="AB667" s="74"/>
      <c r="AC667" s="74"/>
      <c r="AD667" s="68"/>
      <c r="AE667" s="68" t="str">
        <f t="shared" si="61"/>
        <v/>
      </c>
      <c r="AF667" s="68"/>
      <c r="AG667" s="75" t="str">
        <f>IF('COUT TVX'!F664=0,"",'COUT TVX'!F664)</f>
        <v/>
      </c>
      <c r="AH667" s="75" t="str">
        <f>IF('COUT TVX'!G664=0,"",'COUT TVX'!G664)</f>
        <v/>
      </c>
      <c r="AI667" s="76" t="str">
        <f t="shared" si="62"/>
        <v/>
      </c>
      <c r="AJ667" s="67" t="str">
        <f>'COUT TVX'!K664</f>
        <v>LOT 4 A - GROS OEUVRE - BETON</v>
      </c>
      <c r="AK667" s="67" t="str">
        <f>'COUT TVX'!L664</f>
        <v>GROS ŒUVRE</v>
      </c>
      <c r="AL667" s="68">
        <f>'COUT TVX'!M664</f>
        <v>692180.25</v>
      </c>
      <c r="AM667" s="68"/>
      <c r="AN667" s="68"/>
      <c r="AO667" s="68"/>
      <c r="AP667" s="68"/>
      <c r="AQ667" s="68"/>
      <c r="AR667" s="68"/>
      <c r="AS667" s="77" t="str">
        <f>IF(ISBLANK('COUT TVX'!Q664),"",'COUT TVX'!Q664)</f>
        <v/>
      </c>
      <c r="AT667" s="68" t="str">
        <f t="shared" si="63"/>
        <v/>
      </c>
      <c r="AU667" s="68" t="str">
        <f t="shared" si="64"/>
        <v/>
      </c>
      <c r="AV667" s="68" t="str">
        <f t="shared" si="65"/>
        <v/>
      </c>
    </row>
    <row r="668" spans="1:48" x14ac:dyDescent="0.25">
      <c r="A668" s="67">
        <f>'COUT TVX'!A665</f>
        <v>869</v>
      </c>
      <c r="B668" s="67" t="str">
        <f>'COUT TVX'!B665</f>
        <v>0869-01 LA FERTE BERNARD</v>
      </c>
      <c r="C668" s="67"/>
      <c r="D668" s="67"/>
      <c r="E668" s="67" t="str">
        <f>IF(ISBLANK('COUT TVX'!I665),"",'COUT TVX'!I665)</f>
        <v/>
      </c>
      <c r="F668" s="72" t="str">
        <f>'COUT TVX'!R665</f>
        <v>Z3</v>
      </c>
      <c r="G668" s="67"/>
      <c r="H668" s="67">
        <f>'COUT TVX'!C665</f>
        <v>2014</v>
      </c>
      <c r="I668" s="67">
        <f>'COUT TVX'!D665</f>
        <v>2016</v>
      </c>
      <c r="J668" s="67" t="str">
        <f>IF('COUT TVX'!H665="IND","IND",IF('COUT TVX'!H665="COLL","COLL",IF('COUT TVX'!H665="INT","COL","MIXTE")))</f>
        <v>MIXTE</v>
      </c>
      <c r="K668" s="67" t="str">
        <f>IFERROR((VLOOKUP(A668,'COUT GLOBAL'!A:L,9,FALSE)),"")</f>
        <v>Locatif</v>
      </c>
      <c r="L668" s="67"/>
      <c r="M668" s="67"/>
      <c r="N668" s="67" t="str">
        <f t="shared" si="60"/>
        <v>-</v>
      </c>
      <c r="O668" s="67"/>
      <c r="P668" s="67"/>
      <c r="Q668" s="67"/>
      <c r="R668" s="67"/>
      <c r="S668" s="67"/>
      <c r="T668" s="67"/>
      <c r="U668" s="67"/>
      <c r="V668" s="67"/>
      <c r="W668" s="67"/>
      <c r="X668" s="73" t="str">
        <f>IF('COUT TVX'!E665=0,"",'COUT TVX'!E665)</f>
        <v/>
      </c>
      <c r="Y668" s="74"/>
      <c r="Z668" s="74"/>
      <c r="AA668" s="74"/>
      <c r="AB668" s="74"/>
      <c r="AC668" s="74"/>
      <c r="AD668" s="68"/>
      <c r="AE668" s="68" t="str">
        <f t="shared" si="61"/>
        <v/>
      </c>
      <c r="AF668" s="68"/>
      <c r="AG668" s="75" t="str">
        <f>IF('COUT TVX'!F665=0,"",'COUT TVX'!F665)</f>
        <v/>
      </c>
      <c r="AH668" s="75" t="str">
        <f>IF('COUT TVX'!G665=0,"",'COUT TVX'!G665)</f>
        <v/>
      </c>
      <c r="AI668" s="76" t="str">
        <f t="shared" si="62"/>
        <v/>
      </c>
      <c r="AJ668" s="67" t="str">
        <f>'COUT TVX'!K665</f>
        <v>LOT 4B- GROS OEUVRE-MACONNERIE</v>
      </c>
      <c r="AK668" s="67" t="str">
        <f>'COUT TVX'!L665</f>
        <v>GROS ŒUVRE</v>
      </c>
      <c r="AL668" s="68">
        <f>'COUT TVX'!M665</f>
        <v>222344.42</v>
      </c>
      <c r="AM668" s="68"/>
      <c r="AN668" s="68"/>
      <c r="AO668" s="68"/>
      <c r="AP668" s="68"/>
      <c r="AQ668" s="68"/>
      <c r="AR668" s="68"/>
      <c r="AS668" s="77" t="str">
        <f>IF(ISBLANK('COUT TVX'!Q665),"",'COUT TVX'!Q665)</f>
        <v/>
      </c>
      <c r="AT668" s="68" t="str">
        <f t="shared" si="63"/>
        <v/>
      </c>
      <c r="AU668" s="68" t="str">
        <f t="shared" si="64"/>
        <v/>
      </c>
      <c r="AV668" s="68" t="str">
        <f t="shared" si="65"/>
        <v/>
      </c>
    </row>
    <row r="669" spans="1:48" x14ac:dyDescent="0.25">
      <c r="A669" s="67">
        <f>'COUT TVX'!A666</f>
        <v>869</v>
      </c>
      <c r="B669" s="67" t="str">
        <f>'COUT TVX'!B666</f>
        <v>0869-01 LA FERTE BERNARD</v>
      </c>
      <c r="C669" s="67"/>
      <c r="D669" s="67"/>
      <c r="E669" s="67" t="str">
        <f>IF(ISBLANK('COUT TVX'!I666),"",'COUT TVX'!I666)</f>
        <v/>
      </c>
      <c r="F669" s="72" t="str">
        <f>'COUT TVX'!R666</f>
        <v>Z3</v>
      </c>
      <c r="G669" s="67"/>
      <c r="H669" s="67">
        <f>'COUT TVX'!C666</f>
        <v>2014</v>
      </c>
      <c r="I669" s="67">
        <f>'COUT TVX'!D666</f>
        <v>2016</v>
      </c>
      <c r="J669" s="67" t="str">
        <f>IF('COUT TVX'!H666="IND","IND",IF('COUT TVX'!H666="COLL","COLL",IF('COUT TVX'!H666="INT","COL","MIXTE")))</f>
        <v>MIXTE</v>
      </c>
      <c r="K669" s="67" t="str">
        <f>IFERROR((VLOOKUP(A669,'COUT GLOBAL'!A:L,9,FALSE)),"")</f>
        <v>Locatif</v>
      </c>
      <c r="L669" s="67"/>
      <c r="M669" s="67"/>
      <c r="N669" s="67" t="str">
        <f t="shared" si="60"/>
        <v>-</v>
      </c>
      <c r="O669" s="67"/>
      <c r="P669" s="67"/>
      <c r="Q669" s="67"/>
      <c r="R669" s="67"/>
      <c r="S669" s="67"/>
      <c r="T669" s="67"/>
      <c r="U669" s="67"/>
      <c r="V669" s="67"/>
      <c r="W669" s="67"/>
      <c r="X669" s="73" t="str">
        <f>IF('COUT TVX'!E666=0,"",'COUT TVX'!E666)</f>
        <v/>
      </c>
      <c r="Y669" s="74"/>
      <c r="Z669" s="74"/>
      <c r="AA669" s="74"/>
      <c r="AB669" s="74"/>
      <c r="AC669" s="74"/>
      <c r="AD669" s="68"/>
      <c r="AE669" s="68" t="str">
        <f t="shared" si="61"/>
        <v/>
      </c>
      <c r="AF669" s="68"/>
      <c r="AG669" s="75" t="str">
        <f>IF('COUT TVX'!F666=0,"",'COUT TVX'!F666)</f>
        <v/>
      </c>
      <c r="AH669" s="75" t="str">
        <f>IF('COUT TVX'!G666=0,"",'COUT TVX'!G666)</f>
        <v/>
      </c>
      <c r="AI669" s="76" t="str">
        <f t="shared" si="62"/>
        <v/>
      </c>
      <c r="AJ669" s="67" t="str">
        <f>'COUT TVX'!K666</f>
        <v>LOT 5 - ECHAFAUDAGES</v>
      </c>
      <c r="AK669" s="67" t="str">
        <f>'COUT TVX'!L666</f>
        <v>GROS ŒUVRE</v>
      </c>
      <c r="AL669" s="68">
        <f>'COUT TVX'!M666</f>
        <v>31178.94</v>
      </c>
      <c r="AM669" s="68"/>
      <c r="AN669" s="68"/>
      <c r="AO669" s="68"/>
      <c r="AP669" s="68"/>
      <c r="AQ669" s="68"/>
      <c r="AR669" s="68"/>
      <c r="AS669" s="77" t="str">
        <f>IF(ISBLANK('COUT TVX'!Q666),"",'COUT TVX'!Q666)</f>
        <v/>
      </c>
      <c r="AT669" s="68" t="str">
        <f t="shared" si="63"/>
        <v/>
      </c>
      <c r="AU669" s="68" t="str">
        <f t="shared" si="64"/>
        <v/>
      </c>
      <c r="AV669" s="68" t="str">
        <f t="shared" si="65"/>
        <v/>
      </c>
    </row>
    <row r="670" spans="1:48" x14ac:dyDescent="0.25">
      <c r="A670" s="67">
        <f>'COUT TVX'!A667</f>
        <v>869</v>
      </c>
      <c r="B670" s="67" t="str">
        <f>'COUT TVX'!B667</f>
        <v>0869-01 LA FERTE BERNARD</v>
      </c>
      <c r="C670" s="67"/>
      <c r="D670" s="67"/>
      <c r="E670" s="67" t="str">
        <f>IF(ISBLANK('COUT TVX'!I667),"",'COUT TVX'!I667)</f>
        <v/>
      </c>
      <c r="F670" s="72" t="str">
        <f>'COUT TVX'!R667</f>
        <v>Z3</v>
      </c>
      <c r="G670" s="67"/>
      <c r="H670" s="67">
        <f>'COUT TVX'!C667</f>
        <v>2014</v>
      </c>
      <c r="I670" s="67">
        <f>'COUT TVX'!D667</f>
        <v>2016</v>
      </c>
      <c r="J670" s="67" t="str">
        <f>IF('COUT TVX'!H667="IND","IND",IF('COUT TVX'!H667="COLL","COLL",IF('COUT TVX'!H667="INT","COL","MIXTE")))</f>
        <v>MIXTE</v>
      </c>
      <c r="K670" s="67" t="str">
        <f>IFERROR((VLOOKUP(A670,'COUT GLOBAL'!A:L,9,FALSE)),"")</f>
        <v>Locatif</v>
      </c>
      <c r="L670" s="67"/>
      <c r="M670" s="67"/>
      <c r="N670" s="67" t="str">
        <f t="shared" si="60"/>
        <v>-</v>
      </c>
      <c r="O670" s="67"/>
      <c r="P670" s="67"/>
      <c r="Q670" s="67"/>
      <c r="R670" s="67"/>
      <c r="S670" s="67"/>
      <c r="T670" s="67"/>
      <c r="U670" s="67"/>
      <c r="V670" s="67"/>
      <c r="W670" s="67"/>
      <c r="X670" s="73" t="str">
        <f>IF('COUT TVX'!E667=0,"",'COUT TVX'!E667)</f>
        <v/>
      </c>
      <c r="Y670" s="74"/>
      <c r="Z670" s="74"/>
      <c r="AA670" s="74"/>
      <c r="AB670" s="74"/>
      <c r="AC670" s="74"/>
      <c r="AD670" s="68"/>
      <c r="AE670" s="68" t="str">
        <f t="shared" si="61"/>
        <v/>
      </c>
      <c r="AF670" s="68"/>
      <c r="AG670" s="75" t="str">
        <f>IF('COUT TVX'!F667=0,"",'COUT TVX'!F667)</f>
        <v/>
      </c>
      <c r="AH670" s="75" t="str">
        <f>IF('COUT TVX'!G667=0,"",'COUT TVX'!G667)</f>
        <v/>
      </c>
      <c r="AI670" s="76" t="str">
        <f t="shared" si="62"/>
        <v/>
      </c>
      <c r="AJ670" s="67" t="str">
        <f>'COUT TVX'!K667</f>
        <v>LOT 6 - CHARPENTE BOIS</v>
      </c>
      <c r="AK670" s="67" t="str">
        <f>'COUT TVX'!L667</f>
        <v>CHARPENTE / COUVERTURE</v>
      </c>
      <c r="AL670" s="68">
        <f>'COUT TVX'!M667</f>
        <v>125226.42</v>
      </c>
      <c r="AM670" s="68"/>
      <c r="AN670" s="68"/>
      <c r="AO670" s="68"/>
      <c r="AP670" s="68"/>
      <c r="AQ670" s="68"/>
      <c r="AR670" s="68"/>
      <c r="AS670" s="77" t="str">
        <f>IF(ISBLANK('COUT TVX'!Q667),"",'COUT TVX'!Q667)</f>
        <v/>
      </c>
      <c r="AT670" s="68" t="str">
        <f t="shared" si="63"/>
        <v/>
      </c>
      <c r="AU670" s="68" t="str">
        <f t="shared" si="64"/>
        <v/>
      </c>
      <c r="AV670" s="68" t="str">
        <f t="shared" si="65"/>
        <v/>
      </c>
    </row>
    <row r="671" spans="1:48" x14ac:dyDescent="0.25">
      <c r="A671" s="67">
        <f>'COUT TVX'!A668</f>
        <v>869</v>
      </c>
      <c r="B671" s="67" t="str">
        <f>'COUT TVX'!B668</f>
        <v>0869-01 LA FERTE BERNARD</v>
      </c>
      <c r="C671" s="67"/>
      <c r="D671" s="67"/>
      <c r="E671" s="67" t="str">
        <f>IF(ISBLANK('COUT TVX'!I668),"",'COUT TVX'!I668)</f>
        <v/>
      </c>
      <c r="F671" s="72" t="str">
        <f>'COUT TVX'!R668</f>
        <v>Z3</v>
      </c>
      <c r="G671" s="67"/>
      <c r="H671" s="67">
        <f>'COUT TVX'!C668</f>
        <v>2014</v>
      </c>
      <c r="I671" s="67">
        <f>'COUT TVX'!D668</f>
        <v>2016</v>
      </c>
      <c r="J671" s="67" t="str">
        <f>IF('COUT TVX'!H668="IND","IND",IF('COUT TVX'!H668="COLL","COLL",IF('COUT TVX'!H668="INT","COL","MIXTE")))</f>
        <v>MIXTE</v>
      </c>
      <c r="K671" s="67" t="str">
        <f>IFERROR((VLOOKUP(A671,'COUT GLOBAL'!A:L,9,FALSE)),"")</f>
        <v>Locatif</v>
      </c>
      <c r="L671" s="67"/>
      <c r="M671" s="67"/>
      <c r="N671" s="67" t="str">
        <f t="shared" si="60"/>
        <v>-</v>
      </c>
      <c r="O671" s="67"/>
      <c r="P671" s="67"/>
      <c r="Q671" s="67"/>
      <c r="R671" s="67"/>
      <c r="S671" s="67"/>
      <c r="T671" s="67"/>
      <c r="U671" s="67"/>
      <c r="V671" s="67"/>
      <c r="W671" s="67"/>
      <c r="X671" s="73" t="str">
        <f>IF('COUT TVX'!E668=0,"",'COUT TVX'!E668)</f>
        <v/>
      </c>
      <c r="Y671" s="74"/>
      <c r="Z671" s="74"/>
      <c r="AA671" s="74"/>
      <c r="AB671" s="74"/>
      <c r="AC671" s="74"/>
      <c r="AD671" s="68"/>
      <c r="AE671" s="68" t="str">
        <f t="shared" si="61"/>
        <v/>
      </c>
      <c r="AF671" s="68"/>
      <c r="AG671" s="75" t="str">
        <f>IF('COUT TVX'!F668=0,"",'COUT TVX'!F668)</f>
        <v/>
      </c>
      <c r="AH671" s="75" t="str">
        <f>IF('COUT TVX'!G668=0,"",'COUT TVX'!G668)</f>
        <v/>
      </c>
      <c r="AI671" s="76" t="str">
        <f t="shared" si="62"/>
        <v/>
      </c>
      <c r="AJ671" s="67" t="str">
        <f>'COUT TVX'!K668</f>
        <v>LOT 7 - BARDAGE BOIS</v>
      </c>
      <c r="AK671" s="67" t="str">
        <f>'COUT TVX'!L668</f>
        <v>CHARPENTE / COUVERTURE</v>
      </c>
      <c r="AL671" s="68">
        <f>'COUT TVX'!M668</f>
        <v>110608.29</v>
      </c>
      <c r="AM671" s="68"/>
      <c r="AN671" s="68"/>
      <c r="AO671" s="68"/>
      <c r="AP671" s="68"/>
      <c r="AQ671" s="68"/>
      <c r="AR671" s="68"/>
      <c r="AS671" s="77" t="str">
        <f>IF(ISBLANK('COUT TVX'!Q668),"",'COUT TVX'!Q668)</f>
        <v/>
      </c>
      <c r="AT671" s="68" t="str">
        <f t="shared" si="63"/>
        <v/>
      </c>
      <c r="AU671" s="68" t="str">
        <f t="shared" si="64"/>
        <v/>
      </c>
      <c r="AV671" s="68" t="str">
        <f t="shared" si="65"/>
        <v/>
      </c>
    </row>
    <row r="672" spans="1:48" x14ac:dyDescent="0.25">
      <c r="A672" s="67">
        <f>'COUT TVX'!A669</f>
        <v>869</v>
      </c>
      <c r="B672" s="67" t="str">
        <f>'COUT TVX'!B669</f>
        <v>0869-01 LA FERTE BERNARD</v>
      </c>
      <c r="C672" s="67"/>
      <c r="D672" s="67"/>
      <c r="E672" s="67" t="str">
        <f>IF(ISBLANK('COUT TVX'!I669),"",'COUT TVX'!I669)</f>
        <v/>
      </c>
      <c r="F672" s="72" t="str">
        <f>'COUT TVX'!R669</f>
        <v>Z3</v>
      </c>
      <c r="G672" s="67"/>
      <c r="H672" s="67">
        <f>'COUT TVX'!C669</f>
        <v>2014</v>
      </c>
      <c r="I672" s="67">
        <f>'COUT TVX'!D669</f>
        <v>2016</v>
      </c>
      <c r="J672" s="67" t="str">
        <f>IF('COUT TVX'!H669="IND","IND",IF('COUT TVX'!H669="COLL","COLL",IF('COUT TVX'!H669="INT","COL","MIXTE")))</f>
        <v>MIXTE</v>
      </c>
      <c r="K672" s="67" t="str">
        <f>IFERROR((VLOOKUP(A672,'COUT GLOBAL'!A:L,9,FALSE)),"")</f>
        <v>Locatif</v>
      </c>
      <c r="L672" s="67"/>
      <c r="M672" s="67"/>
      <c r="N672" s="67" t="str">
        <f t="shared" si="60"/>
        <v>-</v>
      </c>
      <c r="O672" s="67"/>
      <c r="P672" s="67"/>
      <c r="Q672" s="67"/>
      <c r="R672" s="67"/>
      <c r="S672" s="67"/>
      <c r="T672" s="67"/>
      <c r="U672" s="67"/>
      <c r="V672" s="67"/>
      <c r="W672" s="67"/>
      <c r="X672" s="73" t="str">
        <f>IF('COUT TVX'!E669=0,"",'COUT TVX'!E669)</f>
        <v/>
      </c>
      <c r="Y672" s="74"/>
      <c r="Z672" s="74"/>
      <c r="AA672" s="74"/>
      <c r="AB672" s="74"/>
      <c r="AC672" s="74"/>
      <c r="AD672" s="68"/>
      <c r="AE672" s="68" t="str">
        <f t="shared" si="61"/>
        <v/>
      </c>
      <c r="AF672" s="68"/>
      <c r="AG672" s="75" t="str">
        <f>IF('COUT TVX'!F669=0,"",'COUT TVX'!F669)</f>
        <v/>
      </c>
      <c r="AH672" s="75" t="str">
        <f>IF('COUT TVX'!G669=0,"",'COUT TVX'!G669)</f>
        <v/>
      </c>
      <c r="AI672" s="76" t="str">
        <f t="shared" si="62"/>
        <v/>
      </c>
      <c r="AJ672" s="67" t="str">
        <f>'COUT TVX'!K669</f>
        <v>LOT 8 - COUVERTURE - BARDAGE</v>
      </c>
      <c r="AK672" s="67" t="str">
        <f>'COUT TVX'!L669</f>
        <v>CHARPENTE / COUVERTURE</v>
      </c>
      <c r="AL672" s="68">
        <f>'COUT TVX'!M669</f>
        <v>285925.44</v>
      </c>
      <c r="AM672" s="68"/>
      <c r="AN672" s="68"/>
      <c r="AO672" s="68"/>
      <c r="AP672" s="68"/>
      <c r="AQ672" s="68"/>
      <c r="AR672" s="68"/>
      <c r="AS672" s="77" t="str">
        <f>IF(ISBLANK('COUT TVX'!Q669),"",'COUT TVX'!Q669)</f>
        <v/>
      </c>
      <c r="AT672" s="68" t="str">
        <f t="shared" si="63"/>
        <v/>
      </c>
      <c r="AU672" s="68" t="str">
        <f t="shared" si="64"/>
        <v/>
      </c>
      <c r="AV672" s="68" t="str">
        <f t="shared" si="65"/>
        <v/>
      </c>
    </row>
    <row r="673" spans="1:48" x14ac:dyDescent="0.25">
      <c r="A673" s="67">
        <f>'COUT TVX'!A670</f>
        <v>869</v>
      </c>
      <c r="B673" s="67" t="str">
        <f>'COUT TVX'!B670</f>
        <v>0869-01 LA FERTE BERNARD</v>
      </c>
      <c r="C673" s="67"/>
      <c r="D673" s="67"/>
      <c r="E673" s="67" t="str">
        <f>IF(ISBLANK('COUT TVX'!I670),"",'COUT TVX'!I670)</f>
        <v/>
      </c>
      <c r="F673" s="72" t="str">
        <f>'COUT TVX'!R670</f>
        <v>Z3</v>
      </c>
      <c r="G673" s="67"/>
      <c r="H673" s="67">
        <f>'COUT TVX'!C670</f>
        <v>2014</v>
      </c>
      <c r="I673" s="67">
        <f>'COUT TVX'!D670</f>
        <v>2016</v>
      </c>
      <c r="J673" s="67" t="str">
        <f>IF('COUT TVX'!H670="IND","IND",IF('COUT TVX'!H670="COLL","COLL",IF('COUT TVX'!H670="INT","COL","MIXTE")))</f>
        <v>MIXTE</v>
      </c>
      <c r="K673" s="67" t="str">
        <f>IFERROR((VLOOKUP(A673,'COUT GLOBAL'!A:L,9,FALSE)),"")</f>
        <v>Locatif</v>
      </c>
      <c r="L673" s="67"/>
      <c r="M673" s="67"/>
      <c r="N673" s="67" t="str">
        <f t="shared" si="60"/>
        <v>-</v>
      </c>
      <c r="O673" s="67"/>
      <c r="P673" s="67"/>
      <c r="Q673" s="67"/>
      <c r="R673" s="67"/>
      <c r="S673" s="67"/>
      <c r="T673" s="67"/>
      <c r="U673" s="67"/>
      <c r="V673" s="67"/>
      <c r="W673" s="67"/>
      <c r="X673" s="73" t="str">
        <f>IF('COUT TVX'!E670=0,"",'COUT TVX'!E670)</f>
        <v/>
      </c>
      <c r="Y673" s="74"/>
      <c r="Z673" s="74"/>
      <c r="AA673" s="74"/>
      <c r="AB673" s="74"/>
      <c r="AC673" s="74"/>
      <c r="AD673" s="68"/>
      <c r="AE673" s="68" t="str">
        <f t="shared" si="61"/>
        <v/>
      </c>
      <c r="AF673" s="68"/>
      <c r="AG673" s="75" t="str">
        <f>IF('COUT TVX'!F670=0,"",'COUT TVX'!F670)</f>
        <v/>
      </c>
      <c r="AH673" s="75" t="str">
        <f>IF('COUT TVX'!G670=0,"",'COUT TVX'!G670)</f>
        <v/>
      </c>
      <c r="AI673" s="76" t="str">
        <f t="shared" si="62"/>
        <v/>
      </c>
      <c r="AJ673" s="67" t="str">
        <f>'COUT TVX'!K670</f>
        <v>LOT 9 - ETANCHEITE</v>
      </c>
      <c r="AK673" s="67" t="str">
        <f>'COUT TVX'!L670</f>
        <v>CHARPENTE / COUVERTURE</v>
      </c>
      <c r="AL673" s="68">
        <f>'COUT TVX'!M670</f>
        <v>16157.05</v>
      </c>
      <c r="AM673" s="68"/>
      <c r="AN673" s="68"/>
      <c r="AO673" s="68"/>
      <c r="AP673" s="68"/>
      <c r="AQ673" s="68"/>
      <c r="AR673" s="68"/>
      <c r="AS673" s="77" t="str">
        <f>IF(ISBLANK('COUT TVX'!Q670),"",'COUT TVX'!Q670)</f>
        <v/>
      </c>
      <c r="AT673" s="68" t="str">
        <f t="shared" si="63"/>
        <v/>
      </c>
      <c r="AU673" s="68" t="str">
        <f t="shared" si="64"/>
        <v/>
      </c>
      <c r="AV673" s="68" t="str">
        <f t="shared" si="65"/>
        <v/>
      </c>
    </row>
    <row r="674" spans="1:48" x14ac:dyDescent="0.25">
      <c r="A674" s="67">
        <f>'COUT TVX'!A671</f>
        <v>869</v>
      </c>
      <c r="B674" s="67" t="str">
        <f>'COUT TVX'!B671</f>
        <v>0869-01 LA FERTE BERNARD</v>
      </c>
      <c r="C674" s="67"/>
      <c r="D674" s="67"/>
      <c r="E674" s="67" t="str">
        <f>IF(ISBLANK('COUT TVX'!I671),"",'COUT TVX'!I671)</f>
        <v/>
      </c>
      <c r="F674" s="72" t="str">
        <f>'COUT TVX'!R671</f>
        <v>Z3</v>
      </c>
      <c r="G674" s="67"/>
      <c r="H674" s="67">
        <f>'COUT TVX'!C671</f>
        <v>2014</v>
      </c>
      <c r="I674" s="67">
        <f>'COUT TVX'!D671</f>
        <v>2016</v>
      </c>
      <c r="J674" s="67" t="str">
        <f>IF('COUT TVX'!H671="IND","IND",IF('COUT TVX'!H671="COLL","COLL",IF('COUT TVX'!H671="INT","COL","MIXTE")))</f>
        <v>MIXTE</v>
      </c>
      <c r="K674" s="67" t="str">
        <f>IFERROR((VLOOKUP(A674,'COUT GLOBAL'!A:L,9,FALSE)),"")</f>
        <v>Locatif</v>
      </c>
      <c r="L674" s="67"/>
      <c r="M674" s="67"/>
      <c r="N674" s="67" t="str">
        <f t="shared" si="60"/>
        <v>-</v>
      </c>
      <c r="O674" s="67"/>
      <c r="P674" s="67"/>
      <c r="Q674" s="67"/>
      <c r="R674" s="67"/>
      <c r="S674" s="67"/>
      <c r="T674" s="67"/>
      <c r="U674" s="67"/>
      <c r="V674" s="67"/>
      <c r="W674" s="67"/>
      <c r="X674" s="73" t="str">
        <f>IF('COUT TVX'!E671=0,"",'COUT TVX'!E671)</f>
        <v/>
      </c>
      <c r="Y674" s="74"/>
      <c r="Z674" s="74"/>
      <c r="AA674" s="74"/>
      <c r="AB674" s="74"/>
      <c r="AC674" s="74"/>
      <c r="AD674" s="68"/>
      <c r="AE674" s="68" t="str">
        <f t="shared" si="61"/>
        <v/>
      </c>
      <c r="AF674" s="68"/>
      <c r="AG674" s="75" t="str">
        <f>IF('COUT TVX'!F671=0,"",'COUT TVX'!F671)</f>
        <v/>
      </c>
      <c r="AH674" s="75" t="str">
        <f>IF('COUT TVX'!G671=0,"",'COUT TVX'!G671)</f>
        <v/>
      </c>
      <c r="AI674" s="76" t="str">
        <f t="shared" si="62"/>
        <v/>
      </c>
      <c r="AJ674" s="67" t="str">
        <f>'COUT TVX'!K671</f>
        <v>LOT 10 - SERRURERIE METALLERIE</v>
      </c>
      <c r="AK674" s="67" t="str">
        <f>'COUT TVX'!L671</f>
        <v>SECOND ŒUVRE</v>
      </c>
      <c r="AL674" s="68">
        <f>'COUT TVX'!M671</f>
        <v>87513.82</v>
      </c>
      <c r="AM674" s="68"/>
      <c r="AN674" s="68"/>
      <c r="AO674" s="68"/>
      <c r="AP674" s="68"/>
      <c r="AQ674" s="68"/>
      <c r="AR674" s="68"/>
      <c r="AS674" s="77" t="str">
        <f>IF(ISBLANK('COUT TVX'!Q671),"",'COUT TVX'!Q671)</f>
        <v/>
      </c>
      <c r="AT674" s="68" t="str">
        <f t="shared" si="63"/>
        <v/>
      </c>
      <c r="AU674" s="68" t="str">
        <f t="shared" si="64"/>
        <v/>
      </c>
      <c r="AV674" s="68" t="str">
        <f t="shared" si="65"/>
        <v/>
      </c>
    </row>
    <row r="675" spans="1:48" x14ac:dyDescent="0.25">
      <c r="A675" s="67">
        <f>'COUT TVX'!A672</f>
        <v>869</v>
      </c>
      <c r="B675" s="67" t="str">
        <f>'COUT TVX'!B672</f>
        <v>0869-01 LA FERTE BERNARD</v>
      </c>
      <c r="C675" s="67"/>
      <c r="D675" s="67"/>
      <c r="E675" s="67" t="str">
        <f>IF(ISBLANK('COUT TVX'!I672),"",'COUT TVX'!I672)</f>
        <v/>
      </c>
      <c r="F675" s="72" t="str">
        <f>'COUT TVX'!R672</f>
        <v>Z3</v>
      </c>
      <c r="G675" s="67"/>
      <c r="H675" s="67">
        <f>'COUT TVX'!C672</f>
        <v>2014</v>
      </c>
      <c r="I675" s="67">
        <f>'COUT TVX'!D672</f>
        <v>2016</v>
      </c>
      <c r="J675" s="67" t="str">
        <f>IF('COUT TVX'!H672="IND","IND",IF('COUT TVX'!H672="COLL","COLL",IF('COUT TVX'!H672="INT","COL","MIXTE")))</f>
        <v>MIXTE</v>
      </c>
      <c r="K675" s="67" t="str">
        <f>IFERROR((VLOOKUP(A675,'COUT GLOBAL'!A:L,9,FALSE)),"")</f>
        <v>Locatif</v>
      </c>
      <c r="L675" s="67"/>
      <c r="M675" s="67"/>
      <c r="N675" s="67" t="str">
        <f t="shared" si="60"/>
        <v>-</v>
      </c>
      <c r="O675" s="67"/>
      <c r="P675" s="67"/>
      <c r="Q675" s="67"/>
      <c r="R675" s="67"/>
      <c r="S675" s="67"/>
      <c r="T675" s="67"/>
      <c r="U675" s="67"/>
      <c r="V675" s="67"/>
      <c r="W675" s="67"/>
      <c r="X675" s="73" t="str">
        <f>IF('COUT TVX'!E672=0,"",'COUT TVX'!E672)</f>
        <v/>
      </c>
      <c r="Y675" s="74"/>
      <c r="Z675" s="74"/>
      <c r="AA675" s="74"/>
      <c r="AB675" s="74"/>
      <c r="AC675" s="74"/>
      <c r="AD675" s="68"/>
      <c r="AE675" s="68" t="str">
        <f t="shared" si="61"/>
        <v/>
      </c>
      <c r="AF675" s="68"/>
      <c r="AG675" s="75" t="str">
        <f>IF('COUT TVX'!F672=0,"",'COUT TVX'!F672)</f>
        <v/>
      </c>
      <c r="AH675" s="75" t="str">
        <f>IF('COUT TVX'!G672=0,"",'COUT TVX'!G672)</f>
        <v/>
      </c>
      <c r="AI675" s="76" t="str">
        <f t="shared" si="62"/>
        <v/>
      </c>
      <c r="AJ675" s="67" t="str">
        <f>'COUT TVX'!K672</f>
        <v>LOT 11 - MENUISERIE EXT ALU</v>
      </c>
      <c r="AK675" s="67" t="str">
        <f>'COUT TVX'!L672</f>
        <v>SECOND ŒUVRE</v>
      </c>
      <c r="AL675" s="68">
        <f>'COUT TVX'!M672</f>
        <v>96519.72</v>
      </c>
      <c r="AM675" s="68"/>
      <c r="AN675" s="68"/>
      <c r="AO675" s="68"/>
      <c r="AP675" s="68"/>
      <c r="AQ675" s="68"/>
      <c r="AR675" s="68"/>
      <c r="AS675" s="77" t="str">
        <f>IF(ISBLANK('COUT TVX'!Q672),"",'COUT TVX'!Q672)</f>
        <v/>
      </c>
      <c r="AT675" s="68" t="str">
        <f t="shared" si="63"/>
        <v/>
      </c>
      <c r="AU675" s="68" t="str">
        <f t="shared" si="64"/>
        <v/>
      </c>
      <c r="AV675" s="68" t="str">
        <f t="shared" si="65"/>
        <v/>
      </c>
    </row>
    <row r="676" spans="1:48" x14ac:dyDescent="0.25">
      <c r="A676" s="67">
        <f>'COUT TVX'!A673</f>
        <v>869</v>
      </c>
      <c r="B676" s="67" t="str">
        <f>'COUT TVX'!B673</f>
        <v>0869-01 LA FERTE BERNARD</v>
      </c>
      <c r="C676" s="67"/>
      <c r="D676" s="67"/>
      <c r="E676" s="67" t="str">
        <f>IF(ISBLANK('COUT TVX'!I673),"",'COUT TVX'!I673)</f>
        <v/>
      </c>
      <c r="F676" s="72" t="str">
        <f>'COUT TVX'!R673</f>
        <v>Z3</v>
      </c>
      <c r="G676" s="67"/>
      <c r="H676" s="67">
        <f>'COUT TVX'!C673</f>
        <v>2014</v>
      </c>
      <c r="I676" s="67">
        <f>'COUT TVX'!D673</f>
        <v>2016</v>
      </c>
      <c r="J676" s="67" t="str">
        <f>IF('COUT TVX'!H673="IND","IND",IF('COUT TVX'!H673="COLL","COLL",IF('COUT TVX'!H673="INT","COL","MIXTE")))</f>
        <v>MIXTE</v>
      </c>
      <c r="K676" s="67" t="str">
        <f>IFERROR((VLOOKUP(A676,'COUT GLOBAL'!A:L,9,FALSE)),"")</f>
        <v>Locatif</v>
      </c>
      <c r="L676" s="67"/>
      <c r="M676" s="67"/>
      <c r="N676" s="67" t="str">
        <f t="shared" si="60"/>
        <v>-</v>
      </c>
      <c r="O676" s="67"/>
      <c r="P676" s="67"/>
      <c r="Q676" s="67"/>
      <c r="R676" s="67"/>
      <c r="S676" s="67"/>
      <c r="T676" s="67"/>
      <c r="U676" s="67"/>
      <c r="V676" s="67"/>
      <c r="W676" s="67"/>
      <c r="X676" s="73" t="str">
        <f>IF('COUT TVX'!E673=0,"",'COUT TVX'!E673)</f>
        <v/>
      </c>
      <c r="Y676" s="74"/>
      <c r="Z676" s="74"/>
      <c r="AA676" s="74"/>
      <c r="AB676" s="74"/>
      <c r="AC676" s="74"/>
      <c r="AD676" s="68"/>
      <c r="AE676" s="68" t="str">
        <f t="shared" si="61"/>
        <v/>
      </c>
      <c r="AF676" s="68"/>
      <c r="AG676" s="75" t="str">
        <f>IF('COUT TVX'!F673=0,"",'COUT TVX'!F673)</f>
        <v/>
      </c>
      <c r="AH676" s="75" t="str">
        <f>IF('COUT TVX'!G673=0,"",'COUT TVX'!G673)</f>
        <v/>
      </c>
      <c r="AI676" s="76" t="str">
        <f t="shared" si="62"/>
        <v/>
      </c>
      <c r="AJ676" s="67" t="str">
        <f>'COUT TVX'!K673</f>
        <v>LOT 12 - CLOISON - PLATRERIE</v>
      </c>
      <c r="AK676" s="67" t="str">
        <f>'COUT TVX'!L673</f>
        <v>SECOND ŒUVRE</v>
      </c>
      <c r="AL676" s="68">
        <f>'COUT TVX'!M673</f>
        <v>195521.17</v>
      </c>
      <c r="AM676" s="68"/>
      <c r="AN676" s="68"/>
      <c r="AO676" s="68"/>
      <c r="AP676" s="68"/>
      <c r="AQ676" s="68"/>
      <c r="AR676" s="68"/>
      <c r="AS676" s="77" t="str">
        <f>IF(ISBLANK('COUT TVX'!Q673),"",'COUT TVX'!Q673)</f>
        <v/>
      </c>
      <c r="AT676" s="68" t="str">
        <f t="shared" si="63"/>
        <v/>
      </c>
      <c r="AU676" s="68" t="str">
        <f t="shared" si="64"/>
        <v/>
      </c>
      <c r="AV676" s="68" t="str">
        <f t="shared" si="65"/>
        <v/>
      </c>
    </row>
    <row r="677" spans="1:48" x14ac:dyDescent="0.25">
      <c r="A677" s="67">
        <f>'COUT TVX'!A674</f>
        <v>869</v>
      </c>
      <c r="B677" s="67" t="str">
        <f>'COUT TVX'!B674</f>
        <v>0869-01 LA FERTE BERNARD</v>
      </c>
      <c r="C677" s="67"/>
      <c r="D677" s="67"/>
      <c r="E677" s="67" t="str">
        <f>IF(ISBLANK('COUT TVX'!I674),"",'COUT TVX'!I674)</f>
        <v/>
      </c>
      <c r="F677" s="72" t="str">
        <f>'COUT TVX'!R674</f>
        <v>Z3</v>
      </c>
      <c r="G677" s="67"/>
      <c r="H677" s="67">
        <f>'COUT TVX'!C674</f>
        <v>2014</v>
      </c>
      <c r="I677" s="67">
        <f>'COUT TVX'!D674</f>
        <v>2016</v>
      </c>
      <c r="J677" s="67" t="str">
        <f>IF('COUT TVX'!H674="IND","IND",IF('COUT TVX'!H674="COLL","COLL",IF('COUT TVX'!H674="INT","COL","MIXTE")))</f>
        <v>MIXTE</v>
      </c>
      <c r="K677" s="67" t="str">
        <f>IFERROR((VLOOKUP(A677,'COUT GLOBAL'!A:L,9,FALSE)),"")</f>
        <v>Locatif</v>
      </c>
      <c r="L677" s="67"/>
      <c r="M677" s="67"/>
      <c r="N677" s="67" t="str">
        <f t="shared" si="60"/>
        <v>-</v>
      </c>
      <c r="O677" s="67"/>
      <c r="P677" s="67"/>
      <c r="Q677" s="67"/>
      <c r="R677" s="67"/>
      <c r="S677" s="67"/>
      <c r="T677" s="67"/>
      <c r="U677" s="67"/>
      <c r="V677" s="67"/>
      <c r="W677" s="67"/>
      <c r="X677" s="73" t="str">
        <f>IF('COUT TVX'!E674=0,"",'COUT TVX'!E674)</f>
        <v/>
      </c>
      <c r="Y677" s="74"/>
      <c r="Z677" s="74"/>
      <c r="AA677" s="74"/>
      <c r="AB677" s="74"/>
      <c r="AC677" s="74"/>
      <c r="AD677" s="68"/>
      <c r="AE677" s="68" t="str">
        <f t="shared" si="61"/>
        <v/>
      </c>
      <c r="AF677" s="68"/>
      <c r="AG677" s="75" t="str">
        <f>IF('COUT TVX'!F674=0,"",'COUT TVX'!F674)</f>
        <v/>
      </c>
      <c r="AH677" s="75" t="str">
        <f>IF('COUT TVX'!G674=0,"",'COUT TVX'!G674)</f>
        <v/>
      </c>
      <c r="AI677" s="76" t="str">
        <f t="shared" si="62"/>
        <v/>
      </c>
      <c r="AJ677" s="67" t="str">
        <f>'COUT TVX'!K674</f>
        <v>LOT 13 - MENUISERIE INTERIEURE</v>
      </c>
      <c r="AK677" s="67" t="str">
        <f>'COUT TVX'!L674</f>
        <v>SECOND ŒUVRE</v>
      </c>
      <c r="AL677" s="68">
        <f>'COUT TVX'!M674</f>
        <v>191523.71999999997</v>
      </c>
      <c r="AM677" s="68"/>
      <c r="AN677" s="68"/>
      <c r="AO677" s="68"/>
      <c r="AP677" s="68"/>
      <c r="AQ677" s="68"/>
      <c r="AR677" s="68"/>
      <c r="AS677" s="77" t="str">
        <f>IF(ISBLANK('COUT TVX'!Q674),"",'COUT TVX'!Q674)</f>
        <v/>
      </c>
      <c r="AT677" s="68" t="str">
        <f t="shared" si="63"/>
        <v/>
      </c>
      <c r="AU677" s="68" t="str">
        <f t="shared" si="64"/>
        <v/>
      </c>
      <c r="AV677" s="68" t="str">
        <f t="shared" si="65"/>
        <v/>
      </c>
    </row>
    <row r="678" spans="1:48" x14ac:dyDescent="0.25">
      <c r="A678" s="67">
        <f>'COUT TVX'!A675</f>
        <v>869</v>
      </c>
      <c r="B678" s="67" t="str">
        <f>'COUT TVX'!B675</f>
        <v>0869-01 LA FERTE BERNARD</v>
      </c>
      <c r="C678" s="67"/>
      <c r="D678" s="67"/>
      <c r="E678" s="67" t="str">
        <f>IF(ISBLANK('COUT TVX'!I675),"",'COUT TVX'!I675)</f>
        <v/>
      </c>
      <c r="F678" s="72" t="str">
        <f>'COUT TVX'!R675</f>
        <v>Z3</v>
      </c>
      <c r="G678" s="67"/>
      <c r="H678" s="67">
        <f>'COUT TVX'!C675</f>
        <v>2014</v>
      </c>
      <c r="I678" s="67">
        <f>'COUT TVX'!D675</f>
        <v>2016</v>
      </c>
      <c r="J678" s="67" t="str">
        <f>IF('COUT TVX'!H675="IND","IND",IF('COUT TVX'!H675="COLL","COLL",IF('COUT TVX'!H675="INT","COL","MIXTE")))</f>
        <v>MIXTE</v>
      </c>
      <c r="K678" s="67" t="str">
        <f>IFERROR((VLOOKUP(A678,'COUT GLOBAL'!A:L,9,FALSE)),"")</f>
        <v>Locatif</v>
      </c>
      <c r="L678" s="67"/>
      <c r="M678" s="67"/>
      <c r="N678" s="67" t="str">
        <f t="shared" si="60"/>
        <v>-</v>
      </c>
      <c r="O678" s="67"/>
      <c r="P678" s="67"/>
      <c r="Q678" s="67"/>
      <c r="R678" s="67"/>
      <c r="S678" s="67"/>
      <c r="T678" s="67"/>
      <c r="U678" s="67"/>
      <c r="V678" s="67"/>
      <c r="W678" s="67"/>
      <c r="X678" s="73" t="str">
        <f>IF('COUT TVX'!E675=0,"",'COUT TVX'!E675)</f>
        <v/>
      </c>
      <c r="Y678" s="74"/>
      <c r="Z678" s="74"/>
      <c r="AA678" s="74"/>
      <c r="AB678" s="74"/>
      <c r="AC678" s="74"/>
      <c r="AD678" s="68"/>
      <c r="AE678" s="68" t="str">
        <f t="shared" si="61"/>
        <v/>
      </c>
      <c r="AF678" s="68"/>
      <c r="AG678" s="75" t="str">
        <f>IF('COUT TVX'!F675=0,"",'COUT TVX'!F675)</f>
        <v/>
      </c>
      <c r="AH678" s="75" t="str">
        <f>IF('COUT TVX'!G675=0,"",'COUT TVX'!G675)</f>
        <v/>
      </c>
      <c r="AI678" s="76" t="str">
        <f t="shared" si="62"/>
        <v/>
      </c>
      <c r="AJ678" s="67" t="str">
        <f>'COUT TVX'!K675</f>
        <v>LOT 14 - REVETEMENTS DE SOLS</v>
      </c>
      <c r="AK678" s="67" t="str">
        <f>'COUT TVX'!L675</f>
        <v>SECOND ŒUVRE</v>
      </c>
      <c r="AL678" s="68">
        <f>'COUT TVX'!M675</f>
        <v>107233.82</v>
      </c>
      <c r="AM678" s="68"/>
      <c r="AN678" s="68"/>
      <c r="AO678" s="68"/>
      <c r="AP678" s="68"/>
      <c r="AQ678" s="68"/>
      <c r="AR678" s="68"/>
      <c r="AS678" s="77" t="str">
        <f>IF(ISBLANK('COUT TVX'!Q675),"",'COUT TVX'!Q675)</f>
        <v/>
      </c>
      <c r="AT678" s="68" t="str">
        <f t="shared" si="63"/>
        <v/>
      </c>
      <c r="AU678" s="68" t="str">
        <f t="shared" si="64"/>
        <v/>
      </c>
      <c r="AV678" s="68" t="str">
        <f t="shared" si="65"/>
        <v/>
      </c>
    </row>
    <row r="679" spans="1:48" x14ac:dyDescent="0.25">
      <c r="A679" s="67">
        <f>'COUT TVX'!A676</f>
        <v>869</v>
      </c>
      <c r="B679" s="67" t="str">
        <f>'COUT TVX'!B676</f>
        <v>0869-01 LA FERTE BERNARD</v>
      </c>
      <c r="C679" s="67"/>
      <c r="D679" s="67"/>
      <c r="E679" s="67" t="str">
        <f>IF(ISBLANK('COUT TVX'!I676),"",'COUT TVX'!I676)</f>
        <v/>
      </c>
      <c r="F679" s="72" t="str">
        <f>'COUT TVX'!R676</f>
        <v>Z3</v>
      </c>
      <c r="G679" s="67"/>
      <c r="H679" s="67">
        <f>'COUT TVX'!C676</f>
        <v>2014</v>
      </c>
      <c r="I679" s="67">
        <f>'COUT TVX'!D676</f>
        <v>2016</v>
      </c>
      <c r="J679" s="67" t="str">
        <f>IF('COUT TVX'!H676="IND","IND",IF('COUT TVX'!H676="COLL","COLL",IF('COUT TVX'!H676="INT","COL","MIXTE")))</f>
        <v>MIXTE</v>
      </c>
      <c r="K679" s="67" t="str">
        <f>IFERROR((VLOOKUP(A679,'COUT GLOBAL'!A:L,9,FALSE)),"")</f>
        <v>Locatif</v>
      </c>
      <c r="L679" s="67"/>
      <c r="M679" s="67"/>
      <c r="N679" s="67" t="str">
        <f t="shared" si="60"/>
        <v>-</v>
      </c>
      <c r="O679" s="67"/>
      <c r="P679" s="67"/>
      <c r="Q679" s="67"/>
      <c r="R679" s="67"/>
      <c r="S679" s="67"/>
      <c r="T679" s="67"/>
      <c r="U679" s="67"/>
      <c r="V679" s="67"/>
      <c r="W679" s="67"/>
      <c r="X679" s="73" t="str">
        <f>IF('COUT TVX'!E676=0,"",'COUT TVX'!E676)</f>
        <v/>
      </c>
      <c r="Y679" s="74"/>
      <c r="Z679" s="74"/>
      <c r="AA679" s="74"/>
      <c r="AB679" s="74"/>
      <c r="AC679" s="74"/>
      <c r="AD679" s="68"/>
      <c r="AE679" s="68" t="str">
        <f t="shared" si="61"/>
        <v/>
      </c>
      <c r="AF679" s="68"/>
      <c r="AG679" s="75" t="str">
        <f>IF('COUT TVX'!F676=0,"",'COUT TVX'!F676)</f>
        <v/>
      </c>
      <c r="AH679" s="75" t="str">
        <f>IF('COUT TVX'!G676=0,"",'COUT TVX'!G676)</f>
        <v/>
      </c>
      <c r="AI679" s="76" t="str">
        <f t="shared" si="62"/>
        <v/>
      </c>
      <c r="AJ679" s="67" t="str">
        <f>'COUT TVX'!K676</f>
        <v>LOT 15 - PEINTURE</v>
      </c>
      <c r="AK679" s="67" t="str">
        <f>'COUT TVX'!L676</f>
        <v>SECOND ŒUVRE</v>
      </c>
      <c r="AL679" s="68">
        <f>'COUT TVX'!M676</f>
        <v>140566.03</v>
      </c>
      <c r="AM679" s="68"/>
      <c r="AN679" s="68"/>
      <c r="AO679" s="68"/>
      <c r="AP679" s="68"/>
      <c r="AQ679" s="68"/>
      <c r="AR679" s="68"/>
      <c r="AS679" s="77" t="str">
        <f>IF(ISBLANK('COUT TVX'!Q676),"",'COUT TVX'!Q676)</f>
        <v/>
      </c>
      <c r="AT679" s="68" t="str">
        <f t="shared" si="63"/>
        <v/>
      </c>
      <c r="AU679" s="68" t="str">
        <f t="shared" si="64"/>
        <v/>
      </c>
      <c r="AV679" s="68" t="str">
        <f t="shared" si="65"/>
        <v/>
      </c>
    </row>
    <row r="680" spans="1:48" x14ac:dyDescent="0.25">
      <c r="A680" s="67">
        <f>'COUT TVX'!A677</f>
        <v>869</v>
      </c>
      <c r="B680" s="67" t="str">
        <f>'COUT TVX'!B677</f>
        <v>0869-01 LA FERTE BERNARD</v>
      </c>
      <c r="C680" s="67"/>
      <c r="D680" s="67"/>
      <c r="E680" s="67" t="str">
        <f>IF(ISBLANK('COUT TVX'!I677),"",'COUT TVX'!I677)</f>
        <v/>
      </c>
      <c r="F680" s="72" t="str">
        <f>'COUT TVX'!R677</f>
        <v>Z3</v>
      </c>
      <c r="G680" s="67"/>
      <c r="H680" s="67">
        <f>'COUT TVX'!C677</f>
        <v>2014</v>
      </c>
      <c r="I680" s="67">
        <f>'COUT TVX'!D677</f>
        <v>2016</v>
      </c>
      <c r="J680" s="67" t="str">
        <f>IF('COUT TVX'!H677="IND","IND",IF('COUT TVX'!H677="COLL","COLL",IF('COUT TVX'!H677="INT","COL","MIXTE")))</f>
        <v>MIXTE</v>
      </c>
      <c r="K680" s="67" t="str">
        <f>IFERROR((VLOOKUP(A680,'COUT GLOBAL'!A:L,9,FALSE)),"")</f>
        <v>Locatif</v>
      </c>
      <c r="L680" s="67"/>
      <c r="M680" s="67"/>
      <c r="N680" s="67" t="str">
        <f t="shared" si="60"/>
        <v>-</v>
      </c>
      <c r="O680" s="67"/>
      <c r="P680" s="67"/>
      <c r="Q680" s="67"/>
      <c r="R680" s="67"/>
      <c r="S680" s="67"/>
      <c r="T680" s="67"/>
      <c r="U680" s="67"/>
      <c r="V680" s="67"/>
      <c r="W680" s="67"/>
      <c r="X680" s="73" t="str">
        <f>IF('COUT TVX'!E677=0,"",'COUT TVX'!E677)</f>
        <v/>
      </c>
      <c r="Y680" s="74"/>
      <c r="Z680" s="74"/>
      <c r="AA680" s="74"/>
      <c r="AB680" s="74"/>
      <c r="AC680" s="74"/>
      <c r="AD680" s="68"/>
      <c r="AE680" s="68" t="str">
        <f t="shared" si="61"/>
        <v/>
      </c>
      <c r="AF680" s="68"/>
      <c r="AG680" s="75" t="str">
        <f>IF('COUT TVX'!F677=0,"",'COUT TVX'!F677)</f>
        <v/>
      </c>
      <c r="AH680" s="75" t="str">
        <f>IF('COUT TVX'!G677=0,"",'COUT TVX'!G677)</f>
        <v/>
      </c>
      <c r="AI680" s="76" t="str">
        <f t="shared" si="62"/>
        <v/>
      </c>
      <c r="AJ680" s="67" t="str">
        <f>'COUT TVX'!K677</f>
        <v>LOT 16 - ELECTRICITE</v>
      </c>
      <c r="AK680" s="67" t="str">
        <f>'COUT TVX'!L677</f>
        <v>ELECTRICITE / CHAUFFAGE/PLOMBERIE/VMC</v>
      </c>
      <c r="AL680" s="68">
        <f>'COUT TVX'!M677</f>
        <v>165912.43</v>
      </c>
      <c r="AM680" s="68"/>
      <c r="AN680" s="68"/>
      <c r="AO680" s="68"/>
      <c r="AP680" s="68"/>
      <c r="AQ680" s="68"/>
      <c r="AR680" s="68"/>
      <c r="AS680" s="77" t="str">
        <f>IF(ISBLANK('COUT TVX'!Q677),"",'COUT TVX'!Q677)</f>
        <v/>
      </c>
      <c r="AT680" s="68" t="str">
        <f t="shared" si="63"/>
        <v/>
      </c>
      <c r="AU680" s="68" t="str">
        <f t="shared" si="64"/>
        <v/>
      </c>
      <c r="AV680" s="68" t="str">
        <f t="shared" si="65"/>
        <v/>
      </c>
    </row>
    <row r="681" spans="1:48" x14ac:dyDescent="0.25">
      <c r="A681" s="67">
        <f>'COUT TVX'!A678</f>
        <v>869</v>
      </c>
      <c r="B681" s="67" t="str">
        <f>'COUT TVX'!B678</f>
        <v>0869-01 LA FERTE BERNARD</v>
      </c>
      <c r="C681" s="67"/>
      <c r="D681" s="67"/>
      <c r="E681" s="67" t="str">
        <f>IF(ISBLANK('COUT TVX'!I678),"",'COUT TVX'!I678)</f>
        <v/>
      </c>
      <c r="F681" s="72" t="str">
        <f>'COUT TVX'!R678</f>
        <v>Z3</v>
      </c>
      <c r="G681" s="67"/>
      <c r="H681" s="67">
        <f>'COUT TVX'!C678</f>
        <v>2014</v>
      </c>
      <c r="I681" s="67">
        <f>'COUT TVX'!D678</f>
        <v>2016</v>
      </c>
      <c r="J681" s="67" t="str">
        <f>IF('COUT TVX'!H678="IND","IND",IF('COUT TVX'!H678="COLL","COLL",IF('COUT TVX'!H678="INT","COL","MIXTE")))</f>
        <v>MIXTE</v>
      </c>
      <c r="K681" s="67" t="str">
        <f>IFERROR((VLOOKUP(A681,'COUT GLOBAL'!A:L,9,FALSE)),"")</f>
        <v>Locatif</v>
      </c>
      <c r="L681" s="67"/>
      <c r="M681" s="67"/>
      <c r="N681" s="67" t="str">
        <f t="shared" si="60"/>
        <v>-</v>
      </c>
      <c r="O681" s="67"/>
      <c r="P681" s="67"/>
      <c r="Q681" s="67"/>
      <c r="R681" s="67"/>
      <c r="S681" s="67"/>
      <c r="T681" s="67"/>
      <c r="U681" s="67"/>
      <c r="V681" s="67"/>
      <c r="W681" s="67"/>
      <c r="X681" s="73" t="str">
        <f>IF('COUT TVX'!E678=0,"",'COUT TVX'!E678)</f>
        <v/>
      </c>
      <c r="Y681" s="74"/>
      <c r="Z681" s="74"/>
      <c r="AA681" s="74"/>
      <c r="AB681" s="74"/>
      <c r="AC681" s="74"/>
      <c r="AD681" s="68"/>
      <c r="AE681" s="68" t="str">
        <f t="shared" si="61"/>
        <v/>
      </c>
      <c r="AF681" s="68"/>
      <c r="AG681" s="75" t="str">
        <f>IF('COUT TVX'!F678=0,"",'COUT TVX'!F678)</f>
        <v/>
      </c>
      <c r="AH681" s="75" t="str">
        <f>IF('COUT TVX'!G678=0,"",'COUT TVX'!G678)</f>
        <v/>
      </c>
      <c r="AI681" s="76" t="str">
        <f t="shared" si="62"/>
        <v/>
      </c>
      <c r="AJ681" s="67" t="str">
        <f>'COUT TVX'!K678</f>
        <v>LOT 17 - PLOMBERIE -SANITAIRE</v>
      </c>
      <c r="AK681" s="67" t="str">
        <f>'COUT TVX'!L678</f>
        <v>ELECTRICITE / CHAUFFAGE/PLOMBERIE/VMC</v>
      </c>
      <c r="AL681" s="68">
        <f>'COUT TVX'!M678</f>
        <v>169493.95</v>
      </c>
      <c r="AM681" s="68"/>
      <c r="AN681" s="68"/>
      <c r="AO681" s="68"/>
      <c r="AP681" s="68"/>
      <c r="AQ681" s="68"/>
      <c r="AR681" s="68"/>
      <c r="AS681" s="77" t="str">
        <f>IF(ISBLANK('COUT TVX'!Q678),"",'COUT TVX'!Q678)</f>
        <v/>
      </c>
      <c r="AT681" s="68" t="str">
        <f t="shared" si="63"/>
        <v/>
      </c>
      <c r="AU681" s="68" t="str">
        <f t="shared" si="64"/>
        <v/>
      </c>
      <c r="AV681" s="68" t="str">
        <f t="shared" si="65"/>
        <v/>
      </c>
    </row>
    <row r="682" spans="1:48" x14ac:dyDescent="0.25">
      <c r="A682" s="67">
        <f>'COUT TVX'!A679</f>
        <v>889</v>
      </c>
      <c r="B682" s="67" t="str">
        <f>'COUT TVX'!B679</f>
        <v>0889-01 YVRE L EVEQUE CONST 8 LOGTS</v>
      </c>
      <c r="C682" s="67"/>
      <c r="D682" s="67" t="s">
        <v>1265</v>
      </c>
      <c r="E682" s="67" t="str">
        <f>IF(ISBLANK('COUT TVX'!I679),"",'COUT TVX'!I679)</f>
        <v/>
      </c>
      <c r="F682" s="72" t="str">
        <f>'COUT TVX'!R679</f>
        <v>Z2</v>
      </c>
      <c r="G682" s="67"/>
      <c r="H682" s="67">
        <f>'COUT TVX'!C679</f>
        <v>2015</v>
      </c>
      <c r="I682" s="67">
        <f>'COUT TVX'!D679</f>
        <v>2016</v>
      </c>
      <c r="J682" s="67" t="str">
        <f>IF('COUT TVX'!H679="IND","IND",IF('COUT TVX'!H679="COLL","COLL",IF('COUT TVX'!H679="INT","COL","MIXTE")))</f>
        <v>IND</v>
      </c>
      <c r="K682" s="67" t="str">
        <f>IFERROR((VLOOKUP(A682,'COUT GLOBAL'!A:L,9,FALSE)),"")</f>
        <v>Locatif</v>
      </c>
      <c r="L682" s="67"/>
      <c r="M682" s="67"/>
      <c r="N682" s="67" t="str">
        <f t="shared" si="60"/>
        <v>-</v>
      </c>
      <c r="O682" s="67"/>
      <c r="P682" s="67"/>
      <c r="Q682" s="67"/>
      <c r="R682" s="67"/>
      <c r="S682" s="67"/>
      <c r="T682" s="67"/>
      <c r="U682" s="67"/>
      <c r="V682" s="67"/>
      <c r="W682" s="67"/>
      <c r="X682" s="73">
        <f>IF('COUT TVX'!E679=0,"",'COUT TVX'!E679)</f>
        <v>8</v>
      </c>
      <c r="Y682" s="74"/>
      <c r="Z682" s="74"/>
      <c r="AA682" s="74"/>
      <c r="AB682" s="74"/>
      <c r="AC682" s="74"/>
      <c r="AD682" s="68"/>
      <c r="AE682" s="68">
        <f t="shared" si="61"/>
        <v>0</v>
      </c>
      <c r="AF682" s="68"/>
      <c r="AG682" s="75">
        <f>IF('COUT TVX'!F679=0,"",'COUT TVX'!F679)</f>
        <v>624.6</v>
      </c>
      <c r="AH682" s="75">
        <f>IF('COUT TVX'!G679=0,"",'COUT TVX'!G679)</f>
        <v>656.1</v>
      </c>
      <c r="AI682" s="76">
        <f t="shared" si="62"/>
        <v>0.9519890260631001</v>
      </c>
      <c r="AJ682" s="67" t="str">
        <f>'COUT TVX'!K679</f>
        <v>LOT N°1 - VRD</v>
      </c>
      <c r="AK682" s="67" t="str">
        <f>'COUT TVX'!L679</f>
        <v>VRD</v>
      </c>
      <c r="AL682" s="68">
        <f>'COUT TVX'!M679</f>
        <v>77722.8</v>
      </c>
      <c r="AM682" s="68"/>
      <c r="AN682" s="68"/>
      <c r="AO682" s="68"/>
      <c r="AP682" s="68"/>
      <c r="AQ682" s="68"/>
      <c r="AR682" s="68"/>
      <c r="AS682" s="77">
        <f>IF(ISBLANK('COUT TVX'!Q679),"",'COUT TVX'!Q679)</f>
        <v>5.5E-2</v>
      </c>
      <c r="AT682" s="68">
        <f t="shared" si="63"/>
        <v>0</v>
      </c>
      <c r="AU682" s="68">
        <f t="shared" si="64"/>
        <v>0</v>
      </c>
      <c r="AV682" s="68">
        <f t="shared" si="65"/>
        <v>0</v>
      </c>
    </row>
    <row r="683" spans="1:48" x14ac:dyDescent="0.25">
      <c r="A683" s="67">
        <f>'COUT TVX'!A680</f>
        <v>889</v>
      </c>
      <c r="B683" s="67" t="str">
        <f>'COUT TVX'!B680</f>
        <v>0889-01 YVRE L EVEQUE CONST 8 LOGTS</v>
      </c>
      <c r="C683" s="67"/>
      <c r="D683" s="67"/>
      <c r="E683" s="67" t="str">
        <f>IF(ISBLANK('COUT TVX'!I680),"",'COUT TVX'!I680)</f>
        <v/>
      </c>
      <c r="F683" s="72" t="str">
        <f>'COUT TVX'!R680</f>
        <v>Z2</v>
      </c>
      <c r="G683" s="67"/>
      <c r="H683" s="67">
        <f>'COUT TVX'!C680</f>
        <v>2015</v>
      </c>
      <c r="I683" s="67">
        <f>'COUT TVX'!D680</f>
        <v>2016</v>
      </c>
      <c r="J683" s="67" t="str">
        <f>IF('COUT TVX'!H680="IND","IND",IF('COUT TVX'!H680="COLL","COLL",IF('COUT TVX'!H680="INT","COL","MIXTE")))</f>
        <v>IND</v>
      </c>
      <c r="K683" s="67" t="str">
        <f>IFERROR((VLOOKUP(A683,'COUT GLOBAL'!A:L,9,FALSE)),"")</f>
        <v>Locatif</v>
      </c>
      <c r="L683" s="67"/>
      <c r="M683" s="67"/>
      <c r="N683" s="67" t="str">
        <f t="shared" si="60"/>
        <v>-</v>
      </c>
      <c r="O683" s="67"/>
      <c r="P683" s="67"/>
      <c r="Q683" s="67"/>
      <c r="R683" s="67"/>
      <c r="S683" s="67"/>
      <c r="T683" s="67"/>
      <c r="U683" s="67"/>
      <c r="V683" s="67"/>
      <c r="W683" s="67"/>
      <c r="X683" s="73" t="str">
        <f>IF('COUT TVX'!E680=0,"",'COUT TVX'!E680)</f>
        <v/>
      </c>
      <c r="Y683" s="74"/>
      <c r="Z683" s="74"/>
      <c r="AA683" s="74"/>
      <c r="AB683" s="74"/>
      <c r="AC683" s="74"/>
      <c r="AD683" s="68"/>
      <c r="AE683" s="68" t="str">
        <f t="shared" si="61"/>
        <v/>
      </c>
      <c r="AF683" s="68"/>
      <c r="AG683" s="75" t="str">
        <f>IF('COUT TVX'!F680=0,"",'COUT TVX'!F680)</f>
        <v/>
      </c>
      <c r="AH683" s="75" t="str">
        <f>IF('COUT TVX'!G680=0,"",'COUT TVX'!G680)</f>
        <v/>
      </c>
      <c r="AI683" s="76" t="str">
        <f t="shared" si="62"/>
        <v/>
      </c>
      <c r="AJ683" s="67" t="str">
        <f>'COUT TVX'!K680</f>
        <v>LOT N°2 - GROS OEUVRE</v>
      </c>
      <c r="AK683" s="67" t="str">
        <f>'COUT TVX'!L680</f>
        <v>GROS ŒUVRE</v>
      </c>
      <c r="AL683" s="68">
        <f>'COUT TVX'!M680</f>
        <v>374989.94</v>
      </c>
      <c r="AM683" s="68"/>
      <c r="AN683" s="68"/>
      <c r="AO683" s="68"/>
      <c r="AP683" s="68"/>
      <c r="AQ683" s="68"/>
      <c r="AR683" s="68"/>
      <c r="AS683" s="77" t="str">
        <f>IF(ISBLANK('COUT TVX'!Q680),"",'COUT TVX'!Q680)</f>
        <v/>
      </c>
      <c r="AT683" s="68" t="str">
        <f t="shared" si="63"/>
        <v/>
      </c>
      <c r="AU683" s="68" t="str">
        <f t="shared" si="64"/>
        <v/>
      </c>
      <c r="AV683" s="68" t="str">
        <f t="shared" si="65"/>
        <v/>
      </c>
    </row>
    <row r="684" spans="1:48" x14ac:dyDescent="0.25">
      <c r="A684" s="67">
        <f>'COUT TVX'!A681</f>
        <v>889</v>
      </c>
      <c r="B684" s="67" t="str">
        <f>'COUT TVX'!B681</f>
        <v>0889-01 YVRE L EVEQUE CONST 8 LOGTS</v>
      </c>
      <c r="C684" s="67"/>
      <c r="D684" s="67"/>
      <c r="E684" s="67" t="str">
        <f>IF(ISBLANK('COUT TVX'!I681),"",'COUT TVX'!I681)</f>
        <v/>
      </c>
      <c r="F684" s="72" t="str">
        <f>'COUT TVX'!R681</f>
        <v>Z2</v>
      </c>
      <c r="G684" s="67"/>
      <c r="H684" s="67">
        <f>'COUT TVX'!C681</f>
        <v>2015</v>
      </c>
      <c r="I684" s="67">
        <f>'COUT TVX'!D681</f>
        <v>2016</v>
      </c>
      <c r="J684" s="67" t="str">
        <f>IF('COUT TVX'!H681="IND","IND",IF('COUT TVX'!H681="COLL","COLL",IF('COUT TVX'!H681="INT","COL","MIXTE")))</f>
        <v>IND</v>
      </c>
      <c r="K684" s="67" t="str">
        <f>IFERROR((VLOOKUP(A684,'COUT GLOBAL'!A:L,9,FALSE)),"")</f>
        <v>Locatif</v>
      </c>
      <c r="L684" s="67"/>
      <c r="M684" s="67"/>
      <c r="N684" s="67" t="str">
        <f t="shared" si="60"/>
        <v>-</v>
      </c>
      <c r="O684" s="67"/>
      <c r="P684" s="67"/>
      <c r="Q684" s="67"/>
      <c r="R684" s="67"/>
      <c r="S684" s="67"/>
      <c r="T684" s="67"/>
      <c r="U684" s="67"/>
      <c r="V684" s="67"/>
      <c r="W684" s="67"/>
      <c r="X684" s="73" t="str">
        <f>IF('COUT TVX'!E681=0,"",'COUT TVX'!E681)</f>
        <v/>
      </c>
      <c r="Y684" s="74"/>
      <c r="Z684" s="74"/>
      <c r="AA684" s="74"/>
      <c r="AB684" s="74"/>
      <c r="AC684" s="74"/>
      <c r="AD684" s="68"/>
      <c r="AE684" s="68" t="str">
        <f t="shared" si="61"/>
        <v/>
      </c>
      <c r="AF684" s="68"/>
      <c r="AG684" s="75" t="str">
        <f>IF('COUT TVX'!F681=0,"",'COUT TVX'!F681)</f>
        <v/>
      </c>
      <c r="AH684" s="75" t="str">
        <f>IF('COUT TVX'!G681=0,"",'COUT TVX'!G681)</f>
        <v/>
      </c>
      <c r="AI684" s="76" t="str">
        <f t="shared" si="62"/>
        <v/>
      </c>
      <c r="AJ684" s="67" t="str">
        <f>'COUT TVX'!K681</f>
        <v>LOT N°3 - ENDUITS GRATTES</v>
      </c>
      <c r="AK684" s="67" t="str">
        <f>'COUT TVX'!L681</f>
        <v>GROS ŒUVRE</v>
      </c>
      <c r="AL684" s="68">
        <f>'COUT TVX'!M681</f>
        <v>19126.21</v>
      </c>
      <c r="AM684" s="68"/>
      <c r="AN684" s="68"/>
      <c r="AO684" s="68"/>
      <c r="AP684" s="68"/>
      <c r="AQ684" s="68"/>
      <c r="AR684" s="68"/>
      <c r="AS684" s="77" t="str">
        <f>IF(ISBLANK('COUT TVX'!Q681),"",'COUT TVX'!Q681)</f>
        <v/>
      </c>
      <c r="AT684" s="68" t="str">
        <f t="shared" si="63"/>
        <v/>
      </c>
      <c r="AU684" s="68" t="str">
        <f t="shared" si="64"/>
        <v/>
      </c>
      <c r="AV684" s="68" t="str">
        <f t="shared" si="65"/>
        <v/>
      </c>
    </row>
    <row r="685" spans="1:48" x14ac:dyDescent="0.25">
      <c r="A685" s="67">
        <f>'COUT TVX'!A682</f>
        <v>889</v>
      </c>
      <c r="B685" s="67" t="str">
        <f>'COUT TVX'!B682</f>
        <v>0889-01 YVRE L EVEQUE CONST 8 LOGTS</v>
      </c>
      <c r="C685" s="67"/>
      <c r="D685" s="67"/>
      <c r="E685" s="67" t="str">
        <f>IF(ISBLANK('COUT TVX'!I682),"",'COUT TVX'!I682)</f>
        <v/>
      </c>
      <c r="F685" s="72" t="str">
        <f>'COUT TVX'!R682</f>
        <v>Z2</v>
      </c>
      <c r="G685" s="67"/>
      <c r="H685" s="67">
        <f>'COUT TVX'!C682</f>
        <v>2015</v>
      </c>
      <c r="I685" s="67">
        <f>'COUT TVX'!D682</f>
        <v>2016</v>
      </c>
      <c r="J685" s="67" t="str">
        <f>IF('COUT TVX'!H682="IND","IND",IF('COUT TVX'!H682="COLL","COLL",IF('COUT TVX'!H682="INT","COL","MIXTE")))</f>
        <v>IND</v>
      </c>
      <c r="K685" s="67" t="str">
        <f>IFERROR((VLOOKUP(A685,'COUT GLOBAL'!A:L,9,FALSE)),"")</f>
        <v>Locatif</v>
      </c>
      <c r="L685" s="67"/>
      <c r="M685" s="67"/>
      <c r="N685" s="67" t="str">
        <f t="shared" si="60"/>
        <v>-</v>
      </c>
      <c r="O685" s="67"/>
      <c r="P685" s="67"/>
      <c r="Q685" s="67"/>
      <c r="R685" s="67"/>
      <c r="S685" s="67"/>
      <c r="T685" s="67"/>
      <c r="U685" s="67"/>
      <c r="V685" s="67"/>
      <c r="W685" s="67"/>
      <c r="X685" s="73" t="str">
        <f>IF('COUT TVX'!E682=0,"",'COUT TVX'!E682)</f>
        <v/>
      </c>
      <c r="Y685" s="74"/>
      <c r="Z685" s="74"/>
      <c r="AA685" s="74"/>
      <c r="AB685" s="74"/>
      <c r="AC685" s="74"/>
      <c r="AD685" s="68"/>
      <c r="AE685" s="68" t="str">
        <f t="shared" si="61"/>
        <v/>
      </c>
      <c r="AF685" s="68"/>
      <c r="AG685" s="75" t="str">
        <f>IF('COUT TVX'!F682=0,"",'COUT TVX'!F682)</f>
        <v/>
      </c>
      <c r="AH685" s="75" t="str">
        <f>IF('COUT TVX'!G682=0,"",'COUT TVX'!G682)</f>
        <v/>
      </c>
      <c r="AI685" s="76" t="str">
        <f t="shared" si="62"/>
        <v/>
      </c>
      <c r="AJ685" s="67" t="str">
        <f>'COUT TVX'!K682</f>
        <v>LOT N°4 - CHARP BOIS COUVERTUR</v>
      </c>
      <c r="AK685" s="67" t="str">
        <f>'COUT TVX'!L682</f>
        <v>CHARPENTE / COUVERTURE</v>
      </c>
      <c r="AL685" s="68">
        <f>'COUT TVX'!M682</f>
        <v>34092.959999999999</v>
      </c>
      <c r="AM685" s="68"/>
      <c r="AN685" s="68"/>
      <c r="AO685" s="68"/>
      <c r="AP685" s="68"/>
      <c r="AQ685" s="68"/>
      <c r="AR685" s="68"/>
      <c r="AS685" s="77" t="str">
        <f>IF(ISBLANK('COUT TVX'!Q682),"",'COUT TVX'!Q682)</f>
        <v/>
      </c>
      <c r="AT685" s="68" t="str">
        <f t="shared" si="63"/>
        <v/>
      </c>
      <c r="AU685" s="68" t="str">
        <f t="shared" si="64"/>
        <v/>
      </c>
      <c r="AV685" s="68" t="str">
        <f t="shared" si="65"/>
        <v/>
      </c>
    </row>
    <row r="686" spans="1:48" x14ac:dyDescent="0.25">
      <c r="A686" s="67">
        <f>'COUT TVX'!A683</f>
        <v>889</v>
      </c>
      <c r="B686" s="67" t="str">
        <f>'COUT TVX'!B683</f>
        <v>0889-01 YVRE L EVEQUE CONST 8 LOGTS</v>
      </c>
      <c r="C686" s="67"/>
      <c r="D686" s="67"/>
      <c r="E686" s="67" t="str">
        <f>IF(ISBLANK('COUT TVX'!I683),"",'COUT TVX'!I683)</f>
        <v/>
      </c>
      <c r="F686" s="72" t="str">
        <f>'COUT TVX'!R683</f>
        <v>Z2</v>
      </c>
      <c r="G686" s="67"/>
      <c r="H686" s="67">
        <f>'COUT TVX'!C683</f>
        <v>2015</v>
      </c>
      <c r="I686" s="67">
        <f>'COUT TVX'!D683</f>
        <v>2016</v>
      </c>
      <c r="J686" s="67" t="str">
        <f>IF('COUT TVX'!H683="IND","IND",IF('COUT TVX'!H683="COLL","COLL",IF('COUT TVX'!H683="INT","COL","MIXTE")))</f>
        <v>IND</v>
      </c>
      <c r="K686" s="67" t="str">
        <f>IFERROR((VLOOKUP(A686,'COUT GLOBAL'!A:L,9,FALSE)),"")</f>
        <v>Locatif</v>
      </c>
      <c r="L686" s="67"/>
      <c r="M686" s="67"/>
      <c r="N686" s="67" t="str">
        <f t="shared" si="60"/>
        <v>-</v>
      </c>
      <c r="O686" s="67"/>
      <c r="P686" s="67"/>
      <c r="Q686" s="67"/>
      <c r="R686" s="67"/>
      <c r="S686" s="67"/>
      <c r="T686" s="67"/>
      <c r="U686" s="67"/>
      <c r="V686" s="67"/>
      <c r="W686" s="67"/>
      <c r="X686" s="73" t="str">
        <f>IF('COUT TVX'!E683=0,"",'COUT TVX'!E683)</f>
        <v/>
      </c>
      <c r="Y686" s="74"/>
      <c r="Z686" s="74"/>
      <c r="AA686" s="74"/>
      <c r="AB686" s="74"/>
      <c r="AC686" s="74"/>
      <c r="AD686" s="68"/>
      <c r="AE686" s="68" t="str">
        <f t="shared" si="61"/>
        <v/>
      </c>
      <c r="AF686" s="68"/>
      <c r="AG686" s="75" t="str">
        <f>IF('COUT TVX'!F683=0,"",'COUT TVX'!F683)</f>
        <v/>
      </c>
      <c r="AH686" s="75" t="str">
        <f>IF('COUT TVX'!G683=0,"",'COUT TVX'!G683)</f>
        <v/>
      </c>
      <c r="AI686" s="76" t="str">
        <f t="shared" si="62"/>
        <v/>
      </c>
      <c r="AJ686" s="67" t="str">
        <f>'COUT TVX'!K683</f>
        <v>LOT N°5 - ETANCHEITE TERRASSE</v>
      </c>
      <c r="AK686" s="67" t="str">
        <f>'COUT TVX'!L683</f>
        <v>CHARPENTE / COUVERTURE</v>
      </c>
      <c r="AL686" s="68">
        <f>'COUT TVX'!M683</f>
        <v>29220.06</v>
      </c>
      <c r="AM686" s="68"/>
      <c r="AN686" s="68"/>
      <c r="AO686" s="68"/>
      <c r="AP686" s="68"/>
      <c r="AQ686" s="68"/>
      <c r="AR686" s="68"/>
      <c r="AS686" s="77" t="str">
        <f>IF(ISBLANK('COUT TVX'!Q683),"",'COUT TVX'!Q683)</f>
        <v/>
      </c>
      <c r="AT686" s="68" t="str">
        <f t="shared" si="63"/>
        <v/>
      </c>
      <c r="AU686" s="68" t="str">
        <f t="shared" si="64"/>
        <v/>
      </c>
      <c r="AV686" s="68" t="str">
        <f t="shared" si="65"/>
        <v/>
      </c>
    </row>
    <row r="687" spans="1:48" x14ac:dyDescent="0.25">
      <c r="A687" s="67">
        <f>'COUT TVX'!A684</f>
        <v>889</v>
      </c>
      <c r="B687" s="67" t="str">
        <f>'COUT TVX'!B684</f>
        <v>0889-01 YVRE L EVEQUE CONST 8 LOGTS</v>
      </c>
      <c r="C687" s="67"/>
      <c r="D687" s="67"/>
      <c r="E687" s="67" t="str">
        <f>IF(ISBLANK('COUT TVX'!I684),"",'COUT TVX'!I684)</f>
        <v/>
      </c>
      <c r="F687" s="72" t="str">
        <f>'COUT TVX'!R684</f>
        <v>Z2</v>
      </c>
      <c r="G687" s="67"/>
      <c r="H687" s="67">
        <f>'COUT TVX'!C684</f>
        <v>2015</v>
      </c>
      <c r="I687" s="67">
        <f>'COUT TVX'!D684</f>
        <v>2016</v>
      </c>
      <c r="J687" s="67" t="str">
        <f>IF('COUT TVX'!H684="IND","IND",IF('COUT TVX'!H684="COLL","COLL",IF('COUT TVX'!H684="INT","COL","MIXTE")))</f>
        <v>IND</v>
      </c>
      <c r="K687" s="67" t="str">
        <f>IFERROR((VLOOKUP(A687,'COUT GLOBAL'!A:L,9,FALSE)),"")</f>
        <v>Locatif</v>
      </c>
      <c r="L687" s="67"/>
      <c r="M687" s="67"/>
      <c r="N687" s="67" t="str">
        <f t="shared" si="60"/>
        <v>-</v>
      </c>
      <c r="O687" s="67"/>
      <c r="P687" s="67"/>
      <c r="Q687" s="67"/>
      <c r="R687" s="67"/>
      <c r="S687" s="67"/>
      <c r="T687" s="67"/>
      <c r="U687" s="67"/>
      <c r="V687" s="67"/>
      <c r="W687" s="67"/>
      <c r="X687" s="73" t="str">
        <f>IF('COUT TVX'!E684=0,"",'COUT TVX'!E684)</f>
        <v/>
      </c>
      <c r="Y687" s="74"/>
      <c r="Z687" s="74"/>
      <c r="AA687" s="74"/>
      <c r="AB687" s="74"/>
      <c r="AC687" s="74"/>
      <c r="AD687" s="68"/>
      <c r="AE687" s="68" t="str">
        <f t="shared" si="61"/>
        <v/>
      </c>
      <c r="AF687" s="68"/>
      <c r="AG687" s="75" t="str">
        <f>IF('COUT TVX'!F684=0,"",'COUT TVX'!F684)</f>
        <v/>
      </c>
      <c r="AH687" s="75" t="str">
        <f>IF('COUT TVX'!G684=0,"",'COUT TVX'!G684)</f>
        <v/>
      </c>
      <c r="AI687" s="76" t="str">
        <f t="shared" si="62"/>
        <v/>
      </c>
      <c r="AJ687" s="67" t="str">
        <f>'COUT TVX'!K684</f>
        <v>LOT N°6 - MENUIS EXT PVC</v>
      </c>
      <c r="AK687" s="67" t="str">
        <f>'COUT TVX'!L684</f>
        <v>SECOND ŒUVRE</v>
      </c>
      <c r="AL687" s="68">
        <f>'COUT TVX'!M684</f>
        <v>34903.160000000003</v>
      </c>
      <c r="AM687" s="68"/>
      <c r="AN687" s="68"/>
      <c r="AO687" s="68"/>
      <c r="AP687" s="68"/>
      <c r="AQ687" s="68"/>
      <c r="AR687" s="68"/>
      <c r="AS687" s="77" t="str">
        <f>IF(ISBLANK('COUT TVX'!Q684),"",'COUT TVX'!Q684)</f>
        <v/>
      </c>
      <c r="AT687" s="68" t="str">
        <f t="shared" si="63"/>
        <v/>
      </c>
      <c r="AU687" s="68" t="str">
        <f t="shared" si="64"/>
        <v/>
      </c>
      <c r="AV687" s="68" t="str">
        <f t="shared" si="65"/>
        <v/>
      </c>
    </row>
    <row r="688" spans="1:48" x14ac:dyDescent="0.25">
      <c r="A688" s="67">
        <f>'COUT TVX'!A685</f>
        <v>889</v>
      </c>
      <c r="B688" s="67" t="str">
        <f>'COUT TVX'!B685</f>
        <v>0889-01 YVRE L EVEQUE CONST 8 LOGTS</v>
      </c>
      <c r="C688" s="67"/>
      <c r="D688" s="67"/>
      <c r="E688" s="67" t="str">
        <f>IF(ISBLANK('COUT TVX'!I685),"",'COUT TVX'!I685)</f>
        <v/>
      </c>
      <c r="F688" s="72" t="str">
        <f>'COUT TVX'!R685</f>
        <v>Z2</v>
      </c>
      <c r="G688" s="67"/>
      <c r="H688" s="67">
        <f>'COUT TVX'!C685</f>
        <v>2015</v>
      </c>
      <c r="I688" s="67">
        <f>'COUT TVX'!D685</f>
        <v>2016</v>
      </c>
      <c r="J688" s="67" t="str">
        <f>IF('COUT TVX'!H685="IND","IND",IF('COUT TVX'!H685="COLL","COLL",IF('COUT TVX'!H685="INT","COL","MIXTE")))</f>
        <v>IND</v>
      </c>
      <c r="K688" s="67" t="str">
        <f>IFERROR((VLOOKUP(A688,'COUT GLOBAL'!A:L,9,FALSE)),"")</f>
        <v>Locatif</v>
      </c>
      <c r="L688" s="67"/>
      <c r="M688" s="67"/>
      <c r="N688" s="67" t="str">
        <f t="shared" si="60"/>
        <v>-</v>
      </c>
      <c r="O688" s="67"/>
      <c r="P688" s="67"/>
      <c r="Q688" s="67"/>
      <c r="R688" s="67"/>
      <c r="S688" s="67"/>
      <c r="T688" s="67"/>
      <c r="U688" s="67"/>
      <c r="V688" s="67"/>
      <c r="W688" s="67"/>
      <c r="X688" s="73" t="str">
        <f>IF('COUT TVX'!E685=0,"",'COUT TVX'!E685)</f>
        <v/>
      </c>
      <c r="Y688" s="74"/>
      <c r="Z688" s="74"/>
      <c r="AA688" s="74"/>
      <c r="AB688" s="74"/>
      <c r="AC688" s="74"/>
      <c r="AD688" s="68"/>
      <c r="AE688" s="68" t="str">
        <f t="shared" si="61"/>
        <v/>
      </c>
      <c r="AF688" s="68"/>
      <c r="AG688" s="75" t="str">
        <f>IF('COUT TVX'!F685=0,"",'COUT TVX'!F685)</f>
        <v/>
      </c>
      <c r="AH688" s="75" t="str">
        <f>IF('COUT TVX'!G685=0,"",'COUT TVX'!G685)</f>
        <v/>
      </c>
      <c r="AI688" s="76" t="str">
        <f t="shared" si="62"/>
        <v/>
      </c>
      <c r="AJ688" s="67" t="str">
        <f>'COUT TVX'!K685</f>
        <v>LOT N°7 - SERRURERIE</v>
      </c>
      <c r="AK688" s="67" t="str">
        <f>'COUT TVX'!L685</f>
        <v>SECOND ŒUVRE</v>
      </c>
      <c r="AL688" s="68">
        <f>'COUT TVX'!M685</f>
        <v>48303.770000000004</v>
      </c>
      <c r="AM688" s="68"/>
      <c r="AN688" s="68"/>
      <c r="AO688" s="68"/>
      <c r="AP688" s="68"/>
      <c r="AQ688" s="68"/>
      <c r="AR688" s="68"/>
      <c r="AS688" s="77" t="str">
        <f>IF(ISBLANK('COUT TVX'!Q685),"",'COUT TVX'!Q685)</f>
        <v/>
      </c>
      <c r="AT688" s="68" t="str">
        <f t="shared" si="63"/>
        <v/>
      </c>
      <c r="AU688" s="68" t="str">
        <f t="shared" si="64"/>
        <v/>
      </c>
      <c r="AV688" s="68" t="str">
        <f t="shared" si="65"/>
        <v/>
      </c>
    </row>
    <row r="689" spans="1:48" x14ac:dyDescent="0.25">
      <c r="A689" s="67">
        <f>'COUT TVX'!A686</f>
        <v>889</v>
      </c>
      <c r="B689" s="67" t="str">
        <f>'COUT TVX'!B686</f>
        <v>0889-01 YVRE L EVEQUE CONST 8 LOGTS</v>
      </c>
      <c r="C689" s="67"/>
      <c r="D689" s="67"/>
      <c r="E689" s="67" t="str">
        <f>IF(ISBLANK('COUT TVX'!I686),"",'COUT TVX'!I686)</f>
        <v/>
      </c>
      <c r="F689" s="72" t="str">
        <f>'COUT TVX'!R686</f>
        <v>Z2</v>
      </c>
      <c r="G689" s="67"/>
      <c r="H689" s="67">
        <f>'COUT TVX'!C686</f>
        <v>2015</v>
      </c>
      <c r="I689" s="67">
        <f>'COUT TVX'!D686</f>
        <v>2016</v>
      </c>
      <c r="J689" s="67" t="str">
        <f>IF('COUT TVX'!H686="IND","IND",IF('COUT TVX'!H686="COLL","COLL",IF('COUT TVX'!H686="INT","COL","MIXTE")))</f>
        <v>IND</v>
      </c>
      <c r="K689" s="67" t="str">
        <f>IFERROR((VLOOKUP(A689,'COUT GLOBAL'!A:L,9,FALSE)),"")</f>
        <v>Locatif</v>
      </c>
      <c r="L689" s="67"/>
      <c r="M689" s="67"/>
      <c r="N689" s="67" t="str">
        <f t="shared" si="60"/>
        <v>-</v>
      </c>
      <c r="O689" s="67"/>
      <c r="P689" s="67"/>
      <c r="Q689" s="67"/>
      <c r="R689" s="67"/>
      <c r="S689" s="67"/>
      <c r="T689" s="67"/>
      <c r="U689" s="67"/>
      <c r="V689" s="67"/>
      <c r="W689" s="67"/>
      <c r="X689" s="73" t="str">
        <f>IF('COUT TVX'!E686=0,"",'COUT TVX'!E686)</f>
        <v/>
      </c>
      <c r="Y689" s="74"/>
      <c r="Z689" s="74"/>
      <c r="AA689" s="74"/>
      <c r="AB689" s="74"/>
      <c r="AC689" s="74"/>
      <c r="AD689" s="68"/>
      <c r="AE689" s="68" t="str">
        <f t="shared" si="61"/>
        <v/>
      </c>
      <c r="AF689" s="68"/>
      <c r="AG689" s="75" t="str">
        <f>IF('COUT TVX'!F686=0,"",'COUT TVX'!F686)</f>
        <v/>
      </c>
      <c r="AH689" s="75" t="str">
        <f>IF('COUT TVX'!G686=0,"",'COUT TVX'!G686)</f>
        <v/>
      </c>
      <c r="AI689" s="76" t="str">
        <f t="shared" si="62"/>
        <v/>
      </c>
      <c r="AJ689" s="67" t="str">
        <f>'COUT TVX'!K686</f>
        <v>LOT N°8 - MENUI INT BOIS EXT M</v>
      </c>
      <c r="AK689" s="67" t="str">
        <f>'COUT TVX'!L686</f>
        <v>SECOND ŒUVRE</v>
      </c>
      <c r="AL689" s="68">
        <f>'COUT TVX'!M686</f>
        <v>31463.88</v>
      </c>
      <c r="AM689" s="68"/>
      <c r="AN689" s="68"/>
      <c r="AO689" s="68"/>
      <c r="AP689" s="68"/>
      <c r="AQ689" s="68"/>
      <c r="AR689" s="68"/>
      <c r="AS689" s="77" t="str">
        <f>IF(ISBLANK('COUT TVX'!Q686),"",'COUT TVX'!Q686)</f>
        <v/>
      </c>
      <c r="AT689" s="68" t="str">
        <f t="shared" si="63"/>
        <v/>
      </c>
      <c r="AU689" s="68" t="str">
        <f t="shared" si="64"/>
        <v/>
      </c>
      <c r="AV689" s="68" t="str">
        <f t="shared" si="65"/>
        <v/>
      </c>
    </row>
    <row r="690" spans="1:48" x14ac:dyDescent="0.25">
      <c r="A690" s="67">
        <f>'COUT TVX'!A687</f>
        <v>889</v>
      </c>
      <c r="B690" s="67" t="str">
        <f>'COUT TVX'!B687</f>
        <v>0889-01 YVRE L EVEQUE CONST 8 LOGTS</v>
      </c>
      <c r="C690" s="67"/>
      <c r="D690" s="67"/>
      <c r="E690" s="67" t="str">
        <f>IF(ISBLANK('COUT TVX'!I687),"",'COUT TVX'!I687)</f>
        <v/>
      </c>
      <c r="F690" s="72" t="str">
        <f>'COUT TVX'!R687</f>
        <v>Z2</v>
      </c>
      <c r="G690" s="67"/>
      <c r="H690" s="67">
        <f>'COUT TVX'!C687</f>
        <v>2015</v>
      </c>
      <c r="I690" s="67">
        <f>'COUT TVX'!D687</f>
        <v>2016</v>
      </c>
      <c r="J690" s="67" t="str">
        <f>IF('COUT TVX'!H687="IND","IND",IF('COUT TVX'!H687="COLL","COLL",IF('COUT TVX'!H687="INT","COL","MIXTE")))</f>
        <v>IND</v>
      </c>
      <c r="K690" s="67" t="str">
        <f>IFERROR((VLOOKUP(A690,'COUT GLOBAL'!A:L,9,FALSE)),"")</f>
        <v>Locatif</v>
      </c>
      <c r="L690" s="67"/>
      <c r="M690" s="67"/>
      <c r="N690" s="67" t="str">
        <f t="shared" si="60"/>
        <v>-</v>
      </c>
      <c r="O690" s="67"/>
      <c r="P690" s="67"/>
      <c r="Q690" s="67"/>
      <c r="R690" s="67"/>
      <c r="S690" s="67"/>
      <c r="T690" s="67"/>
      <c r="U690" s="67"/>
      <c r="V690" s="67"/>
      <c r="W690" s="67"/>
      <c r="X690" s="73" t="str">
        <f>IF('COUT TVX'!E687=0,"",'COUT TVX'!E687)</f>
        <v/>
      </c>
      <c r="Y690" s="74"/>
      <c r="Z690" s="74"/>
      <c r="AA690" s="74"/>
      <c r="AB690" s="74"/>
      <c r="AC690" s="74"/>
      <c r="AD690" s="68"/>
      <c r="AE690" s="68" t="str">
        <f t="shared" si="61"/>
        <v/>
      </c>
      <c r="AF690" s="68"/>
      <c r="AG690" s="75" t="str">
        <f>IF('COUT TVX'!F687=0,"",'COUT TVX'!F687)</f>
        <v/>
      </c>
      <c r="AH690" s="75" t="str">
        <f>IF('COUT TVX'!G687=0,"",'COUT TVX'!G687)</f>
        <v/>
      </c>
      <c r="AI690" s="76" t="str">
        <f t="shared" si="62"/>
        <v/>
      </c>
      <c r="AJ690" s="67" t="str">
        <f>'COUT TVX'!K687</f>
        <v>LOT N°9 - PLATRERIE</v>
      </c>
      <c r="AK690" s="67" t="str">
        <f>'COUT TVX'!L687</f>
        <v>SECOND ŒUVRE</v>
      </c>
      <c r="AL690" s="68">
        <f>'COUT TVX'!M687</f>
        <v>61178.59</v>
      </c>
      <c r="AM690" s="68"/>
      <c r="AN690" s="68"/>
      <c r="AO690" s="68"/>
      <c r="AP690" s="68"/>
      <c r="AQ690" s="68"/>
      <c r="AR690" s="68"/>
      <c r="AS690" s="77" t="str">
        <f>IF(ISBLANK('COUT TVX'!Q687),"",'COUT TVX'!Q687)</f>
        <v/>
      </c>
      <c r="AT690" s="68" t="str">
        <f t="shared" si="63"/>
        <v/>
      </c>
      <c r="AU690" s="68" t="str">
        <f t="shared" si="64"/>
        <v/>
      </c>
      <c r="AV690" s="68" t="str">
        <f t="shared" si="65"/>
        <v/>
      </c>
    </row>
    <row r="691" spans="1:48" x14ac:dyDescent="0.25">
      <c r="A691" s="67">
        <f>'COUT TVX'!A688</f>
        <v>889</v>
      </c>
      <c r="B691" s="67" t="str">
        <f>'COUT TVX'!B688</f>
        <v>0889-01 YVRE L EVEQUE CONST 8 LOGTS</v>
      </c>
      <c r="C691" s="67"/>
      <c r="D691" s="67"/>
      <c r="E691" s="67" t="str">
        <f>IF(ISBLANK('COUT TVX'!I688),"",'COUT TVX'!I688)</f>
        <v/>
      </c>
      <c r="F691" s="72" t="str">
        <f>'COUT TVX'!R688</f>
        <v>Z2</v>
      </c>
      <c r="G691" s="67"/>
      <c r="H691" s="67">
        <f>'COUT TVX'!C688</f>
        <v>2015</v>
      </c>
      <c r="I691" s="67">
        <f>'COUT TVX'!D688</f>
        <v>2016</v>
      </c>
      <c r="J691" s="67" t="str">
        <f>IF('COUT TVX'!H688="IND","IND",IF('COUT TVX'!H688="COLL","COLL",IF('COUT TVX'!H688="INT","COL","MIXTE")))</f>
        <v>IND</v>
      </c>
      <c r="K691" s="67" t="str">
        <f>IFERROR((VLOOKUP(A691,'COUT GLOBAL'!A:L,9,FALSE)),"")</f>
        <v>Locatif</v>
      </c>
      <c r="L691" s="67"/>
      <c r="M691" s="67"/>
      <c r="N691" s="67" t="str">
        <f t="shared" si="60"/>
        <v>-</v>
      </c>
      <c r="O691" s="67"/>
      <c r="P691" s="67"/>
      <c r="Q691" s="67"/>
      <c r="R691" s="67"/>
      <c r="S691" s="67"/>
      <c r="T691" s="67"/>
      <c r="U691" s="67"/>
      <c r="V691" s="67"/>
      <c r="W691" s="67"/>
      <c r="X691" s="73" t="str">
        <f>IF('COUT TVX'!E688=0,"",'COUT TVX'!E688)</f>
        <v/>
      </c>
      <c r="Y691" s="74"/>
      <c r="Z691" s="74"/>
      <c r="AA691" s="74"/>
      <c r="AB691" s="74"/>
      <c r="AC691" s="74"/>
      <c r="AD691" s="68"/>
      <c r="AE691" s="68" t="str">
        <f t="shared" si="61"/>
        <v/>
      </c>
      <c r="AF691" s="68"/>
      <c r="AG691" s="75" t="str">
        <f>IF('COUT TVX'!F688=0,"",'COUT TVX'!F688)</f>
        <v/>
      </c>
      <c r="AH691" s="75" t="str">
        <f>IF('COUT TVX'!G688=0,"",'COUT TVX'!G688)</f>
        <v/>
      </c>
      <c r="AI691" s="76" t="str">
        <f t="shared" si="62"/>
        <v/>
      </c>
      <c r="AJ691" s="67" t="str">
        <f>'COUT TVX'!K688</f>
        <v>LOT N°10 - CARRELAGE FAIENCE</v>
      </c>
      <c r="AK691" s="67" t="str">
        <f>'COUT TVX'!L688</f>
        <v>SECOND ŒUVRE</v>
      </c>
      <c r="AL691" s="68">
        <f>'COUT TVX'!M688</f>
        <v>32923.81</v>
      </c>
      <c r="AM691" s="68"/>
      <c r="AN691" s="68"/>
      <c r="AO691" s="68"/>
      <c r="AP691" s="68"/>
      <c r="AQ691" s="68"/>
      <c r="AR691" s="68"/>
      <c r="AS691" s="77" t="str">
        <f>IF(ISBLANK('COUT TVX'!Q688),"",'COUT TVX'!Q688)</f>
        <v/>
      </c>
      <c r="AT691" s="68" t="str">
        <f t="shared" si="63"/>
        <v/>
      </c>
      <c r="AU691" s="68" t="str">
        <f t="shared" si="64"/>
        <v/>
      </c>
      <c r="AV691" s="68" t="str">
        <f t="shared" si="65"/>
        <v/>
      </c>
    </row>
    <row r="692" spans="1:48" x14ac:dyDescent="0.25">
      <c r="A692" s="67">
        <f>'COUT TVX'!A689</f>
        <v>889</v>
      </c>
      <c r="B692" s="67" t="str">
        <f>'COUT TVX'!B689</f>
        <v>0889-01 YVRE L EVEQUE CONST 8 LOGTS</v>
      </c>
      <c r="C692" s="67"/>
      <c r="D692" s="67"/>
      <c r="E692" s="67" t="str">
        <f>IF(ISBLANK('COUT TVX'!I689),"",'COUT TVX'!I689)</f>
        <v/>
      </c>
      <c r="F692" s="72" t="str">
        <f>'COUT TVX'!R689</f>
        <v>Z2</v>
      </c>
      <c r="G692" s="67"/>
      <c r="H692" s="67">
        <f>'COUT TVX'!C689</f>
        <v>2015</v>
      </c>
      <c r="I692" s="67">
        <f>'COUT TVX'!D689</f>
        <v>2016</v>
      </c>
      <c r="J692" s="67" t="str">
        <f>IF('COUT TVX'!H689="IND","IND",IF('COUT TVX'!H689="COLL","COLL",IF('COUT TVX'!H689="INT","COL","MIXTE")))</f>
        <v>IND</v>
      </c>
      <c r="K692" s="67" t="str">
        <f>IFERROR((VLOOKUP(A692,'COUT GLOBAL'!A:L,9,FALSE)),"")</f>
        <v>Locatif</v>
      </c>
      <c r="L692" s="67"/>
      <c r="M692" s="67"/>
      <c r="N692" s="67" t="str">
        <f t="shared" si="60"/>
        <v>-</v>
      </c>
      <c r="O692" s="67"/>
      <c r="P692" s="67"/>
      <c r="Q692" s="67"/>
      <c r="R692" s="67"/>
      <c r="S692" s="67"/>
      <c r="T692" s="67"/>
      <c r="U692" s="67"/>
      <c r="V692" s="67"/>
      <c r="W692" s="67"/>
      <c r="X692" s="73" t="str">
        <f>IF('COUT TVX'!E689=0,"",'COUT TVX'!E689)</f>
        <v/>
      </c>
      <c r="Y692" s="74"/>
      <c r="Z692" s="74"/>
      <c r="AA692" s="74"/>
      <c r="AB692" s="74"/>
      <c r="AC692" s="74"/>
      <c r="AD692" s="68"/>
      <c r="AE692" s="68" t="str">
        <f t="shared" si="61"/>
        <v/>
      </c>
      <c r="AF692" s="68"/>
      <c r="AG692" s="75" t="str">
        <f>IF('COUT TVX'!F689=0,"",'COUT TVX'!F689)</f>
        <v/>
      </c>
      <c r="AH692" s="75" t="str">
        <f>IF('COUT TVX'!G689=0,"",'COUT TVX'!G689)</f>
        <v/>
      </c>
      <c r="AI692" s="76" t="str">
        <f t="shared" si="62"/>
        <v/>
      </c>
      <c r="AJ692" s="67" t="str">
        <f>'COUT TVX'!K689</f>
        <v>LOT N°11 - PEINTURE REVET SOLS</v>
      </c>
      <c r="AK692" s="67" t="str">
        <f>'COUT TVX'!L689</f>
        <v>SECOND ŒUVRE</v>
      </c>
      <c r="AL692" s="68">
        <f>'COUT TVX'!M689</f>
        <v>38310.49</v>
      </c>
      <c r="AM692" s="68"/>
      <c r="AN692" s="68"/>
      <c r="AO692" s="68"/>
      <c r="AP692" s="68"/>
      <c r="AQ692" s="68"/>
      <c r="AR692" s="68"/>
      <c r="AS692" s="77" t="str">
        <f>IF(ISBLANK('COUT TVX'!Q689),"",'COUT TVX'!Q689)</f>
        <v/>
      </c>
      <c r="AT692" s="68" t="str">
        <f t="shared" si="63"/>
        <v/>
      </c>
      <c r="AU692" s="68" t="str">
        <f t="shared" si="64"/>
        <v/>
      </c>
      <c r="AV692" s="68" t="str">
        <f t="shared" si="65"/>
        <v/>
      </c>
    </row>
    <row r="693" spans="1:48" x14ac:dyDescent="0.25">
      <c r="A693" s="67">
        <f>'COUT TVX'!A690</f>
        <v>889</v>
      </c>
      <c r="B693" s="67" t="str">
        <f>'COUT TVX'!B690</f>
        <v>0889-01 YVRE L EVEQUE CONST 8 LOGTS</v>
      </c>
      <c r="C693" s="67"/>
      <c r="D693" s="67"/>
      <c r="E693" s="67" t="str">
        <f>IF(ISBLANK('COUT TVX'!I690),"",'COUT TVX'!I690)</f>
        <v/>
      </c>
      <c r="F693" s="72" t="str">
        <f>'COUT TVX'!R690</f>
        <v>Z2</v>
      </c>
      <c r="G693" s="67"/>
      <c r="H693" s="67">
        <f>'COUT TVX'!C690</f>
        <v>2015</v>
      </c>
      <c r="I693" s="67">
        <f>'COUT TVX'!D690</f>
        <v>2016</v>
      </c>
      <c r="J693" s="67" t="str">
        <f>IF('COUT TVX'!H690="IND","IND",IF('COUT TVX'!H690="COLL","COLL",IF('COUT TVX'!H690="INT","COL","MIXTE")))</f>
        <v>IND</v>
      </c>
      <c r="K693" s="67" t="str">
        <f>IFERROR((VLOOKUP(A693,'COUT GLOBAL'!A:L,9,FALSE)),"")</f>
        <v>Locatif</v>
      </c>
      <c r="L693" s="67"/>
      <c r="M693" s="67"/>
      <c r="N693" s="67" t="str">
        <f t="shared" si="60"/>
        <v>-</v>
      </c>
      <c r="O693" s="67"/>
      <c r="P693" s="67"/>
      <c r="Q693" s="67"/>
      <c r="R693" s="67"/>
      <c r="S693" s="67"/>
      <c r="T693" s="67"/>
      <c r="U693" s="67"/>
      <c r="V693" s="67"/>
      <c r="W693" s="67"/>
      <c r="X693" s="73" t="str">
        <f>IF('COUT TVX'!E690=0,"",'COUT TVX'!E690)</f>
        <v/>
      </c>
      <c r="Y693" s="74"/>
      <c r="Z693" s="74"/>
      <c r="AA693" s="74"/>
      <c r="AB693" s="74"/>
      <c r="AC693" s="74"/>
      <c r="AD693" s="68"/>
      <c r="AE693" s="68" t="str">
        <f t="shared" si="61"/>
        <v/>
      </c>
      <c r="AF693" s="68"/>
      <c r="AG693" s="75" t="str">
        <f>IF('COUT TVX'!F690=0,"",'COUT TVX'!F690)</f>
        <v/>
      </c>
      <c r="AH693" s="75" t="str">
        <f>IF('COUT TVX'!G690=0,"",'COUT TVX'!G690)</f>
        <v/>
      </c>
      <c r="AI693" s="76" t="str">
        <f t="shared" si="62"/>
        <v/>
      </c>
      <c r="AJ693" s="67" t="str">
        <f>'COUT TVX'!K690</f>
        <v>LOT N°12 - ESPACES VERTS</v>
      </c>
      <c r="AK693" s="67" t="s">
        <v>148</v>
      </c>
      <c r="AL693" s="68">
        <f>'COUT TVX'!M690</f>
        <v>6950</v>
      </c>
      <c r="AM693" s="68"/>
      <c r="AN693" s="68"/>
      <c r="AO693" s="68"/>
      <c r="AP693" s="68"/>
      <c r="AQ693" s="68"/>
      <c r="AR693" s="68"/>
      <c r="AS693" s="77" t="str">
        <f>IF(ISBLANK('COUT TVX'!Q690),"",'COUT TVX'!Q690)</f>
        <v/>
      </c>
      <c r="AT693" s="68" t="str">
        <f t="shared" si="63"/>
        <v/>
      </c>
      <c r="AU693" s="68" t="str">
        <f t="shared" si="64"/>
        <v/>
      </c>
      <c r="AV693" s="68" t="str">
        <f t="shared" si="65"/>
        <v/>
      </c>
    </row>
    <row r="694" spans="1:48" x14ac:dyDescent="0.25">
      <c r="A694" s="67">
        <f>'COUT TVX'!A691</f>
        <v>889</v>
      </c>
      <c r="B694" s="67" t="str">
        <f>'COUT TVX'!B691</f>
        <v>0889-01 YVRE L EVEQUE CONST 8 LOGTS</v>
      </c>
      <c r="C694" s="67"/>
      <c r="D694" s="67"/>
      <c r="E694" s="67" t="str">
        <f>IF(ISBLANK('COUT TVX'!I691),"",'COUT TVX'!I691)</f>
        <v/>
      </c>
      <c r="F694" s="72" t="str">
        <f>'COUT TVX'!R691</f>
        <v>Z2</v>
      </c>
      <c r="G694" s="67"/>
      <c r="H694" s="67">
        <f>'COUT TVX'!C691</f>
        <v>2015</v>
      </c>
      <c r="I694" s="67">
        <f>'COUT TVX'!D691</f>
        <v>2016</v>
      </c>
      <c r="J694" s="67" t="str">
        <f>IF('COUT TVX'!H691="IND","IND",IF('COUT TVX'!H691="COLL","COLL",IF('COUT TVX'!H691="INT","COL","MIXTE")))</f>
        <v>IND</v>
      </c>
      <c r="K694" s="67" t="str">
        <f>IFERROR((VLOOKUP(A694,'COUT GLOBAL'!A:L,9,FALSE)),"")</f>
        <v>Locatif</v>
      </c>
      <c r="L694" s="67"/>
      <c r="M694" s="67"/>
      <c r="N694" s="67" t="str">
        <f t="shared" si="60"/>
        <v>-</v>
      </c>
      <c r="O694" s="67"/>
      <c r="P694" s="67"/>
      <c r="Q694" s="67"/>
      <c r="R694" s="67"/>
      <c r="S694" s="67"/>
      <c r="T694" s="67"/>
      <c r="U694" s="67"/>
      <c r="V694" s="67"/>
      <c r="W694" s="67"/>
      <c r="X694" s="73" t="str">
        <f>IF('COUT TVX'!E691=0,"",'COUT TVX'!E691)</f>
        <v/>
      </c>
      <c r="Y694" s="74"/>
      <c r="Z694" s="74"/>
      <c r="AA694" s="74"/>
      <c r="AB694" s="74"/>
      <c r="AC694" s="74"/>
      <c r="AD694" s="68"/>
      <c r="AE694" s="68" t="str">
        <f t="shared" si="61"/>
        <v/>
      </c>
      <c r="AF694" s="68"/>
      <c r="AG694" s="75" t="str">
        <f>IF('COUT TVX'!F691=0,"",'COUT TVX'!F691)</f>
        <v/>
      </c>
      <c r="AH694" s="75" t="str">
        <f>IF('COUT TVX'!G691=0,"",'COUT TVX'!G691)</f>
        <v/>
      </c>
      <c r="AI694" s="76" t="str">
        <f t="shared" si="62"/>
        <v/>
      </c>
      <c r="AJ694" s="67" t="str">
        <f>'COUT TVX'!K691</f>
        <v>LOT N°13 - PLOMBERIE CHAUFFAGE</v>
      </c>
      <c r="AK694" s="67" t="str">
        <f>'COUT TVX'!L691</f>
        <v>ELECTRICITE / CHAUFFAGE/PLOMBERIE/VMC</v>
      </c>
      <c r="AL694" s="68">
        <f>'COUT TVX'!M691</f>
        <v>76860.78</v>
      </c>
      <c r="AM694" s="68"/>
      <c r="AN694" s="68"/>
      <c r="AO694" s="68"/>
      <c r="AP694" s="68"/>
      <c r="AQ694" s="68"/>
      <c r="AR694" s="68"/>
      <c r="AS694" s="77" t="str">
        <f>IF(ISBLANK('COUT TVX'!Q691),"",'COUT TVX'!Q691)</f>
        <v/>
      </c>
      <c r="AT694" s="68" t="str">
        <f t="shared" si="63"/>
        <v/>
      </c>
      <c r="AU694" s="68" t="str">
        <f t="shared" si="64"/>
        <v/>
      </c>
      <c r="AV694" s="68" t="str">
        <f t="shared" si="65"/>
        <v/>
      </c>
    </row>
    <row r="695" spans="1:48" x14ac:dyDescent="0.25">
      <c r="A695" s="67">
        <f>'COUT TVX'!A692</f>
        <v>889</v>
      </c>
      <c r="B695" s="67" t="str">
        <f>'COUT TVX'!B692</f>
        <v>0889-01 YVRE L EVEQUE CONST 8 LOGTS</v>
      </c>
      <c r="C695" s="67"/>
      <c r="D695" s="67"/>
      <c r="E695" s="67" t="str">
        <f>IF(ISBLANK('COUT TVX'!I692),"",'COUT TVX'!I692)</f>
        <v/>
      </c>
      <c r="F695" s="72" t="str">
        <f>'COUT TVX'!R692</f>
        <v>Z2</v>
      </c>
      <c r="G695" s="67"/>
      <c r="H695" s="67">
        <f>'COUT TVX'!C692</f>
        <v>2015</v>
      </c>
      <c r="I695" s="67">
        <f>'COUT TVX'!D692</f>
        <v>2016</v>
      </c>
      <c r="J695" s="67" t="str">
        <f>IF('COUT TVX'!H692="IND","IND",IF('COUT TVX'!H692="COLL","COLL",IF('COUT TVX'!H692="INT","COL","MIXTE")))</f>
        <v>IND</v>
      </c>
      <c r="K695" s="67" t="str">
        <f>IFERROR((VLOOKUP(A695,'COUT GLOBAL'!A:L,9,FALSE)),"")</f>
        <v>Locatif</v>
      </c>
      <c r="L695" s="67"/>
      <c r="M695" s="67"/>
      <c r="N695" s="67" t="str">
        <f t="shared" si="60"/>
        <v>-</v>
      </c>
      <c r="O695" s="67"/>
      <c r="P695" s="67"/>
      <c r="Q695" s="67"/>
      <c r="R695" s="67"/>
      <c r="S695" s="67"/>
      <c r="T695" s="67"/>
      <c r="U695" s="67"/>
      <c r="V695" s="67"/>
      <c r="W695" s="67"/>
      <c r="X695" s="73" t="str">
        <f>IF('COUT TVX'!E692=0,"",'COUT TVX'!E692)</f>
        <v/>
      </c>
      <c r="Y695" s="74"/>
      <c r="Z695" s="74"/>
      <c r="AA695" s="74"/>
      <c r="AB695" s="74"/>
      <c r="AC695" s="74"/>
      <c r="AD695" s="68"/>
      <c r="AE695" s="68" t="str">
        <f t="shared" si="61"/>
        <v/>
      </c>
      <c r="AF695" s="68"/>
      <c r="AG695" s="75" t="str">
        <f>IF('COUT TVX'!F692=0,"",'COUT TVX'!F692)</f>
        <v/>
      </c>
      <c r="AH695" s="75" t="str">
        <f>IF('COUT TVX'!G692=0,"",'COUT TVX'!G692)</f>
        <v/>
      </c>
      <c r="AI695" s="76" t="str">
        <f t="shared" si="62"/>
        <v/>
      </c>
      <c r="AJ695" s="67" t="str">
        <f>'COUT TVX'!K692</f>
        <v>LOT N°14 - ELECTRICITE</v>
      </c>
      <c r="AK695" s="67" t="str">
        <f>'COUT TVX'!L692</f>
        <v>ELECTRICITE / CHAUFFAGE/PLOMBERIE/VMC</v>
      </c>
      <c r="AL695" s="68">
        <f>'COUT TVX'!M692</f>
        <v>56916.29</v>
      </c>
      <c r="AM695" s="68"/>
      <c r="AN695" s="68"/>
      <c r="AO695" s="68"/>
      <c r="AP695" s="68"/>
      <c r="AQ695" s="68"/>
      <c r="AR695" s="68"/>
      <c r="AS695" s="77" t="str">
        <f>IF(ISBLANK('COUT TVX'!Q692),"",'COUT TVX'!Q692)</f>
        <v/>
      </c>
      <c r="AT695" s="68" t="str">
        <f t="shared" si="63"/>
        <v/>
      </c>
      <c r="AU695" s="68" t="str">
        <f t="shared" si="64"/>
        <v/>
      </c>
      <c r="AV695" s="68" t="str">
        <f t="shared" si="65"/>
        <v/>
      </c>
    </row>
    <row r="696" spans="1:48" x14ac:dyDescent="0.25">
      <c r="A696" s="67">
        <f>'COUT TVX'!A693</f>
        <v>848</v>
      </c>
      <c r="B696" s="67" t="str">
        <f>'COUT TVX'!B693</f>
        <v>0848-01 ARNAGE CONST. 4 LOGTS</v>
      </c>
      <c r="C696" s="67"/>
      <c r="D696" s="67" t="s">
        <v>1266</v>
      </c>
      <c r="E696" s="67" t="str">
        <f>IF(ISBLANK('COUT TVX'!I693),"",'COUT TVX'!I693)</f>
        <v/>
      </c>
      <c r="F696" s="72" t="str">
        <f>'COUT TVX'!R693</f>
        <v>Z2</v>
      </c>
      <c r="G696" s="67"/>
      <c r="H696" s="67">
        <f>'COUT TVX'!C693</f>
        <v>2015</v>
      </c>
      <c r="I696" s="67">
        <f>'COUT TVX'!D693</f>
        <v>2016</v>
      </c>
      <c r="J696" s="67" t="str">
        <f>IF('COUT TVX'!H693="IND","IND",IF('COUT TVX'!H693="COLL","COLL",IF('COUT TVX'!H693="INT","COL","MIXTE")))</f>
        <v>IND</v>
      </c>
      <c r="K696" s="67" t="str">
        <f>IFERROR((VLOOKUP(A696,'COUT GLOBAL'!A:L,9,FALSE)),"")</f>
        <v>Locatif</v>
      </c>
      <c r="L696" s="67"/>
      <c r="M696" s="67"/>
      <c r="N696" s="67" t="str">
        <f t="shared" si="60"/>
        <v>-</v>
      </c>
      <c r="O696" s="67"/>
      <c r="P696" s="67"/>
      <c r="Q696" s="67"/>
      <c r="R696" s="67"/>
      <c r="S696" s="67"/>
      <c r="T696" s="67"/>
      <c r="U696" s="67"/>
      <c r="V696" s="67"/>
      <c r="W696" s="67"/>
      <c r="X696" s="73">
        <f>IF('COUT TVX'!E693=0,"",'COUT TVX'!E693)</f>
        <v>4</v>
      </c>
      <c r="Y696" s="74"/>
      <c r="Z696" s="74"/>
      <c r="AA696" s="74"/>
      <c r="AB696" s="74"/>
      <c r="AC696" s="74"/>
      <c r="AD696" s="68"/>
      <c r="AE696" s="68">
        <f t="shared" si="61"/>
        <v>0</v>
      </c>
      <c r="AF696" s="68"/>
      <c r="AG696" s="75">
        <f>IF('COUT TVX'!F693=0,"",'COUT TVX'!F693)</f>
        <v>310</v>
      </c>
      <c r="AH696" s="75">
        <f>IF('COUT TVX'!G693=0,"",'COUT TVX'!G693)</f>
        <v>325.36</v>
      </c>
      <c r="AI696" s="76">
        <f t="shared" si="62"/>
        <v>0.95279075485615927</v>
      </c>
      <c r="AJ696" s="67" t="str">
        <f>'COUT TVX'!K693</f>
        <v>LOT 1 - TERRASS-VOIRIE-ASSAINT</v>
      </c>
      <c r="AK696" s="67" t="str">
        <f>'COUT TVX'!L693</f>
        <v>GROS ŒUVRE</v>
      </c>
      <c r="AL696" s="68">
        <f>'COUT TVX'!M693</f>
        <v>52324.94</v>
      </c>
      <c r="AM696" s="68"/>
      <c r="AN696" s="68"/>
      <c r="AO696" s="68"/>
      <c r="AP696" s="68"/>
      <c r="AQ696" s="68"/>
      <c r="AR696" s="68"/>
      <c r="AS696" s="77">
        <f>IF(ISBLANK('COUT TVX'!Q693),"",'COUT TVX'!Q693)</f>
        <v>5.5E-2</v>
      </c>
      <c r="AT696" s="68">
        <f t="shared" si="63"/>
        <v>0</v>
      </c>
      <c r="AU696" s="68">
        <f t="shared" si="64"/>
        <v>0</v>
      </c>
      <c r="AV696" s="68">
        <f t="shared" si="65"/>
        <v>0</v>
      </c>
    </row>
    <row r="697" spans="1:48" x14ac:dyDescent="0.25">
      <c r="A697" s="67">
        <f>'COUT TVX'!A694</f>
        <v>848</v>
      </c>
      <c r="B697" s="67" t="str">
        <f>'COUT TVX'!B694</f>
        <v>0848-01 ARNAGE CONST. 4 LOGTS</v>
      </c>
      <c r="C697" s="67"/>
      <c r="D697" s="67"/>
      <c r="E697" s="67" t="str">
        <f>IF(ISBLANK('COUT TVX'!I694),"",'COUT TVX'!I694)</f>
        <v/>
      </c>
      <c r="F697" s="72" t="str">
        <f>'COUT TVX'!R694</f>
        <v>Z2</v>
      </c>
      <c r="G697" s="67"/>
      <c r="H697" s="67">
        <f>'COUT TVX'!C694</f>
        <v>2015</v>
      </c>
      <c r="I697" s="67">
        <f>'COUT TVX'!D694</f>
        <v>2016</v>
      </c>
      <c r="J697" s="67" t="str">
        <f>IF('COUT TVX'!H694="IND","IND",IF('COUT TVX'!H694="COLL","COLL",IF('COUT TVX'!H694="INT","COL","MIXTE")))</f>
        <v>IND</v>
      </c>
      <c r="K697" s="67" t="str">
        <f>IFERROR((VLOOKUP(A697,'COUT GLOBAL'!A:L,9,FALSE)),"")</f>
        <v>Locatif</v>
      </c>
      <c r="L697" s="67"/>
      <c r="M697" s="67"/>
      <c r="N697" s="67" t="str">
        <f t="shared" si="60"/>
        <v>-</v>
      </c>
      <c r="O697" s="67"/>
      <c r="P697" s="67"/>
      <c r="Q697" s="67"/>
      <c r="R697" s="67"/>
      <c r="S697" s="67"/>
      <c r="T697" s="67"/>
      <c r="U697" s="67"/>
      <c r="V697" s="67"/>
      <c r="W697" s="67"/>
      <c r="X697" s="73" t="str">
        <f>IF('COUT TVX'!E694=0,"",'COUT TVX'!E694)</f>
        <v/>
      </c>
      <c r="Y697" s="74"/>
      <c r="Z697" s="74"/>
      <c r="AA697" s="74"/>
      <c r="AB697" s="74"/>
      <c r="AC697" s="74"/>
      <c r="AD697" s="68"/>
      <c r="AE697" s="68" t="str">
        <f t="shared" si="61"/>
        <v/>
      </c>
      <c r="AF697" s="68"/>
      <c r="AG697" s="75" t="str">
        <f>IF('COUT TVX'!F694=0,"",'COUT TVX'!F694)</f>
        <v/>
      </c>
      <c r="AH697" s="75" t="str">
        <f>IF('COUT TVX'!G694=0,"",'COUT TVX'!G694)</f>
        <v/>
      </c>
      <c r="AI697" s="76" t="str">
        <f t="shared" si="62"/>
        <v/>
      </c>
      <c r="AJ697" s="67" t="str">
        <f>'COUT TVX'!K694</f>
        <v>LOT 2 - RESEAUX DIVERS</v>
      </c>
      <c r="AK697" s="67" t="s">
        <v>193</v>
      </c>
      <c r="AL697" s="68">
        <f>'COUT TVX'!M694</f>
        <v>20228.09</v>
      </c>
      <c r="AM697" s="68"/>
      <c r="AN697" s="68"/>
      <c r="AO697" s="68"/>
      <c r="AP697" s="68"/>
      <c r="AQ697" s="68"/>
      <c r="AR697" s="68"/>
      <c r="AS697" s="77" t="str">
        <f>IF(ISBLANK('COUT TVX'!Q694),"",'COUT TVX'!Q694)</f>
        <v/>
      </c>
      <c r="AT697" s="68" t="str">
        <f t="shared" si="63"/>
        <v/>
      </c>
      <c r="AU697" s="68" t="str">
        <f t="shared" si="64"/>
        <v/>
      </c>
      <c r="AV697" s="68" t="str">
        <f t="shared" si="65"/>
        <v/>
      </c>
    </row>
    <row r="698" spans="1:48" x14ac:dyDescent="0.25">
      <c r="A698" s="67">
        <f>'COUT TVX'!A695</f>
        <v>848</v>
      </c>
      <c r="B698" s="67" t="str">
        <f>'COUT TVX'!B695</f>
        <v>0848-01 ARNAGE CONST. 4 LOGTS</v>
      </c>
      <c r="C698" s="67"/>
      <c r="D698" s="67"/>
      <c r="E698" s="67" t="str">
        <f>IF(ISBLANK('COUT TVX'!I695),"",'COUT TVX'!I695)</f>
        <v/>
      </c>
      <c r="F698" s="72" t="str">
        <f>'COUT TVX'!R695</f>
        <v>Z2</v>
      </c>
      <c r="G698" s="67"/>
      <c r="H698" s="67">
        <f>'COUT TVX'!C695</f>
        <v>2015</v>
      </c>
      <c r="I698" s="67">
        <f>'COUT TVX'!D695</f>
        <v>2016</v>
      </c>
      <c r="J698" s="67" t="str">
        <f>IF('COUT TVX'!H695="IND","IND",IF('COUT TVX'!H695="COLL","COLL",IF('COUT TVX'!H695="INT","COL","MIXTE")))</f>
        <v>IND</v>
      </c>
      <c r="K698" s="67" t="str">
        <f>IFERROR((VLOOKUP(A698,'COUT GLOBAL'!A:L,9,FALSE)),"")</f>
        <v>Locatif</v>
      </c>
      <c r="L698" s="67"/>
      <c r="M698" s="67"/>
      <c r="N698" s="67" t="str">
        <f t="shared" si="60"/>
        <v>-</v>
      </c>
      <c r="O698" s="67"/>
      <c r="P698" s="67"/>
      <c r="Q698" s="67"/>
      <c r="R698" s="67"/>
      <c r="S698" s="67"/>
      <c r="T698" s="67"/>
      <c r="U698" s="67"/>
      <c r="V698" s="67"/>
      <c r="W698" s="67"/>
      <c r="X698" s="73" t="str">
        <f>IF('COUT TVX'!E695=0,"",'COUT TVX'!E695)</f>
        <v/>
      </c>
      <c r="Y698" s="74"/>
      <c r="Z698" s="74"/>
      <c r="AA698" s="74"/>
      <c r="AB698" s="74"/>
      <c r="AC698" s="74"/>
      <c r="AD698" s="68"/>
      <c r="AE698" s="68" t="str">
        <f t="shared" si="61"/>
        <v/>
      </c>
      <c r="AF698" s="68"/>
      <c r="AG698" s="75" t="str">
        <f>IF('COUT TVX'!F695=0,"",'COUT TVX'!F695)</f>
        <v/>
      </c>
      <c r="AH698" s="75" t="str">
        <f>IF('COUT TVX'!G695=0,"",'COUT TVX'!G695)</f>
        <v/>
      </c>
      <c r="AI698" s="76" t="str">
        <f t="shared" si="62"/>
        <v/>
      </c>
      <c r="AJ698" s="67" t="str">
        <f>'COUT TVX'!K695</f>
        <v>LOT 3 - GROS OEUVRE</v>
      </c>
      <c r="AK698" s="67" t="str">
        <f>'COUT TVX'!L695</f>
        <v>GROS ŒUVRE</v>
      </c>
      <c r="AL698" s="68">
        <f>'COUT TVX'!M695</f>
        <v>142783.96</v>
      </c>
      <c r="AM698" s="68"/>
      <c r="AN698" s="68"/>
      <c r="AO698" s="68"/>
      <c r="AP698" s="68"/>
      <c r="AQ698" s="68"/>
      <c r="AR698" s="68"/>
      <c r="AS698" s="77" t="str">
        <f>IF(ISBLANK('COUT TVX'!Q695),"",'COUT TVX'!Q695)</f>
        <v/>
      </c>
      <c r="AT698" s="68" t="str">
        <f t="shared" si="63"/>
        <v/>
      </c>
      <c r="AU698" s="68" t="str">
        <f t="shared" si="64"/>
        <v/>
      </c>
      <c r="AV698" s="68" t="str">
        <f t="shared" si="65"/>
        <v/>
      </c>
    </row>
    <row r="699" spans="1:48" x14ac:dyDescent="0.25">
      <c r="A699" s="67">
        <f>'COUT TVX'!A696</f>
        <v>848</v>
      </c>
      <c r="B699" s="67" t="str">
        <f>'COUT TVX'!B696</f>
        <v>0848-01 ARNAGE CONST. 4 LOGTS</v>
      </c>
      <c r="C699" s="67"/>
      <c r="D699" s="67"/>
      <c r="E699" s="67" t="str">
        <f>IF(ISBLANK('COUT TVX'!I696),"",'COUT TVX'!I696)</f>
        <v/>
      </c>
      <c r="F699" s="72" t="str">
        <f>'COUT TVX'!R696</f>
        <v>Z2</v>
      </c>
      <c r="G699" s="67"/>
      <c r="H699" s="67">
        <f>'COUT TVX'!C696</f>
        <v>2015</v>
      </c>
      <c r="I699" s="67">
        <f>'COUT TVX'!D696</f>
        <v>2016</v>
      </c>
      <c r="J699" s="67" t="str">
        <f>IF('COUT TVX'!H696="IND","IND",IF('COUT TVX'!H696="COLL","COLL",IF('COUT TVX'!H696="INT","COL","MIXTE")))</f>
        <v>IND</v>
      </c>
      <c r="K699" s="67" t="str">
        <f>IFERROR((VLOOKUP(A699,'COUT GLOBAL'!A:L,9,FALSE)),"")</f>
        <v>Locatif</v>
      </c>
      <c r="L699" s="67"/>
      <c r="M699" s="67"/>
      <c r="N699" s="67" t="str">
        <f t="shared" si="60"/>
        <v>-</v>
      </c>
      <c r="O699" s="67"/>
      <c r="P699" s="67"/>
      <c r="Q699" s="67"/>
      <c r="R699" s="67"/>
      <c r="S699" s="67"/>
      <c r="T699" s="67"/>
      <c r="U699" s="67"/>
      <c r="V699" s="67"/>
      <c r="W699" s="67"/>
      <c r="X699" s="73" t="str">
        <f>IF('COUT TVX'!E696=0,"",'COUT TVX'!E696)</f>
        <v/>
      </c>
      <c r="Y699" s="74"/>
      <c r="Z699" s="74"/>
      <c r="AA699" s="74"/>
      <c r="AB699" s="74"/>
      <c r="AC699" s="74"/>
      <c r="AD699" s="68"/>
      <c r="AE699" s="68" t="str">
        <f t="shared" si="61"/>
        <v/>
      </c>
      <c r="AF699" s="68"/>
      <c r="AG699" s="75" t="str">
        <f>IF('COUT TVX'!F696=0,"",'COUT TVX'!F696)</f>
        <v/>
      </c>
      <c r="AH699" s="75" t="str">
        <f>IF('COUT TVX'!G696=0,"",'COUT TVX'!G696)</f>
        <v/>
      </c>
      <c r="AI699" s="76" t="str">
        <f t="shared" si="62"/>
        <v/>
      </c>
      <c r="AJ699" s="67" t="str">
        <f>'COUT TVX'!K696</f>
        <v>LOT 4 - CHARP BOIS - BARDAGE</v>
      </c>
      <c r="AK699" s="67" t="str">
        <f>'COUT TVX'!L696</f>
        <v>CHARPENTE / COUVERTURE</v>
      </c>
      <c r="AL699" s="68">
        <f>'COUT TVX'!M696</f>
        <v>40395.06</v>
      </c>
      <c r="AM699" s="68"/>
      <c r="AN699" s="68"/>
      <c r="AO699" s="68"/>
      <c r="AP699" s="68"/>
      <c r="AQ699" s="68"/>
      <c r="AR699" s="68"/>
      <c r="AS699" s="77" t="str">
        <f>IF(ISBLANK('COUT TVX'!Q696),"",'COUT TVX'!Q696)</f>
        <v/>
      </c>
      <c r="AT699" s="68" t="str">
        <f t="shared" si="63"/>
        <v/>
      </c>
      <c r="AU699" s="68" t="str">
        <f t="shared" si="64"/>
        <v/>
      </c>
      <c r="AV699" s="68" t="str">
        <f t="shared" si="65"/>
        <v/>
      </c>
    </row>
    <row r="700" spans="1:48" x14ac:dyDescent="0.25">
      <c r="A700" s="67">
        <f>'COUT TVX'!A697</f>
        <v>848</v>
      </c>
      <c r="B700" s="67" t="str">
        <f>'COUT TVX'!B697</f>
        <v>0848-01 ARNAGE CONST. 4 LOGTS</v>
      </c>
      <c r="C700" s="67"/>
      <c r="D700" s="67"/>
      <c r="E700" s="67" t="str">
        <f>IF(ISBLANK('COUT TVX'!I697),"",'COUT TVX'!I697)</f>
        <v/>
      </c>
      <c r="F700" s="72" t="str">
        <f>'COUT TVX'!R697</f>
        <v>Z2</v>
      </c>
      <c r="G700" s="67"/>
      <c r="H700" s="67">
        <f>'COUT TVX'!C697</f>
        <v>2015</v>
      </c>
      <c r="I700" s="67">
        <f>'COUT TVX'!D697</f>
        <v>2016</v>
      </c>
      <c r="J700" s="67" t="str">
        <f>IF('COUT TVX'!H697="IND","IND",IF('COUT TVX'!H697="COLL","COLL",IF('COUT TVX'!H697="INT","COL","MIXTE")))</f>
        <v>IND</v>
      </c>
      <c r="K700" s="67" t="str">
        <f>IFERROR((VLOOKUP(A700,'COUT GLOBAL'!A:L,9,FALSE)),"")</f>
        <v>Locatif</v>
      </c>
      <c r="L700" s="67"/>
      <c r="M700" s="67"/>
      <c r="N700" s="67" t="str">
        <f t="shared" si="60"/>
        <v>-</v>
      </c>
      <c r="O700" s="67"/>
      <c r="P700" s="67"/>
      <c r="Q700" s="67"/>
      <c r="R700" s="67"/>
      <c r="S700" s="67"/>
      <c r="T700" s="67"/>
      <c r="U700" s="67"/>
      <c r="V700" s="67"/>
      <c r="W700" s="67"/>
      <c r="X700" s="73" t="str">
        <f>IF('COUT TVX'!E697=0,"",'COUT TVX'!E697)</f>
        <v/>
      </c>
      <c r="Y700" s="74"/>
      <c r="Z700" s="74"/>
      <c r="AA700" s="74"/>
      <c r="AB700" s="74"/>
      <c r="AC700" s="74"/>
      <c r="AD700" s="68"/>
      <c r="AE700" s="68" t="str">
        <f t="shared" si="61"/>
        <v/>
      </c>
      <c r="AF700" s="68"/>
      <c r="AG700" s="75" t="str">
        <f>IF('COUT TVX'!F697=0,"",'COUT TVX'!F697)</f>
        <v/>
      </c>
      <c r="AH700" s="75" t="str">
        <f>IF('COUT TVX'!G697=0,"",'COUT TVX'!G697)</f>
        <v/>
      </c>
      <c r="AI700" s="76" t="str">
        <f t="shared" si="62"/>
        <v/>
      </c>
      <c r="AJ700" s="67" t="str">
        <f>'COUT TVX'!K697</f>
        <v>LOT 5 - COUVERTURE- BAC ACIER</v>
      </c>
      <c r="AK700" s="67" t="str">
        <f>'COUT TVX'!L697</f>
        <v>CHARPENTE / COUVERTURE</v>
      </c>
      <c r="AL700" s="68">
        <f>'COUT TVX'!M697</f>
        <v>17862.650000000001</v>
      </c>
      <c r="AM700" s="68"/>
      <c r="AN700" s="68"/>
      <c r="AO700" s="68"/>
      <c r="AP700" s="68"/>
      <c r="AQ700" s="68"/>
      <c r="AR700" s="68"/>
      <c r="AS700" s="77" t="str">
        <f>IF(ISBLANK('COUT TVX'!Q697),"",'COUT TVX'!Q697)</f>
        <v/>
      </c>
      <c r="AT700" s="68" t="str">
        <f t="shared" si="63"/>
        <v/>
      </c>
      <c r="AU700" s="68" t="str">
        <f t="shared" si="64"/>
        <v/>
      </c>
      <c r="AV700" s="68" t="str">
        <f t="shared" si="65"/>
        <v/>
      </c>
    </row>
    <row r="701" spans="1:48" x14ac:dyDescent="0.25">
      <c r="A701" s="67">
        <f>'COUT TVX'!A698</f>
        <v>848</v>
      </c>
      <c r="B701" s="67" t="str">
        <f>'COUT TVX'!B698</f>
        <v>0848-01 ARNAGE CONST. 4 LOGTS</v>
      </c>
      <c r="C701" s="67"/>
      <c r="D701" s="67"/>
      <c r="E701" s="67" t="str">
        <f>IF(ISBLANK('COUT TVX'!I698),"",'COUT TVX'!I698)</f>
        <v/>
      </c>
      <c r="F701" s="72" t="str">
        <f>'COUT TVX'!R698</f>
        <v>Z2</v>
      </c>
      <c r="G701" s="67"/>
      <c r="H701" s="67">
        <f>'COUT TVX'!C698</f>
        <v>2015</v>
      </c>
      <c r="I701" s="67">
        <f>'COUT TVX'!D698</f>
        <v>2016</v>
      </c>
      <c r="J701" s="67" t="str">
        <f>IF('COUT TVX'!H698="IND","IND",IF('COUT TVX'!H698="COLL","COLL",IF('COUT TVX'!H698="INT","COL","MIXTE")))</f>
        <v>IND</v>
      </c>
      <c r="K701" s="67" t="str">
        <f>IFERROR((VLOOKUP(A701,'COUT GLOBAL'!A:L,9,FALSE)),"")</f>
        <v>Locatif</v>
      </c>
      <c r="L701" s="67"/>
      <c r="M701" s="67"/>
      <c r="N701" s="67" t="str">
        <f t="shared" si="60"/>
        <v>-</v>
      </c>
      <c r="O701" s="67"/>
      <c r="P701" s="67"/>
      <c r="Q701" s="67"/>
      <c r="R701" s="67"/>
      <c r="S701" s="67"/>
      <c r="T701" s="67"/>
      <c r="U701" s="67"/>
      <c r="V701" s="67"/>
      <c r="W701" s="67"/>
      <c r="X701" s="73" t="str">
        <f>IF('COUT TVX'!E698=0,"",'COUT TVX'!E698)</f>
        <v/>
      </c>
      <c r="Y701" s="74"/>
      <c r="Z701" s="74"/>
      <c r="AA701" s="74"/>
      <c r="AB701" s="74"/>
      <c r="AC701" s="74"/>
      <c r="AD701" s="68"/>
      <c r="AE701" s="68" t="str">
        <f t="shared" si="61"/>
        <v/>
      </c>
      <c r="AF701" s="68"/>
      <c r="AG701" s="75" t="str">
        <f>IF('COUT TVX'!F698=0,"",'COUT TVX'!F698)</f>
        <v/>
      </c>
      <c r="AH701" s="75" t="str">
        <f>IF('COUT TVX'!G698=0,"",'COUT TVX'!G698)</f>
        <v/>
      </c>
      <c r="AI701" s="76" t="str">
        <f t="shared" si="62"/>
        <v/>
      </c>
      <c r="AJ701" s="67" t="str">
        <f>'COUT TVX'!K698</f>
        <v>LOT 6 - ETANCHEITE</v>
      </c>
      <c r="AK701" s="67" t="str">
        <f>'COUT TVX'!L698</f>
        <v>CHARPENTE / COUVERTURE</v>
      </c>
      <c r="AL701" s="68">
        <f>'COUT TVX'!M698</f>
        <v>13343.71</v>
      </c>
      <c r="AM701" s="68"/>
      <c r="AN701" s="68"/>
      <c r="AO701" s="68"/>
      <c r="AP701" s="68"/>
      <c r="AQ701" s="68"/>
      <c r="AR701" s="68"/>
      <c r="AS701" s="77" t="str">
        <f>IF(ISBLANK('COUT TVX'!Q698),"",'COUT TVX'!Q698)</f>
        <v/>
      </c>
      <c r="AT701" s="68" t="str">
        <f t="shared" si="63"/>
        <v/>
      </c>
      <c r="AU701" s="68" t="str">
        <f t="shared" si="64"/>
        <v/>
      </c>
      <c r="AV701" s="68" t="str">
        <f t="shared" si="65"/>
        <v/>
      </c>
    </row>
    <row r="702" spans="1:48" x14ac:dyDescent="0.25">
      <c r="A702" s="67">
        <f>'COUT TVX'!A699</f>
        <v>848</v>
      </c>
      <c r="B702" s="67" t="str">
        <f>'COUT TVX'!B699</f>
        <v>0848-01 ARNAGE CONST. 4 LOGTS</v>
      </c>
      <c r="C702" s="67"/>
      <c r="D702" s="67"/>
      <c r="E702" s="67" t="str">
        <f>IF(ISBLANK('COUT TVX'!I699),"",'COUT TVX'!I699)</f>
        <v/>
      </c>
      <c r="F702" s="72" t="str">
        <f>'COUT TVX'!R699</f>
        <v>Z2</v>
      </c>
      <c r="G702" s="67"/>
      <c r="H702" s="67">
        <f>'COUT TVX'!C699</f>
        <v>2015</v>
      </c>
      <c r="I702" s="67">
        <f>'COUT TVX'!D699</f>
        <v>2016</v>
      </c>
      <c r="J702" s="67" t="str">
        <f>IF('COUT TVX'!H699="IND","IND",IF('COUT TVX'!H699="COLL","COLL",IF('COUT TVX'!H699="INT","COL","MIXTE")))</f>
        <v>IND</v>
      </c>
      <c r="K702" s="67" t="str">
        <f>IFERROR((VLOOKUP(A702,'COUT GLOBAL'!A:L,9,FALSE)),"")</f>
        <v>Locatif</v>
      </c>
      <c r="L702" s="67"/>
      <c r="M702" s="67"/>
      <c r="N702" s="67" t="str">
        <f t="shared" si="60"/>
        <v>-</v>
      </c>
      <c r="O702" s="67"/>
      <c r="P702" s="67"/>
      <c r="Q702" s="67"/>
      <c r="R702" s="67"/>
      <c r="S702" s="67"/>
      <c r="T702" s="67"/>
      <c r="U702" s="67"/>
      <c r="V702" s="67"/>
      <c r="W702" s="67"/>
      <c r="X702" s="73" t="str">
        <f>IF('COUT TVX'!E699=0,"",'COUT TVX'!E699)</f>
        <v/>
      </c>
      <c r="Y702" s="74"/>
      <c r="Z702" s="74"/>
      <c r="AA702" s="74"/>
      <c r="AB702" s="74"/>
      <c r="AC702" s="74"/>
      <c r="AD702" s="68"/>
      <c r="AE702" s="68" t="str">
        <f t="shared" si="61"/>
        <v/>
      </c>
      <c r="AF702" s="68"/>
      <c r="AG702" s="75" t="str">
        <f>IF('COUT TVX'!F699=0,"",'COUT TVX'!F699)</f>
        <v/>
      </c>
      <c r="AH702" s="75" t="str">
        <f>IF('COUT TVX'!G699=0,"",'COUT TVX'!G699)</f>
        <v/>
      </c>
      <c r="AI702" s="76" t="str">
        <f t="shared" si="62"/>
        <v/>
      </c>
      <c r="AJ702" s="67" t="str">
        <f>'COUT TVX'!K699</f>
        <v>LOT 7 - MEN. PVC-OCCULTATION</v>
      </c>
      <c r="AK702" s="67" t="str">
        <f>'COUT TVX'!L699</f>
        <v>SECOND ŒUVRE</v>
      </c>
      <c r="AL702" s="68">
        <f>'COUT TVX'!M699</f>
        <v>16159.26</v>
      </c>
      <c r="AM702" s="68"/>
      <c r="AN702" s="68"/>
      <c r="AO702" s="68"/>
      <c r="AP702" s="68"/>
      <c r="AQ702" s="68"/>
      <c r="AR702" s="68"/>
      <c r="AS702" s="77" t="str">
        <f>IF(ISBLANK('COUT TVX'!Q699),"",'COUT TVX'!Q699)</f>
        <v/>
      </c>
      <c r="AT702" s="68" t="str">
        <f t="shared" si="63"/>
        <v/>
      </c>
      <c r="AU702" s="68" t="str">
        <f t="shared" si="64"/>
        <v/>
      </c>
      <c r="AV702" s="68" t="str">
        <f t="shared" si="65"/>
        <v/>
      </c>
    </row>
    <row r="703" spans="1:48" x14ac:dyDescent="0.25">
      <c r="A703" s="67">
        <f>'COUT TVX'!A700</f>
        <v>848</v>
      </c>
      <c r="B703" s="67" t="str">
        <f>'COUT TVX'!B700</f>
        <v>0848-01 ARNAGE CONST. 4 LOGTS</v>
      </c>
      <c r="C703" s="67"/>
      <c r="D703" s="67"/>
      <c r="E703" s="67" t="str">
        <f>IF(ISBLANK('COUT TVX'!I700),"",'COUT TVX'!I700)</f>
        <v/>
      </c>
      <c r="F703" s="72" t="str">
        <f>'COUT TVX'!R700</f>
        <v>Z2</v>
      </c>
      <c r="G703" s="67"/>
      <c r="H703" s="67">
        <f>'COUT TVX'!C700</f>
        <v>2015</v>
      </c>
      <c r="I703" s="67">
        <f>'COUT TVX'!D700</f>
        <v>2016</v>
      </c>
      <c r="J703" s="67" t="str">
        <f>IF('COUT TVX'!H700="IND","IND",IF('COUT TVX'!H700="COLL","COLL",IF('COUT TVX'!H700="INT","COL","MIXTE")))</f>
        <v>IND</v>
      </c>
      <c r="K703" s="67" t="str">
        <f>IFERROR((VLOOKUP(A703,'COUT GLOBAL'!A:L,9,FALSE)),"")</f>
        <v>Locatif</v>
      </c>
      <c r="L703" s="67"/>
      <c r="M703" s="67"/>
      <c r="N703" s="67" t="str">
        <f t="shared" si="60"/>
        <v>-</v>
      </c>
      <c r="O703" s="67"/>
      <c r="P703" s="67"/>
      <c r="Q703" s="67"/>
      <c r="R703" s="67"/>
      <c r="S703" s="67"/>
      <c r="T703" s="67"/>
      <c r="U703" s="67"/>
      <c r="V703" s="67"/>
      <c r="W703" s="67"/>
      <c r="X703" s="73" t="str">
        <f>IF('COUT TVX'!E700=0,"",'COUT TVX'!E700)</f>
        <v/>
      </c>
      <c r="Y703" s="74"/>
      <c r="Z703" s="74"/>
      <c r="AA703" s="74"/>
      <c r="AB703" s="74"/>
      <c r="AC703" s="74"/>
      <c r="AD703" s="68"/>
      <c r="AE703" s="68" t="str">
        <f t="shared" si="61"/>
        <v/>
      </c>
      <c r="AF703" s="68"/>
      <c r="AG703" s="75" t="str">
        <f>IF('COUT TVX'!F700=0,"",'COUT TVX'!F700)</f>
        <v/>
      </c>
      <c r="AH703" s="75" t="str">
        <f>IF('COUT TVX'!G700=0,"",'COUT TVX'!G700)</f>
        <v/>
      </c>
      <c r="AI703" s="76" t="str">
        <f t="shared" si="62"/>
        <v/>
      </c>
      <c r="AJ703" s="67" t="str">
        <f>'COUT TVX'!K700</f>
        <v>LOT 8 - MEN. BOIS INTERIEURE</v>
      </c>
      <c r="AK703" s="67" t="str">
        <f>'COUT TVX'!L700</f>
        <v>SECOND ŒUVRE</v>
      </c>
      <c r="AL703" s="68">
        <f>'COUT TVX'!M700</f>
        <v>30482.12</v>
      </c>
      <c r="AM703" s="68"/>
      <c r="AN703" s="68"/>
      <c r="AO703" s="68"/>
      <c r="AP703" s="68"/>
      <c r="AQ703" s="68"/>
      <c r="AR703" s="68"/>
      <c r="AS703" s="77" t="str">
        <f>IF(ISBLANK('COUT TVX'!Q700),"",'COUT TVX'!Q700)</f>
        <v/>
      </c>
      <c r="AT703" s="68" t="str">
        <f t="shared" si="63"/>
        <v/>
      </c>
      <c r="AU703" s="68" t="str">
        <f t="shared" si="64"/>
        <v/>
      </c>
      <c r="AV703" s="68" t="str">
        <f t="shared" si="65"/>
        <v/>
      </c>
    </row>
    <row r="704" spans="1:48" x14ac:dyDescent="0.25">
      <c r="A704" s="67">
        <f>'COUT TVX'!A701</f>
        <v>848</v>
      </c>
      <c r="B704" s="67" t="str">
        <f>'COUT TVX'!B701</f>
        <v>0848-01 ARNAGE CONST. 4 LOGTS</v>
      </c>
      <c r="C704" s="67"/>
      <c r="D704" s="67"/>
      <c r="E704" s="67" t="str">
        <f>IF(ISBLANK('COUT TVX'!I701),"",'COUT TVX'!I701)</f>
        <v/>
      </c>
      <c r="F704" s="72" t="str">
        <f>'COUT TVX'!R701</f>
        <v>Z2</v>
      </c>
      <c r="G704" s="67"/>
      <c r="H704" s="67">
        <f>'COUT TVX'!C701</f>
        <v>2015</v>
      </c>
      <c r="I704" s="67">
        <f>'COUT TVX'!D701</f>
        <v>2016</v>
      </c>
      <c r="J704" s="67" t="str">
        <f>IF('COUT TVX'!H701="IND","IND",IF('COUT TVX'!H701="COLL","COLL",IF('COUT TVX'!H701="INT","COL","MIXTE")))</f>
        <v>IND</v>
      </c>
      <c r="K704" s="67" t="str">
        <f>IFERROR((VLOOKUP(A704,'COUT GLOBAL'!A:L,9,FALSE)),"")</f>
        <v>Locatif</v>
      </c>
      <c r="L704" s="67"/>
      <c r="M704" s="67"/>
      <c r="N704" s="67" t="str">
        <f t="shared" si="60"/>
        <v>-</v>
      </c>
      <c r="O704" s="67"/>
      <c r="P704" s="67"/>
      <c r="Q704" s="67"/>
      <c r="R704" s="67"/>
      <c r="S704" s="67"/>
      <c r="T704" s="67"/>
      <c r="U704" s="67"/>
      <c r="V704" s="67"/>
      <c r="W704" s="67"/>
      <c r="X704" s="73" t="str">
        <f>IF('COUT TVX'!E701=0,"",'COUT TVX'!E701)</f>
        <v/>
      </c>
      <c r="Y704" s="74"/>
      <c r="Z704" s="74"/>
      <c r="AA704" s="74"/>
      <c r="AB704" s="74"/>
      <c r="AC704" s="74"/>
      <c r="AD704" s="68"/>
      <c r="AE704" s="68" t="str">
        <f t="shared" si="61"/>
        <v/>
      </c>
      <c r="AF704" s="68"/>
      <c r="AG704" s="75" t="str">
        <f>IF('COUT TVX'!F701=0,"",'COUT TVX'!F701)</f>
        <v/>
      </c>
      <c r="AH704" s="75" t="str">
        <f>IF('COUT TVX'!G701=0,"",'COUT TVX'!G701)</f>
        <v/>
      </c>
      <c r="AI704" s="76" t="str">
        <f t="shared" si="62"/>
        <v/>
      </c>
      <c r="AJ704" s="67" t="str">
        <f>'COUT TVX'!K701</f>
        <v>LOT 9 - CLOISONS - ISOLATION</v>
      </c>
      <c r="AK704" s="67" t="str">
        <f>'COUT TVX'!L701</f>
        <v>SECOND ŒUVRE</v>
      </c>
      <c r="AL704" s="68">
        <f>'COUT TVX'!M701</f>
        <v>38833.800000000003</v>
      </c>
      <c r="AM704" s="68"/>
      <c r="AN704" s="68"/>
      <c r="AO704" s="68"/>
      <c r="AP704" s="68"/>
      <c r="AQ704" s="68"/>
      <c r="AR704" s="68"/>
      <c r="AS704" s="77" t="str">
        <f>IF(ISBLANK('COUT TVX'!Q701),"",'COUT TVX'!Q701)</f>
        <v/>
      </c>
      <c r="AT704" s="68" t="str">
        <f t="shared" si="63"/>
        <v/>
      </c>
      <c r="AU704" s="68" t="str">
        <f t="shared" si="64"/>
        <v/>
      </c>
      <c r="AV704" s="68" t="str">
        <f t="shared" si="65"/>
        <v/>
      </c>
    </row>
    <row r="705" spans="1:48" x14ac:dyDescent="0.25">
      <c r="A705" s="67">
        <f>'COUT TVX'!A702</f>
        <v>848</v>
      </c>
      <c r="B705" s="67" t="str">
        <f>'COUT TVX'!B702</f>
        <v>0848-01 ARNAGE CONST. 4 LOGTS</v>
      </c>
      <c r="C705" s="67"/>
      <c r="D705" s="67"/>
      <c r="E705" s="67" t="str">
        <f>IF(ISBLANK('COUT TVX'!I702),"",'COUT TVX'!I702)</f>
        <v/>
      </c>
      <c r="F705" s="72" t="str">
        <f>'COUT TVX'!R702</f>
        <v>Z2</v>
      </c>
      <c r="G705" s="67"/>
      <c r="H705" s="67">
        <f>'COUT TVX'!C702</f>
        <v>2015</v>
      </c>
      <c r="I705" s="67">
        <f>'COUT TVX'!D702</f>
        <v>2016</v>
      </c>
      <c r="J705" s="67" t="str">
        <f>IF('COUT TVX'!H702="IND","IND",IF('COUT TVX'!H702="COLL","COLL",IF('COUT TVX'!H702="INT","COL","MIXTE")))</f>
        <v>IND</v>
      </c>
      <c r="K705" s="67" t="str">
        <f>IFERROR((VLOOKUP(A705,'COUT GLOBAL'!A:L,9,FALSE)),"")</f>
        <v>Locatif</v>
      </c>
      <c r="L705" s="67"/>
      <c r="M705" s="67"/>
      <c r="N705" s="67" t="str">
        <f t="shared" si="60"/>
        <v>-</v>
      </c>
      <c r="O705" s="67"/>
      <c r="P705" s="67"/>
      <c r="Q705" s="67"/>
      <c r="R705" s="67"/>
      <c r="S705" s="67"/>
      <c r="T705" s="67"/>
      <c r="U705" s="67"/>
      <c r="V705" s="67"/>
      <c r="W705" s="67"/>
      <c r="X705" s="73" t="str">
        <f>IF('COUT TVX'!E702=0,"",'COUT TVX'!E702)</f>
        <v/>
      </c>
      <c r="Y705" s="74"/>
      <c r="Z705" s="74"/>
      <c r="AA705" s="74"/>
      <c r="AB705" s="74"/>
      <c r="AC705" s="74"/>
      <c r="AD705" s="68"/>
      <c r="AE705" s="68" t="str">
        <f t="shared" si="61"/>
        <v/>
      </c>
      <c r="AF705" s="68"/>
      <c r="AG705" s="75" t="str">
        <f>IF('COUT TVX'!F702=0,"",'COUT TVX'!F702)</f>
        <v/>
      </c>
      <c r="AH705" s="75" t="str">
        <f>IF('COUT TVX'!G702=0,"",'COUT TVX'!G702)</f>
        <v/>
      </c>
      <c r="AI705" s="76" t="str">
        <f t="shared" si="62"/>
        <v/>
      </c>
      <c r="AJ705" s="67" t="str">
        <f>'COUT TVX'!K702</f>
        <v>LOT 10 - PLOMBERIE SANITAIRES</v>
      </c>
      <c r="AK705" s="67" t="str">
        <f>'COUT TVX'!L702</f>
        <v>ELECTRICITE / CHAUFFAGE/PLOMBERIE/VMC</v>
      </c>
      <c r="AL705" s="68">
        <f>'COUT TVX'!M702</f>
        <v>15669.22</v>
      </c>
      <c r="AM705" s="68"/>
      <c r="AN705" s="68"/>
      <c r="AO705" s="68"/>
      <c r="AP705" s="68"/>
      <c r="AQ705" s="68"/>
      <c r="AR705" s="68"/>
      <c r="AS705" s="77" t="str">
        <f>IF(ISBLANK('COUT TVX'!Q702),"",'COUT TVX'!Q702)</f>
        <v/>
      </c>
      <c r="AT705" s="68" t="str">
        <f t="shared" si="63"/>
        <v/>
      </c>
      <c r="AU705" s="68" t="str">
        <f t="shared" si="64"/>
        <v/>
      </c>
      <c r="AV705" s="68" t="str">
        <f t="shared" si="65"/>
        <v/>
      </c>
    </row>
    <row r="706" spans="1:48" x14ac:dyDescent="0.25">
      <c r="A706" s="67">
        <f>'COUT TVX'!A703</f>
        <v>848</v>
      </c>
      <c r="B706" s="67" t="str">
        <f>'COUT TVX'!B703</f>
        <v>0848-01 ARNAGE CONST. 4 LOGTS</v>
      </c>
      <c r="C706" s="67"/>
      <c r="D706" s="67"/>
      <c r="E706" s="67" t="str">
        <f>IF(ISBLANK('COUT TVX'!I703),"",'COUT TVX'!I703)</f>
        <v/>
      </c>
      <c r="F706" s="72" t="str">
        <f>'COUT TVX'!R703</f>
        <v>Z2</v>
      </c>
      <c r="G706" s="67"/>
      <c r="H706" s="67">
        <f>'COUT TVX'!C703</f>
        <v>2015</v>
      </c>
      <c r="I706" s="67">
        <f>'COUT TVX'!D703</f>
        <v>2016</v>
      </c>
      <c r="J706" s="67" t="str">
        <f>IF('COUT TVX'!H703="IND","IND",IF('COUT TVX'!H703="COLL","COLL",IF('COUT TVX'!H703="INT","COL","MIXTE")))</f>
        <v>IND</v>
      </c>
      <c r="K706" s="67" t="str">
        <f>IFERROR((VLOOKUP(A706,'COUT GLOBAL'!A:L,9,FALSE)),"")</f>
        <v>Locatif</v>
      </c>
      <c r="L706" s="67"/>
      <c r="M706" s="67"/>
      <c r="N706" s="67" t="str">
        <f t="shared" si="60"/>
        <v>-</v>
      </c>
      <c r="O706" s="67"/>
      <c r="P706" s="67"/>
      <c r="Q706" s="67"/>
      <c r="R706" s="67"/>
      <c r="S706" s="67"/>
      <c r="T706" s="67"/>
      <c r="U706" s="67"/>
      <c r="V706" s="67"/>
      <c r="W706" s="67"/>
      <c r="X706" s="73" t="str">
        <f>IF('COUT TVX'!E703=0,"",'COUT TVX'!E703)</f>
        <v/>
      </c>
      <c r="Y706" s="74"/>
      <c r="Z706" s="74"/>
      <c r="AA706" s="74"/>
      <c r="AB706" s="74"/>
      <c r="AC706" s="74"/>
      <c r="AD706" s="68"/>
      <c r="AE706" s="68" t="str">
        <f t="shared" si="61"/>
        <v/>
      </c>
      <c r="AF706" s="68"/>
      <c r="AG706" s="75" t="str">
        <f>IF('COUT TVX'!F703=0,"",'COUT TVX'!F703)</f>
        <v/>
      </c>
      <c r="AH706" s="75" t="str">
        <f>IF('COUT TVX'!G703=0,"",'COUT TVX'!G703)</f>
        <v/>
      </c>
      <c r="AI706" s="76" t="str">
        <f t="shared" si="62"/>
        <v/>
      </c>
      <c r="AJ706" s="67" t="str">
        <f>'COUT TVX'!K703</f>
        <v>LOT 11 - ELECTRICITE</v>
      </c>
      <c r="AK706" s="67" t="str">
        <f>'COUT TVX'!L703</f>
        <v>ELECTRICITE / CHAUFFAGE/PLOMBERIE/VMC</v>
      </c>
      <c r="AL706" s="68">
        <f>'COUT TVX'!M703</f>
        <v>19753.689999999999</v>
      </c>
      <c r="AM706" s="68"/>
      <c r="AN706" s="68"/>
      <c r="AO706" s="68"/>
      <c r="AP706" s="68"/>
      <c r="AQ706" s="68"/>
      <c r="AR706" s="68"/>
      <c r="AS706" s="77" t="str">
        <f>IF(ISBLANK('COUT TVX'!Q703),"",'COUT TVX'!Q703)</f>
        <v/>
      </c>
      <c r="AT706" s="68" t="str">
        <f t="shared" si="63"/>
        <v/>
      </c>
      <c r="AU706" s="68" t="str">
        <f t="shared" si="64"/>
        <v/>
      </c>
      <c r="AV706" s="68" t="str">
        <f t="shared" si="65"/>
        <v/>
      </c>
    </row>
    <row r="707" spans="1:48" x14ac:dyDescent="0.25">
      <c r="A707" s="67">
        <f>'COUT TVX'!A704</f>
        <v>848</v>
      </c>
      <c r="B707" s="67" t="str">
        <f>'COUT TVX'!B704</f>
        <v>0848-01 ARNAGE CONST. 4 LOGTS</v>
      </c>
      <c r="C707" s="67"/>
      <c r="D707" s="67"/>
      <c r="E707" s="67" t="str">
        <f>IF(ISBLANK('COUT TVX'!I704),"",'COUT TVX'!I704)</f>
        <v/>
      </c>
      <c r="F707" s="72" t="str">
        <f>'COUT TVX'!R704</f>
        <v>Z2</v>
      </c>
      <c r="G707" s="67"/>
      <c r="H707" s="67">
        <f>'COUT TVX'!C704</f>
        <v>2015</v>
      </c>
      <c r="I707" s="67">
        <f>'COUT TVX'!D704</f>
        <v>2016</v>
      </c>
      <c r="J707" s="67" t="str">
        <f>IF('COUT TVX'!H704="IND","IND",IF('COUT TVX'!H704="COLL","COLL",IF('COUT TVX'!H704="INT","COL","MIXTE")))</f>
        <v>IND</v>
      </c>
      <c r="K707" s="67" t="str">
        <f>IFERROR((VLOOKUP(A707,'COUT GLOBAL'!A:L,9,FALSE)),"")</f>
        <v>Locatif</v>
      </c>
      <c r="L707" s="67"/>
      <c r="M707" s="67"/>
      <c r="N707" s="67" t="str">
        <f t="shared" si="60"/>
        <v>-</v>
      </c>
      <c r="O707" s="67"/>
      <c r="P707" s="67"/>
      <c r="Q707" s="67"/>
      <c r="R707" s="67"/>
      <c r="S707" s="67"/>
      <c r="T707" s="67"/>
      <c r="U707" s="67"/>
      <c r="V707" s="67"/>
      <c r="W707" s="67"/>
      <c r="X707" s="73" t="str">
        <f>IF('COUT TVX'!E704=0,"",'COUT TVX'!E704)</f>
        <v/>
      </c>
      <c r="Y707" s="74"/>
      <c r="Z707" s="74"/>
      <c r="AA707" s="74"/>
      <c r="AB707" s="74"/>
      <c r="AC707" s="74"/>
      <c r="AD707" s="68"/>
      <c r="AE707" s="68" t="str">
        <f t="shared" si="61"/>
        <v/>
      </c>
      <c r="AF707" s="68"/>
      <c r="AG707" s="75" t="str">
        <f>IF('COUT TVX'!F704=0,"",'COUT TVX'!F704)</f>
        <v/>
      </c>
      <c r="AH707" s="75" t="str">
        <f>IF('COUT TVX'!G704=0,"",'COUT TVX'!G704)</f>
        <v/>
      </c>
      <c r="AI707" s="76" t="str">
        <f t="shared" si="62"/>
        <v/>
      </c>
      <c r="AJ707" s="67" t="str">
        <f>'COUT TVX'!K704</f>
        <v>LOT 12 - CHAUFFAGE GAZ VMC</v>
      </c>
      <c r="AK707" s="67" t="str">
        <f>'COUT TVX'!L704</f>
        <v>ELECTRICITE / CHAUFFAGE/PLOMBERIE/VMC</v>
      </c>
      <c r="AL707" s="68">
        <f>'COUT TVX'!M704</f>
        <v>20458.62</v>
      </c>
      <c r="AM707" s="68"/>
      <c r="AN707" s="68"/>
      <c r="AO707" s="68"/>
      <c r="AP707" s="68"/>
      <c r="AQ707" s="68"/>
      <c r="AR707" s="68"/>
      <c r="AS707" s="77" t="str">
        <f>IF(ISBLANK('COUT TVX'!Q704),"",'COUT TVX'!Q704)</f>
        <v/>
      </c>
      <c r="AT707" s="68" t="str">
        <f t="shared" si="63"/>
        <v/>
      </c>
      <c r="AU707" s="68" t="str">
        <f t="shared" si="64"/>
        <v/>
      </c>
      <c r="AV707" s="68" t="str">
        <f t="shared" si="65"/>
        <v/>
      </c>
    </row>
    <row r="708" spans="1:48" x14ac:dyDescent="0.25">
      <c r="A708" s="67">
        <f>'COUT TVX'!A705</f>
        <v>848</v>
      </c>
      <c r="B708" s="67" t="str">
        <f>'COUT TVX'!B705</f>
        <v>0848-01 ARNAGE CONST. 4 LOGTS</v>
      </c>
      <c r="C708" s="67"/>
      <c r="D708" s="67"/>
      <c r="E708" s="67" t="str">
        <f>IF(ISBLANK('COUT TVX'!I705),"",'COUT TVX'!I705)</f>
        <v/>
      </c>
      <c r="F708" s="72" t="str">
        <f>'COUT TVX'!R705</f>
        <v>Z2</v>
      </c>
      <c r="G708" s="67"/>
      <c r="H708" s="67">
        <f>'COUT TVX'!C705</f>
        <v>2015</v>
      </c>
      <c r="I708" s="67">
        <f>'COUT TVX'!D705</f>
        <v>2016</v>
      </c>
      <c r="J708" s="67" t="str">
        <f>IF('COUT TVX'!H705="IND","IND",IF('COUT TVX'!H705="COLL","COLL",IF('COUT TVX'!H705="INT","COL","MIXTE")))</f>
        <v>IND</v>
      </c>
      <c r="K708" s="67" t="str">
        <f>IFERROR((VLOOKUP(A708,'COUT GLOBAL'!A:L,9,FALSE)),"")</f>
        <v>Locatif</v>
      </c>
      <c r="L708" s="67"/>
      <c r="M708" s="67"/>
      <c r="N708" s="67" t="str">
        <f t="shared" si="60"/>
        <v>-</v>
      </c>
      <c r="O708" s="67"/>
      <c r="P708" s="67"/>
      <c r="Q708" s="67"/>
      <c r="R708" s="67"/>
      <c r="S708" s="67"/>
      <c r="T708" s="67"/>
      <c r="U708" s="67"/>
      <c r="V708" s="67"/>
      <c r="W708" s="67"/>
      <c r="X708" s="73" t="str">
        <f>IF('COUT TVX'!E705=0,"",'COUT TVX'!E705)</f>
        <v/>
      </c>
      <c r="Y708" s="74"/>
      <c r="Z708" s="74"/>
      <c r="AA708" s="74"/>
      <c r="AB708" s="74"/>
      <c r="AC708" s="74"/>
      <c r="AD708" s="68"/>
      <c r="AE708" s="68" t="str">
        <f t="shared" si="61"/>
        <v/>
      </c>
      <c r="AF708" s="68"/>
      <c r="AG708" s="75" t="str">
        <f>IF('COUT TVX'!F705=0,"",'COUT TVX'!F705)</f>
        <v/>
      </c>
      <c r="AH708" s="75" t="str">
        <f>IF('COUT TVX'!G705=0,"",'COUT TVX'!G705)</f>
        <v/>
      </c>
      <c r="AI708" s="76" t="str">
        <f t="shared" si="62"/>
        <v/>
      </c>
      <c r="AJ708" s="67" t="str">
        <f>'COUT TVX'!K705</f>
        <v>LOT 13 - CARRELAGE FAIENCE</v>
      </c>
      <c r="AK708" s="67" t="str">
        <f>'COUT TVX'!L705</f>
        <v>SECOND ŒUVRE</v>
      </c>
      <c r="AL708" s="68">
        <f>'COUT TVX'!M705</f>
        <v>8420.9699999999993</v>
      </c>
      <c r="AM708" s="68"/>
      <c r="AN708" s="68"/>
      <c r="AO708" s="68"/>
      <c r="AP708" s="68"/>
      <c r="AQ708" s="68"/>
      <c r="AR708" s="68"/>
      <c r="AS708" s="77" t="str">
        <f>IF(ISBLANK('COUT TVX'!Q705),"",'COUT TVX'!Q705)</f>
        <v/>
      </c>
      <c r="AT708" s="68" t="str">
        <f t="shared" si="63"/>
        <v/>
      </c>
      <c r="AU708" s="68" t="str">
        <f t="shared" si="64"/>
        <v/>
      </c>
      <c r="AV708" s="68" t="str">
        <f t="shared" si="65"/>
        <v/>
      </c>
    </row>
    <row r="709" spans="1:48" x14ac:dyDescent="0.25">
      <c r="A709" s="67">
        <f>'COUT TVX'!A706</f>
        <v>848</v>
      </c>
      <c r="B709" s="67" t="str">
        <f>'COUT TVX'!B706</f>
        <v>0848-01 ARNAGE CONST. 4 LOGTS</v>
      </c>
      <c r="C709" s="67"/>
      <c r="D709" s="67"/>
      <c r="E709" s="67" t="str">
        <f>IF(ISBLANK('COUT TVX'!I706),"",'COUT TVX'!I706)</f>
        <v/>
      </c>
      <c r="F709" s="72" t="str">
        <f>'COUT TVX'!R706</f>
        <v>Z2</v>
      </c>
      <c r="G709" s="67"/>
      <c r="H709" s="67">
        <f>'COUT TVX'!C706</f>
        <v>2015</v>
      </c>
      <c r="I709" s="67">
        <f>'COUT TVX'!D706</f>
        <v>2016</v>
      </c>
      <c r="J709" s="67" t="str">
        <f>IF('COUT TVX'!H706="IND","IND",IF('COUT TVX'!H706="COLL","COLL",IF('COUT TVX'!H706="INT","COL","MIXTE")))</f>
        <v>IND</v>
      </c>
      <c r="K709" s="67" t="str">
        <f>IFERROR((VLOOKUP(A709,'COUT GLOBAL'!A:L,9,FALSE)),"")</f>
        <v>Locatif</v>
      </c>
      <c r="L709" s="67"/>
      <c r="M709" s="67"/>
      <c r="N709" s="67" t="str">
        <f t="shared" si="60"/>
        <v>-</v>
      </c>
      <c r="O709" s="67"/>
      <c r="P709" s="67"/>
      <c r="Q709" s="67"/>
      <c r="R709" s="67"/>
      <c r="S709" s="67"/>
      <c r="T709" s="67"/>
      <c r="U709" s="67"/>
      <c r="V709" s="67"/>
      <c r="W709" s="67"/>
      <c r="X709" s="73" t="str">
        <f>IF('COUT TVX'!E706=0,"",'COUT TVX'!E706)</f>
        <v/>
      </c>
      <c r="Y709" s="74"/>
      <c r="Z709" s="74"/>
      <c r="AA709" s="74"/>
      <c r="AB709" s="74"/>
      <c r="AC709" s="74"/>
      <c r="AD709" s="68"/>
      <c r="AE709" s="68" t="str">
        <f t="shared" si="61"/>
        <v/>
      </c>
      <c r="AF709" s="68"/>
      <c r="AG709" s="75" t="str">
        <f>IF('COUT TVX'!F706=0,"",'COUT TVX'!F706)</f>
        <v/>
      </c>
      <c r="AH709" s="75" t="str">
        <f>IF('COUT TVX'!G706=0,"",'COUT TVX'!G706)</f>
        <v/>
      </c>
      <c r="AI709" s="76" t="str">
        <f t="shared" si="62"/>
        <v/>
      </c>
      <c r="AJ709" s="67" t="str">
        <f>'COUT TVX'!K706</f>
        <v>LOT 14 - REVETS SOLS SOUPLES</v>
      </c>
      <c r="AK709" s="67" t="str">
        <f>'COUT TVX'!L706</f>
        <v>SECOND ŒUVRE</v>
      </c>
      <c r="AL709" s="68">
        <f>'COUT TVX'!M706</f>
        <v>6006.86</v>
      </c>
      <c r="AM709" s="68"/>
      <c r="AN709" s="68"/>
      <c r="AO709" s="68"/>
      <c r="AP709" s="68"/>
      <c r="AQ709" s="68"/>
      <c r="AR709" s="68"/>
      <c r="AS709" s="77" t="str">
        <f>IF(ISBLANK('COUT TVX'!Q706),"",'COUT TVX'!Q706)</f>
        <v/>
      </c>
      <c r="AT709" s="68" t="str">
        <f t="shared" si="63"/>
        <v/>
      </c>
      <c r="AU709" s="68" t="str">
        <f t="shared" si="64"/>
        <v/>
      </c>
      <c r="AV709" s="68" t="str">
        <f t="shared" si="65"/>
        <v/>
      </c>
    </row>
    <row r="710" spans="1:48" x14ac:dyDescent="0.25">
      <c r="A710" s="67">
        <f>'COUT TVX'!A707</f>
        <v>848</v>
      </c>
      <c r="B710" s="67" t="str">
        <f>'COUT TVX'!B707</f>
        <v>0848-01 ARNAGE CONST. 4 LOGTS</v>
      </c>
      <c r="C710" s="67"/>
      <c r="D710" s="67"/>
      <c r="E710" s="67" t="str">
        <f>IF(ISBLANK('COUT TVX'!I707),"",'COUT TVX'!I707)</f>
        <v/>
      </c>
      <c r="F710" s="72" t="str">
        <f>'COUT TVX'!R707</f>
        <v>Z2</v>
      </c>
      <c r="G710" s="67"/>
      <c r="H710" s="67">
        <f>'COUT TVX'!C707</f>
        <v>2015</v>
      </c>
      <c r="I710" s="67">
        <f>'COUT TVX'!D707</f>
        <v>2016</v>
      </c>
      <c r="J710" s="67" t="str">
        <f>IF('COUT TVX'!H707="IND","IND",IF('COUT TVX'!H707="COLL","COLL",IF('COUT TVX'!H707="INT","COL","MIXTE")))</f>
        <v>IND</v>
      </c>
      <c r="K710" s="67" t="str">
        <f>IFERROR((VLOOKUP(A710,'COUT GLOBAL'!A:L,9,FALSE)),"")</f>
        <v>Locatif</v>
      </c>
      <c r="L710" s="67"/>
      <c r="M710" s="67"/>
      <c r="N710" s="67" t="str">
        <f t="shared" ref="N710:N773" si="66">IF(ISBLANK(G710),"-",IF(L709&lt;2012,"RT2005","RT2012"))</f>
        <v>-</v>
      </c>
      <c r="O710" s="67"/>
      <c r="P710" s="67"/>
      <c r="Q710" s="67"/>
      <c r="R710" s="67"/>
      <c r="S710" s="67"/>
      <c r="T710" s="67"/>
      <c r="U710" s="67"/>
      <c r="V710" s="67"/>
      <c r="W710" s="67"/>
      <c r="X710" s="73" t="str">
        <f>IF('COUT TVX'!E707=0,"",'COUT TVX'!E707)</f>
        <v/>
      </c>
      <c r="Y710" s="74"/>
      <c r="Z710" s="74"/>
      <c r="AA710" s="74"/>
      <c r="AB710" s="74"/>
      <c r="AC710" s="74"/>
      <c r="AD710" s="68"/>
      <c r="AE710" s="68" t="str">
        <f t="shared" ref="AE710:AE773" si="67">IFERROR((AD710/AH710),"")</f>
        <v/>
      </c>
      <c r="AF710" s="68"/>
      <c r="AG710" s="75" t="str">
        <f>IF('COUT TVX'!F707=0,"",'COUT TVX'!F707)</f>
        <v/>
      </c>
      <c r="AH710" s="75" t="str">
        <f>IF('COUT TVX'!G707=0,"",'COUT TVX'!G707)</f>
        <v/>
      </c>
      <c r="AI710" s="76" t="str">
        <f t="shared" ref="AI710:AI773" si="68">IFERROR((AG710/AH710),"")</f>
        <v/>
      </c>
      <c r="AJ710" s="67" t="str">
        <f>'COUT TVX'!K707</f>
        <v>LOT 15 - PEINTURE</v>
      </c>
      <c r="AK710" s="67" t="str">
        <f>'COUT TVX'!L707</f>
        <v>SECOND ŒUVRE</v>
      </c>
      <c r="AL710" s="68">
        <f>'COUT TVX'!M707</f>
        <v>16819.650000000001</v>
      </c>
      <c r="AM710" s="68"/>
      <c r="AN710" s="68"/>
      <c r="AO710" s="68"/>
      <c r="AP710" s="68"/>
      <c r="AQ710" s="68"/>
      <c r="AR710" s="68"/>
      <c r="AS710" s="77" t="str">
        <f>IF(ISBLANK('COUT TVX'!Q707),"",'COUT TVX'!Q707)</f>
        <v/>
      </c>
      <c r="AT710" s="68" t="str">
        <f t="shared" ref="AT710:AT773" si="69">IFERROR((AM710/X710),"")</f>
        <v/>
      </c>
      <c r="AU710" s="68" t="str">
        <f t="shared" ref="AU710:AU773" si="70">IFERROR((AM710/AG710),"")</f>
        <v/>
      </c>
      <c r="AV710" s="68" t="str">
        <f t="shared" ref="AV710:AV773" si="71">IFERROR((AM710/AH710),"")</f>
        <v/>
      </c>
    </row>
    <row r="711" spans="1:48" x14ac:dyDescent="0.25">
      <c r="A711" s="67">
        <f>'COUT TVX'!A708</f>
        <v>848</v>
      </c>
      <c r="B711" s="67" t="str">
        <f>'COUT TVX'!B708</f>
        <v>0848-01 ARNAGE CONST. 4 LOGTS</v>
      </c>
      <c r="C711" s="67"/>
      <c r="D711" s="67"/>
      <c r="E711" s="67" t="str">
        <f>IF(ISBLANK('COUT TVX'!I708),"",'COUT TVX'!I708)</f>
        <v/>
      </c>
      <c r="F711" s="72" t="str">
        <f>'COUT TVX'!R708</f>
        <v>Z2</v>
      </c>
      <c r="G711" s="67"/>
      <c r="H711" s="67">
        <f>'COUT TVX'!C708</f>
        <v>2015</v>
      </c>
      <c r="I711" s="67">
        <f>'COUT TVX'!D708</f>
        <v>2016</v>
      </c>
      <c r="J711" s="67" t="str">
        <f>IF('COUT TVX'!H708="IND","IND",IF('COUT TVX'!H708="COLL","COLL",IF('COUT TVX'!H708="INT","COL","MIXTE")))</f>
        <v>IND</v>
      </c>
      <c r="K711" s="67" t="str">
        <f>IFERROR((VLOOKUP(A711,'COUT GLOBAL'!A:L,9,FALSE)),"")</f>
        <v>Locatif</v>
      </c>
      <c r="L711" s="67"/>
      <c r="M711" s="67"/>
      <c r="N711" s="67" t="str">
        <f t="shared" si="66"/>
        <v>-</v>
      </c>
      <c r="O711" s="67"/>
      <c r="P711" s="67"/>
      <c r="Q711" s="67"/>
      <c r="R711" s="67"/>
      <c r="S711" s="67"/>
      <c r="T711" s="67"/>
      <c r="U711" s="67"/>
      <c r="V711" s="67"/>
      <c r="W711" s="67"/>
      <c r="X711" s="73" t="str">
        <f>IF('COUT TVX'!E708=0,"",'COUT TVX'!E708)</f>
        <v/>
      </c>
      <c r="Y711" s="74"/>
      <c r="Z711" s="74"/>
      <c r="AA711" s="74"/>
      <c r="AB711" s="74"/>
      <c r="AC711" s="74"/>
      <c r="AD711" s="68"/>
      <c r="AE711" s="68" t="str">
        <f t="shared" si="67"/>
        <v/>
      </c>
      <c r="AF711" s="68"/>
      <c r="AG711" s="75" t="str">
        <f>IF('COUT TVX'!F708=0,"",'COUT TVX'!F708)</f>
        <v/>
      </c>
      <c r="AH711" s="75" t="str">
        <f>IF('COUT TVX'!G708=0,"",'COUT TVX'!G708)</f>
        <v/>
      </c>
      <c r="AI711" s="76" t="str">
        <f t="shared" si="68"/>
        <v/>
      </c>
      <c r="AJ711" s="67" t="str">
        <f>'COUT TVX'!K708</f>
        <v>LOT 16 - ESPACES VERTS</v>
      </c>
      <c r="AK711" s="67" t="s">
        <v>148</v>
      </c>
      <c r="AL711" s="68">
        <f>'COUT TVX'!M708</f>
        <v>5786.1</v>
      </c>
      <c r="AM711" s="68"/>
      <c r="AN711" s="68"/>
      <c r="AO711" s="68"/>
      <c r="AP711" s="68"/>
      <c r="AQ711" s="68"/>
      <c r="AR711" s="68"/>
      <c r="AS711" s="77" t="str">
        <f>IF(ISBLANK('COUT TVX'!Q708),"",'COUT TVX'!Q708)</f>
        <v/>
      </c>
      <c r="AT711" s="68" t="str">
        <f t="shared" si="69"/>
        <v/>
      </c>
      <c r="AU711" s="68" t="str">
        <f t="shared" si="70"/>
        <v/>
      </c>
      <c r="AV711" s="68" t="str">
        <f t="shared" si="71"/>
        <v/>
      </c>
    </row>
    <row r="712" spans="1:48" x14ac:dyDescent="0.25">
      <c r="A712" s="67">
        <f>'COUT TVX'!A709</f>
        <v>848</v>
      </c>
      <c r="B712" s="67" t="str">
        <f>'COUT TVX'!B709</f>
        <v>0848-01 ARNAGE CONST. 4 LOGTS</v>
      </c>
      <c r="C712" s="67"/>
      <c r="D712" s="67"/>
      <c r="E712" s="67" t="str">
        <f>IF(ISBLANK('COUT TVX'!I709),"",'COUT TVX'!I709)</f>
        <v/>
      </c>
      <c r="F712" s="72" t="str">
        <f>'COUT TVX'!R709</f>
        <v>Z2</v>
      </c>
      <c r="G712" s="67"/>
      <c r="H712" s="67">
        <f>'COUT TVX'!C709</f>
        <v>2015</v>
      </c>
      <c r="I712" s="67">
        <f>'COUT TVX'!D709</f>
        <v>2016</v>
      </c>
      <c r="J712" s="67" t="str">
        <f>IF('COUT TVX'!H709="IND","IND",IF('COUT TVX'!H709="COLL","COLL",IF('COUT TVX'!H709="INT","COL","MIXTE")))</f>
        <v>IND</v>
      </c>
      <c r="K712" s="67" t="str">
        <f>IFERROR((VLOOKUP(A712,'COUT GLOBAL'!A:L,9,FALSE)),"")</f>
        <v>Locatif</v>
      </c>
      <c r="L712" s="67"/>
      <c r="M712" s="67"/>
      <c r="N712" s="67" t="str">
        <f t="shared" si="66"/>
        <v>-</v>
      </c>
      <c r="O712" s="67"/>
      <c r="P712" s="67"/>
      <c r="Q712" s="67"/>
      <c r="R712" s="67"/>
      <c r="S712" s="67"/>
      <c r="T712" s="67"/>
      <c r="U712" s="67"/>
      <c r="V712" s="67"/>
      <c r="W712" s="67"/>
      <c r="X712" s="73" t="str">
        <f>IF('COUT TVX'!E709=0,"",'COUT TVX'!E709)</f>
        <v/>
      </c>
      <c r="Y712" s="74"/>
      <c r="Z712" s="74"/>
      <c r="AA712" s="74"/>
      <c r="AB712" s="74"/>
      <c r="AC712" s="74"/>
      <c r="AD712" s="68"/>
      <c r="AE712" s="68" t="str">
        <f t="shared" si="67"/>
        <v/>
      </c>
      <c r="AF712" s="68"/>
      <c r="AG712" s="75" t="str">
        <f>IF('COUT TVX'!F709=0,"",'COUT TVX'!F709)</f>
        <v/>
      </c>
      <c r="AH712" s="75" t="str">
        <f>IF('COUT TVX'!G709=0,"",'COUT TVX'!G709)</f>
        <v/>
      </c>
      <c r="AI712" s="76" t="str">
        <f t="shared" si="68"/>
        <v/>
      </c>
      <c r="AJ712" s="67" t="str">
        <f>'COUT TVX'!K709</f>
        <v>LOT 17 - PHOTOVOLTAIQUE</v>
      </c>
      <c r="AK712" s="67" t="str">
        <f>'COUT TVX'!L709</f>
        <v>ELECTRICITE / CHAUFFAGE/PLOMBERIE/VMC</v>
      </c>
      <c r="AL712" s="68">
        <f>'COUT TVX'!M709</f>
        <v>8279.58</v>
      </c>
      <c r="AM712" s="68"/>
      <c r="AN712" s="68"/>
      <c r="AO712" s="68"/>
      <c r="AP712" s="68"/>
      <c r="AQ712" s="68"/>
      <c r="AR712" s="68"/>
      <c r="AS712" s="77" t="str">
        <f>IF(ISBLANK('COUT TVX'!Q709),"",'COUT TVX'!Q709)</f>
        <v/>
      </c>
      <c r="AT712" s="68" t="str">
        <f t="shared" si="69"/>
        <v/>
      </c>
      <c r="AU712" s="68" t="str">
        <f t="shared" si="70"/>
        <v/>
      </c>
      <c r="AV712" s="68" t="str">
        <f t="shared" si="71"/>
        <v/>
      </c>
    </row>
    <row r="713" spans="1:48" x14ac:dyDescent="0.25">
      <c r="A713" s="67">
        <f>'COUT TVX'!A710</f>
        <v>847</v>
      </c>
      <c r="B713" s="67" t="str">
        <f>'COUT TVX'!B710</f>
        <v>0847-01 ARNAGE 6 LOGTS CONST</v>
      </c>
      <c r="C713" s="67"/>
      <c r="D713" s="67" t="s">
        <v>1266</v>
      </c>
      <c r="E713" s="67" t="str">
        <f>IF(ISBLANK('COUT TVX'!I710),"",'COUT TVX'!I710)</f>
        <v/>
      </c>
      <c r="F713" s="72" t="str">
        <f>'COUT TVX'!R710</f>
        <v>Z2</v>
      </c>
      <c r="G713" s="67"/>
      <c r="H713" s="67">
        <f>'COUT TVX'!C710</f>
        <v>2015</v>
      </c>
      <c r="I713" s="67">
        <f>'COUT TVX'!D710</f>
        <v>2016</v>
      </c>
      <c r="J713" s="67" t="str">
        <f>IF('COUT TVX'!H710="IND","IND",IF('COUT TVX'!H710="COLL","COLL",IF('COUT TVX'!H710="INT","COL","MIXTE")))</f>
        <v>IND</v>
      </c>
      <c r="K713" s="67" t="str">
        <f>IFERROR((VLOOKUP(A713,'COUT GLOBAL'!A:L,9,FALSE)),"")</f>
        <v>Locatif</v>
      </c>
      <c r="L713" s="67"/>
      <c r="M713" s="67"/>
      <c r="N713" s="67" t="str">
        <f t="shared" si="66"/>
        <v>-</v>
      </c>
      <c r="O713" s="67"/>
      <c r="P713" s="67"/>
      <c r="Q713" s="67"/>
      <c r="R713" s="67"/>
      <c r="S713" s="67"/>
      <c r="T713" s="67"/>
      <c r="U713" s="67"/>
      <c r="V713" s="67"/>
      <c r="W713" s="67"/>
      <c r="X713" s="73">
        <f>IF('COUT TVX'!E710=0,"",'COUT TVX'!E710)</f>
        <v>6</v>
      </c>
      <c r="Y713" s="74"/>
      <c r="Z713" s="74"/>
      <c r="AA713" s="74"/>
      <c r="AB713" s="74"/>
      <c r="AC713" s="74"/>
      <c r="AD713" s="68"/>
      <c r="AE713" s="68">
        <f t="shared" si="67"/>
        <v>0</v>
      </c>
      <c r="AF713" s="68"/>
      <c r="AG713" s="75">
        <f>IF('COUT TVX'!F710=0,"",'COUT TVX'!F710)</f>
        <v>454.3</v>
      </c>
      <c r="AH713" s="75">
        <f>IF('COUT TVX'!G710=0,"",'COUT TVX'!G710)</f>
        <v>454.3</v>
      </c>
      <c r="AI713" s="76">
        <f t="shared" si="68"/>
        <v>1</v>
      </c>
      <c r="AJ713" s="67" t="str">
        <f>'COUT TVX'!K710</f>
        <v>LOT N°1 -VRD</v>
      </c>
      <c r="AK713" s="67" t="str">
        <f>'COUT TVX'!L710</f>
        <v>VRD</v>
      </c>
      <c r="AL713" s="68">
        <f>'COUT TVX'!M710</f>
        <v>137397.65</v>
      </c>
      <c r="AM713" s="68"/>
      <c r="AN713" s="68"/>
      <c r="AO713" s="68"/>
      <c r="AP713" s="68"/>
      <c r="AQ713" s="68"/>
      <c r="AR713" s="68"/>
      <c r="AS713" s="77">
        <f>IF(ISBLANK('COUT TVX'!Q710),"",'COUT TVX'!Q710)</f>
        <v>5.5E-2</v>
      </c>
      <c r="AT713" s="68">
        <f t="shared" si="69"/>
        <v>0</v>
      </c>
      <c r="AU713" s="68">
        <f t="shared" si="70"/>
        <v>0</v>
      </c>
      <c r="AV713" s="68">
        <f t="shared" si="71"/>
        <v>0</v>
      </c>
    </row>
    <row r="714" spans="1:48" x14ac:dyDescent="0.25">
      <c r="A714" s="67">
        <f>'COUT TVX'!A711</f>
        <v>847</v>
      </c>
      <c r="B714" s="67" t="str">
        <f>'COUT TVX'!B711</f>
        <v>0847-01 ARNAGE 6 LOGTS CONST</v>
      </c>
      <c r="C714" s="67"/>
      <c r="D714" s="67"/>
      <c r="E714" s="67" t="str">
        <f>IF(ISBLANK('COUT TVX'!I711),"",'COUT TVX'!I711)</f>
        <v/>
      </c>
      <c r="F714" s="72" t="str">
        <f>'COUT TVX'!R711</f>
        <v>Z2</v>
      </c>
      <c r="G714" s="67"/>
      <c r="H714" s="67">
        <f>'COUT TVX'!C711</f>
        <v>2015</v>
      </c>
      <c r="I714" s="67">
        <f>'COUT TVX'!D711</f>
        <v>2016</v>
      </c>
      <c r="J714" s="67" t="str">
        <f>IF('COUT TVX'!H711="IND","IND",IF('COUT TVX'!H711="COLL","COLL",IF('COUT TVX'!H711="INT","COL","MIXTE")))</f>
        <v>IND</v>
      </c>
      <c r="K714" s="67" t="str">
        <f>IFERROR((VLOOKUP(A714,'COUT GLOBAL'!A:L,9,FALSE)),"")</f>
        <v>Locatif</v>
      </c>
      <c r="L714" s="67"/>
      <c r="M714" s="67"/>
      <c r="N714" s="67" t="str">
        <f t="shared" si="66"/>
        <v>-</v>
      </c>
      <c r="O714" s="67"/>
      <c r="P714" s="67"/>
      <c r="Q714" s="67"/>
      <c r="R714" s="67"/>
      <c r="S714" s="67"/>
      <c r="T714" s="67"/>
      <c r="U714" s="67"/>
      <c r="V714" s="67"/>
      <c r="W714" s="67"/>
      <c r="X714" s="73" t="str">
        <f>IF('COUT TVX'!E711=0,"",'COUT TVX'!E711)</f>
        <v/>
      </c>
      <c r="Y714" s="74"/>
      <c r="Z714" s="74"/>
      <c r="AA714" s="74"/>
      <c r="AB714" s="74"/>
      <c r="AC714" s="74"/>
      <c r="AD714" s="68"/>
      <c r="AE714" s="68" t="str">
        <f t="shared" si="67"/>
        <v/>
      </c>
      <c r="AF714" s="68"/>
      <c r="AG714" s="75" t="str">
        <f>IF('COUT TVX'!F711=0,"",'COUT TVX'!F711)</f>
        <v/>
      </c>
      <c r="AH714" s="75" t="str">
        <f>IF('COUT TVX'!G711=0,"",'COUT TVX'!G711)</f>
        <v/>
      </c>
      <c r="AI714" s="76" t="str">
        <f t="shared" si="68"/>
        <v/>
      </c>
      <c r="AJ714" s="67" t="str">
        <f>'COUT TVX'!K711</f>
        <v>LOT N°2 RESEAUX DIVERS</v>
      </c>
      <c r="AK714" s="67" t="s">
        <v>193</v>
      </c>
      <c r="AL714" s="68">
        <f>'COUT TVX'!M711</f>
        <v>32694.99</v>
      </c>
      <c r="AM714" s="68"/>
      <c r="AN714" s="68"/>
      <c r="AO714" s="68"/>
      <c r="AP714" s="68"/>
      <c r="AQ714" s="68"/>
      <c r="AR714" s="68"/>
      <c r="AS714" s="77" t="str">
        <f>IF(ISBLANK('COUT TVX'!Q711),"",'COUT TVX'!Q711)</f>
        <v/>
      </c>
      <c r="AT714" s="68" t="str">
        <f t="shared" si="69"/>
        <v/>
      </c>
      <c r="AU714" s="68" t="str">
        <f t="shared" si="70"/>
        <v/>
      </c>
      <c r="AV714" s="68" t="str">
        <f t="shared" si="71"/>
        <v/>
      </c>
    </row>
    <row r="715" spans="1:48" x14ac:dyDescent="0.25">
      <c r="A715" s="67">
        <f>'COUT TVX'!A712</f>
        <v>847</v>
      </c>
      <c r="B715" s="67" t="str">
        <f>'COUT TVX'!B712</f>
        <v>0847-01 ARNAGE 6 LOGTS CONST</v>
      </c>
      <c r="C715" s="67"/>
      <c r="D715" s="67"/>
      <c r="E715" s="67" t="str">
        <f>IF(ISBLANK('COUT TVX'!I712),"",'COUT TVX'!I712)</f>
        <v/>
      </c>
      <c r="F715" s="72" t="str">
        <f>'COUT TVX'!R712</f>
        <v>Z2</v>
      </c>
      <c r="G715" s="67"/>
      <c r="H715" s="67">
        <f>'COUT TVX'!C712</f>
        <v>2015</v>
      </c>
      <c r="I715" s="67">
        <f>'COUT TVX'!D712</f>
        <v>2016</v>
      </c>
      <c r="J715" s="67" t="str">
        <f>IF('COUT TVX'!H712="IND","IND",IF('COUT TVX'!H712="COLL","COLL",IF('COUT TVX'!H712="INT","COL","MIXTE")))</f>
        <v>IND</v>
      </c>
      <c r="K715" s="67" t="str">
        <f>IFERROR((VLOOKUP(A715,'COUT GLOBAL'!A:L,9,FALSE)),"")</f>
        <v>Locatif</v>
      </c>
      <c r="L715" s="67"/>
      <c r="M715" s="67"/>
      <c r="N715" s="67" t="str">
        <f t="shared" si="66"/>
        <v>-</v>
      </c>
      <c r="O715" s="67"/>
      <c r="P715" s="67"/>
      <c r="Q715" s="67"/>
      <c r="R715" s="67"/>
      <c r="S715" s="67"/>
      <c r="T715" s="67"/>
      <c r="U715" s="67"/>
      <c r="V715" s="67"/>
      <c r="W715" s="67"/>
      <c r="X715" s="73" t="str">
        <f>IF('COUT TVX'!E712=0,"",'COUT TVX'!E712)</f>
        <v/>
      </c>
      <c r="Y715" s="74"/>
      <c r="Z715" s="74"/>
      <c r="AA715" s="74"/>
      <c r="AB715" s="74"/>
      <c r="AC715" s="74"/>
      <c r="AD715" s="68"/>
      <c r="AE715" s="68" t="str">
        <f t="shared" si="67"/>
        <v/>
      </c>
      <c r="AF715" s="68"/>
      <c r="AG715" s="75" t="str">
        <f>IF('COUT TVX'!F712=0,"",'COUT TVX'!F712)</f>
        <v/>
      </c>
      <c r="AH715" s="75" t="str">
        <f>IF('COUT TVX'!G712=0,"",'COUT TVX'!G712)</f>
        <v/>
      </c>
      <c r="AI715" s="76" t="str">
        <f t="shared" si="68"/>
        <v/>
      </c>
      <c r="AJ715" s="67" t="str">
        <f>'COUT TVX'!K712</f>
        <v>LOT N°4 GROS OEUVRE DEMOLITION</v>
      </c>
      <c r="AK715" s="67" t="str">
        <f>'COUT TVX'!L712</f>
        <v>GROS ŒUVRE</v>
      </c>
      <c r="AL715" s="68">
        <f>'COUT TVX'!M712</f>
        <v>178741.55</v>
      </c>
      <c r="AM715" s="68"/>
      <c r="AN715" s="68"/>
      <c r="AO715" s="68"/>
      <c r="AP715" s="68"/>
      <c r="AQ715" s="68"/>
      <c r="AR715" s="68"/>
      <c r="AS715" s="77" t="str">
        <f>IF(ISBLANK('COUT TVX'!Q712),"",'COUT TVX'!Q712)</f>
        <v/>
      </c>
      <c r="AT715" s="68" t="str">
        <f t="shared" si="69"/>
        <v/>
      </c>
      <c r="AU715" s="68" t="str">
        <f t="shared" si="70"/>
        <v/>
      </c>
      <c r="AV715" s="68" t="str">
        <f t="shared" si="71"/>
        <v/>
      </c>
    </row>
    <row r="716" spans="1:48" x14ac:dyDescent="0.25">
      <c r="A716" s="67">
        <f>'COUT TVX'!A713</f>
        <v>847</v>
      </c>
      <c r="B716" s="67" t="str">
        <f>'COUT TVX'!B713</f>
        <v>0847-01 ARNAGE 6 LOGTS CONST</v>
      </c>
      <c r="C716" s="67"/>
      <c r="D716" s="67"/>
      <c r="E716" s="67" t="str">
        <f>IF(ISBLANK('COUT TVX'!I713),"",'COUT TVX'!I713)</f>
        <v/>
      </c>
      <c r="F716" s="72" t="str">
        <f>'COUT TVX'!R713</f>
        <v>Z2</v>
      </c>
      <c r="G716" s="67"/>
      <c r="H716" s="67">
        <f>'COUT TVX'!C713</f>
        <v>2015</v>
      </c>
      <c r="I716" s="67">
        <f>'COUT TVX'!D713</f>
        <v>2016</v>
      </c>
      <c r="J716" s="67" t="str">
        <f>IF('COUT TVX'!H713="IND","IND",IF('COUT TVX'!H713="COLL","COLL",IF('COUT TVX'!H713="INT","COL","MIXTE")))</f>
        <v>IND</v>
      </c>
      <c r="K716" s="67" t="str">
        <f>IFERROR((VLOOKUP(A716,'COUT GLOBAL'!A:L,9,FALSE)),"")</f>
        <v>Locatif</v>
      </c>
      <c r="L716" s="67"/>
      <c r="M716" s="67"/>
      <c r="N716" s="67" t="str">
        <f t="shared" si="66"/>
        <v>-</v>
      </c>
      <c r="O716" s="67"/>
      <c r="P716" s="67"/>
      <c r="Q716" s="67"/>
      <c r="R716" s="67"/>
      <c r="S716" s="67"/>
      <c r="T716" s="67"/>
      <c r="U716" s="67"/>
      <c r="V716" s="67"/>
      <c r="W716" s="67"/>
      <c r="X716" s="73" t="str">
        <f>IF('COUT TVX'!E713=0,"",'COUT TVX'!E713)</f>
        <v/>
      </c>
      <c r="Y716" s="74"/>
      <c r="Z716" s="74"/>
      <c r="AA716" s="74"/>
      <c r="AB716" s="74"/>
      <c r="AC716" s="74"/>
      <c r="AD716" s="68"/>
      <c r="AE716" s="68" t="str">
        <f t="shared" si="67"/>
        <v/>
      </c>
      <c r="AF716" s="68"/>
      <c r="AG716" s="75" t="str">
        <f>IF('COUT TVX'!F713=0,"",'COUT TVX'!F713)</f>
        <v/>
      </c>
      <c r="AH716" s="75" t="str">
        <f>IF('COUT TVX'!G713=0,"",'COUT TVX'!G713)</f>
        <v/>
      </c>
      <c r="AI716" s="76" t="str">
        <f t="shared" si="68"/>
        <v/>
      </c>
      <c r="AJ716" s="67" t="str">
        <f>'COUT TVX'!K713</f>
        <v>LOT N°5 ENDUITS GRATTES</v>
      </c>
      <c r="AK716" s="67" t="s">
        <v>139</v>
      </c>
      <c r="AL716" s="68">
        <f>'COUT TVX'!M713</f>
        <v>201583.56</v>
      </c>
      <c r="AM716" s="68"/>
      <c r="AN716" s="68"/>
      <c r="AO716" s="68"/>
      <c r="AP716" s="68"/>
      <c r="AQ716" s="68"/>
      <c r="AR716" s="68"/>
      <c r="AS716" s="77" t="str">
        <f>IF(ISBLANK('COUT TVX'!Q713),"",'COUT TVX'!Q713)</f>
        <v/>
      </c>
      <c r="AT716" s="68" t="str">
        <f t="shared" si="69"/>
        <v/>
      </c>
      <c r="AU716" s="68" t="str">
        <f t="shared" si="70"/>
        <v/>
      </c>
      <c r="AV716" s="68" t="str">
        <f t="shared" si="71"/>
        <v/>
      </c>
    </row>
    <row r="717" spans="1:48" x14ac:dyDescent="0.25">
      <c r="A717" s="67">
        <f>'COUT TVX'!A714</f>
        <v>847</v>
      </c>
      <c r="B717" s="67" t="str">
        <f>'COUT TVX'!B714</f>
        <v>0847-01 ARNAGE 6 LOGTS CONST</v>
      </c>
      <c r="C717" s="67"/>
      <c r="D717" s="67"/>
      <c r="E717" s="67" t="str">
        <f>IF(ISBLANK('COUT TVX'!I714),"",'COUT TVX'!I714)</f>
        <v/>
      </c>
      <c r="F717" s="72" t="str">
        <f>'COUT TVX'!R714</f>
        <v>Z2</v>
      </c>
      <c r="G717" s="67"/>
      <c r="H717" s="67">
        <f>'COUT TVX'!C714</f>
        <v>2015</v>
      </c>
      <c r="I717" s="67">
        <f>'COUT TVX'!D714</f>
        <v>2016</v>
      </c>
      <c r="J717" s="67" t="str">
        <f>IF('COUT TVX'!H714="IND","IND",IF('COUT TVX'!H714="COLL","COLL",IF('COUT TVX'!H714="INT","COL","MIXTE")))</f>
        <v>IND</v>
      </c>
      <c r="K717" s="67" t="str">
        <f>IFERROR((VLOOKUP(A717,'COUT GLOBAL'!A:L,9,FALSE)),"")</f>
        <v>Locatif</v>
      </c>
      <c r="L717" s="67"/>
      <c r="M717" s="67"/>
      <c r="N717" s="67" t="str">
        <f t="shared" si="66"/>
        <v>-</v>
      </c>
      <c r="O717" s="67"/>
      <c r="P717" s="67"/>
      <c r="Q717" s="67"/>
      <c r="R717" s="67"/>
      <c r="S717" s="67"/>
      <c r="T717" s="67"/>
      <c r="U717" s="67"/>
      <c r="V717" s="67"/>
      <c r="W717" s="67"/>
      <c r="X717" s="73" t="str">
        <f>IF('COUT TVX'!E714=0,"",'COUT TVX'!E714)</f>
        <v/>
      </c>
      <c r="Y717" s="74"/>
      <c r="Z717" s="74"/>
      <c r="AA717" s="74"/>
      <c r="AB717" s="74"/>
      <c r="AC717" s="74"/>
      <c r="AD717" s="68"/>
      <c r="AE717" s="68" t="str">
        <f t="shared" si="67"/>
        <v/>
      </c>
      <c r="AF717" s="68"/>
      <c r="AG717" s="75" t="str">
        <f>IF('COUT TVX'!F714=0,"",'COUT TVX'!F714)</f>
        <v/>
      </c>
      <c r="AH717" s="75" t="str">
        <f>IF('COUT TVX'!G714=0,"",'COUT TVX'!G714)</f>
        <v/>
      </c>
      <c r="AI717" s="76" t="str">
        <f t="shared" si="68"/>
        <v/>
      </c>
      <c r="AJ717" s="67" t="str">
        <f>'COUT TVX'!K714</f>
        <v>LOT N°6 CHARP. FERMETTE BOIS</v>
      </c>
      <c r="AK717" s="67" t="str">
        <f>'COUT TVX'!L714</f>
        <v>CHARPENTE / COUVERTURE</v>
      </c>
      <c r="AL717" s="68">
        <f>'COUT TVX'!M714</f>
        <v>19336.28</v>
      </c>
      <c r="AM717" s="68"/>
      <c r="AN717" s="68"/>
      <c r="AO717" s="68"/>
      <c r="AP717" s="68"/>
      <c r="AQ717" s="68"/>
      <c r="AR717" s="68"/>
      <c r="AS717" s="77" t="str">
        <f>IF(ISBLANK('COUT TVX'!Q714),"",'COUT TVX'!Q714)</f>
        <v/>
      </c>
      <c r="AT717" s="68" t="str">
        <f t="shared" si="69"/>
        <v/>
      </c>
      <c r="AU717" s="68" t="str">
        <f t="shared" si="70"/>
        <v/>
      </c>
      <c r="AV717" s="68" t="str">
        <f t="shared" si="71"/>
        <v/>
      </c>
    </row>
    <row r="718" spans="1:48" x14ac:dyDescent="0.25">
      <c r="A718" s="67">
        <f>'COUT TVX'!A715</f>
        <v>847</v>
      </c>
      <c r="B718" s="67" t="str">
        <f>'COUT TVX'!B715</f>
        <v>0847-01 ARNAGE 6 LOGTS CONST</v>
      </c>
      <c r="C718" s="67"/>
      <c r="D718" s="67"/>
      <c r="E718" s="67" t="str">
        <f>IF(ISBLANK('COUT TVX'!I715),"",'COUT TVX'!I715)</f>
        <v/>
      </c>
      <c r="F718" s="72" t="str">
        <f>'COUT TVX'!R715</f>
        <v>Z2</v>
      </c>
      <c r="G718" s="67"/>
      <c r="H718" s="67">
        <f>'COUT TVX'!C715</f>
        <v>2015</v>
      </c>
      <c r="I718" s="67">
        <f>'COUT TVX'!D715</f>
        <v>2016</v>
      </c>
      <c r="J718" s="67" t="str">
        <f>IF('COUT TVX'!H715="IND","IND",IF('COUT TVX'!H715="COLL","COLL",IF('COUT TVX'!H715="INT","COL","MIXTE")))</f>
        <v>IND</v>
      </c>
      <c r="K718" s="67" t="str">
        <f>IFERROR((VLOOKUP(A718,'COUT GLOBAL'!A:L,9,FALSE)),"")</f>
        <v>Locatif</v>
      </c>
      <c r="L718" s="67"/>
      <c r="M718" s="67"/>
      <c r="N718" s="67" t="str">
        <f t="shared" si="66"/>
        <v>-</v>
      </c>
      <c r="O718" s="67"/>
      <c r="P718" s="67"/>
      <c r="Q718" s="67"/>
      <c r="R718" s="67"/>
      <c r="S718" s="67"/>
      <c r="T718" s="67"/>
      <c r="U718" s="67"/>
      <c r="V718" s="67"/>
      <c r="W718" s="67"/>
      <c r="X718" s="73" t="str">
        <f>IF('COUT TVX'!E715=0,"",'COUT TVX'!E715)</f>
        <v/>
      </c>
      <c r="Y718" s="74"/>
      <c r="Z718" s="74"/>
      <c r="AA718" s="74"/>
      <c r="AB718" s="74"/>
      <c r="AC718" s="74"/>
      <c r="AD718" s="68"/>
      <c r="AE718" s="68" t="str">
        <f t="shared" si="67"/>
        <v/>
      </c>
      <c r="AF718" s="68"/>
      <c r="AG718" s="75" t="str">
        <f>IF('COUT TVX'!F715=0,"",'COUT TVX'!F715)</f>
        <v/>
      </c>
      <c r="AH718" s="75" t="str">
        <f>IF('COUT TVX'!G715=0,"",'COUT TVX'!G715)</f>
        <v/>
      </c>
      <c r="AI718" s="76" t="str">
        <f t="shared" si="68"/>
        <v/>
      </c>
      <c r="AJ718" s="67" t="str">
        <f>'COUT TVX'!K715</f>
        <v>LOT N°7 COUV. ARDOISE FIBROCIM</v>
      </c>
      <c r="AK718" s="67" t="str">
        <f>'COUT TVX'!L715</f>
        <v>CHARPENTE / COUVERTURE</v>
      </c>
      <c r="AL718" s="68">
        <f>'COUT TVX'!M715</f>
        <v>13538.64</v>
      </c>
      <c r="AM718" s="68"/>
      <c r="AN718" s="68"/>
      <c r="AO718" s="68"/>
      <c r="AP718" s="68"/>
      <c r="AQ718" s="68"/>
      <c r="AR718" s="68"/>
      <c r="AS718" s="77" t="str">
        <f>IF(ISBLANK('COUT TVX'!Q715),"",'COUT TVX'!Q715)</f>
        <v/>
      </c>
      <c r="AT718" s="68" t="str">
        <f t="shared" si="69"/>
        <v/>
      </c>
      <c r="AU718" s="68" t="str">
        <f t="shared" si="70"/>
        <v/>
      </c>
      <c r="AV718" s="68" t="str">
        <f t="shared" si="71"/>
        <v/>
      </c>
    </row>
    <row r="719" spans="1:48" x14ac:dyDescent="0.25">
      <c r="A719" s="67">
        <f>'COUT TVX'!A716</f>
        <v>847</v>
      </c>
      <c r="B719" s="67" t="str">
        <f>'COUT TVX'!B716</f>
        <v>0847-01 ARNAGE 6 LOGTS CONST</v>
      </c>
      <c r="C719" s="67"/>
      <c r="D719" s="67"/>
      <c r="E719" s="67" t="str">
        <f>IF(ISBLANK('COUT TVX'!I716),"",'COUT TVX'!I716)</f>
        <v/>
      </c>
      <c r="F719" s="72" t="str">
        <f>'COUT TVX'!R716</f>
        <v>Z2</v>
      </c>
      <c r="G719" s="67"/>
      <c r="H719" s="67">
        <f>'COUT TVX'!C716</f>
        <v>2015</v>
      </c>
      <c r="I719" s="67">
        <f>'COUT TVX'!D716</f>
        <v>2016</v>
      </c>
      <c r="J719" s="67" t="str">
        <f>IF('COUT TVX'!H716="IND","IND",IF('COUT TVX'!H716="COLL","COLL",IF('COUT TVX'!H716="INT","COL","MIXTE")))</f>
        <v>IND</v>
      </c>
      <c r="K719" s="67" t="str">
        <f>IFERROR((VLOOKUP(A719,'COUT GLOBAL'!A:L,9,FALSE)),"")</f>
        <v>Locatif</v>
      </c>
      <c r="L719" s="67"/>
      <c r="M719" s="67"/>
      <c r="N719" s="67" t="str">
        <f t="shared" si="66"/>
        <v>-</v>
      </c>
      <c r="O719" s="67"/>
      <c r="P719" s="67"/>
      <c r="Q719" s="67"/>
      <c r="R719" s="67"/>
      <c r="S719" s="67"/>
      <c r="T719" s="67"/>
      <c r="U719" s="67"/>
      <c r="V719" s="67"/>
      <c r="W719" s="67"/>
      <c r="X719" s="73" t="str">
        <f>IF('COUT TVX'!E716=0,"",'COUT TVX'!E716)</f>
        <v/>
      </c>
      <c r="Y719" s="74"/>
      <c r="Z719" s="74"/>
      <c r="AA719" s="74"/>
      <c r="AB719" s="74"/>
      <c r="AC719" s="74"/>
      <c r="AD719" s="68"/>
      <c r="AE719" s="68" t="str">
        <f t="shared" si="67"/>
        <v/>
      </c>
      <c r="AF719" s="68"/>
      <c r="AG719" s="75" t="str">
        <f>IF('COUT TVX'!F716=0,"",'COUT TVX'!F716)</f>
        <v/>
      </c>
      <c r="AH719" s="75" t="str">
        <f>IF('COUT TVX'!G716=0,"",'COUT TVX'!G716)</f>
        <v/>
      </c>
      <c r="AI719" s="76" t="str">
        <f t="shared" si="68"/>
        <v/>
      </c>
      <c r="AJ719" s="67" t="str">
        <f>'COUT TVX'!K716</f>
        <v>LOT N°8 MEN. EXT. PVC</v>
      </c>
      <c r="AK719" s="67" t="str">
        <f>'COUT TVX'!L716</f>
        <v>SECOND ŒUVRE</v>
      </c>
      <c r="AL719" s="68">
        <f>'COUT TVX'!M716</f>
        <v>25831.39</v>
      </c>
      <c r="AM719" s="68"/>
      <c r="AN719" s="68"/>
      <c r="AO719" s="68"/>
      <c r="AP719" s="68"/>
      <c r="AQ719" s="68"/>
      <c r="AR719" s="68"/>
      <c r="AS719" s="77" t="str">
        <f>IF(ISBLANK('COUT TVX'!Q716),"",'COUT TVX'!Q716)</f>
        <v/>
      </c>
      <c r="AT719" s="68" t="str">
        <f t="shared" si="69"/>
        <v/>
      </c>
      <c r="AU719" s="68" t="str">
        <f t="shared" si="70"/>
        <v/>
      </c>
      <c r="AV719" s="68" t="str">
        <f t="shared" si="71"/>
        <v/>
      </c>
    </row>
    <row r="720" spans="1:48" x14ac:dyDescent="0.25">
      <c r="A720" s="67">
        <f>'COUT TVX'!A717</f>
        <v>847</v>
      </c>
      <c r="B720" s="67" t="str">
        <f>'COUT TVX'!B717</f>
        <v>0847-01 ARNAGE 6 LOGTS CONST</v>
      </c>
      <c r="C720" s="67"/>
      <c r="D720" s="67"/>
      <c r="E720" s="67" t="str">
        <f>IF(ISBLANK('COUT TVX'!I717),"",'COUT TVX'!I717)</f>
        <v/>
      </c>
      <c r="F720" s="72" t="str">
        <f>'COUT TVX'!R717</f>
        <v>Z2</v>
      </c>
      <c r="G720" s="67"/>
      <c r="H720" s="67">
        <f>'COUT TVX'!C717</f>
        <v>2015</v>
      </c>
      <c r="I720" s="67">
        <f>'COUT TVX'!D717</f>
        <v>2016</v>
      </c>
      <c r="J720" s="67" t="str">
        <f>IF('COUT TVX'!H717="IND","IND",IF('COUT TVX'!H717="COLL","COLL",IF('COUT TVX'!H717="INT","COL","MIXTE")))</f>
        <v>IND</v>
      </c>
      <c r="K720" s="67" t="str">
        <f>IFERROR((VLOOKUP(A720,'COUT GLOBAL'!A:L,9,FALSE)),"")</f>
        <v>Locatif</v>
      </c>
      <c r="L720" s="67"/>
      <c r="M720" s="67"/>
      <c r="N720" s="67" t="str">
        <f t="shared" si="66"/>
        <v>-</v>
      </c>
      <c r="O720" s="67"/>
      <c r="P720" s="67"/>
      <c r="Q720" s="67"/>
      <c r="R720" s="67"/>
      <c r="S720" s="67"/>
      <c r="T720" s="67"/>
      <c r="U720" s="67"/>
      <c r="V720" s="67"/>
      <c r="W720" s="67"/>
      <c r="X720" s="73" t="str">
        <f>IF('COUT TVX'!E717=0,"",'COUT TVX'!E717)</f>
        <v/>
      </c>
      <c r="Y720" s="74"/>
      <c r="Z720" s="74"/>
      <c r="AA720" s="74"/>
      <c r="AB720" s="74"/>
      <c r="AC720" s="74"/>
      <c r="AD720" s="68"/>
      <c r="AE720" s="68" t="str">
        <f t="shared" si="67"/>
        <v/>
      </c>
      <c r="AF720" s="68"/>
      <c r="AG720" s="75" t="str">
        <f>IF('COUT TVX'!F717=0,"",'COUT TVX'!F717)</f>
        <v/>
      </c>
      <c r="AH720" s="75" t="str">
        <f>IF('COUT TVX'!G717=0,"",'COUT TVX'!G717)</f>
        <v/>
      </c>
      <c r="AI720" s="76" t="str">
        <f t="shared" si="68"/>
        <v/>
      </c>
      <c r="AJ720" s="67" t="str">
        <f>'COUT TVX'!K717</f>
        <v>LOT N°9 MEN INT BOIS / MEN EXT</v>
      </c>
      <c r="AK720" s="67" t="str">
        <f>'COUT TVX'!L717</f>
        <v>SECOND ŒUVRE</v>
      </c>
      <c r="AL720" s="68">
        <f>'COUT TVX'!M717</f>
        <v>28207.02</v>
      </c>
      <c r="AM720" s="68"/>
      <c r="AN720" s="68"/>
      <c r="AO720" s="68"/>
      <c r="AP720" s="68"/>
      <c r="AQ720" s="68"/>
      <c r="AR720" s="68"/>
      <c r="AS720" s="77" t="str">
        <f>IF(ISBLANK('COUT TVX'!Q717),"",'COUT TVX'!Q717)</f>
        <v/>
      </c>
      <c r="AT720" s="68" t="str">
        <f t="shared" si="69"/>
        <v/>
      </c>
      <c r="AU720" s="68" t="str">
        <f t="shared" si="70"/>
        <v/>
      </c>
      <c r="AV720" s="68" t="str">
        <f t="shared" si="71"/>
        <v/>
      </c>
    </row>
    <row r="721" spans="1:48" x14ac:dyDescent="0.25">
      <c r="A721" s="67">
        <f>'COUT TVX'!A718</f>
        <v>847</v>
      </c>
      <c r="B721" s="67" t="str">
        <f>'COUT TVX'!B718</f>
        <v>0847-01 ARNAGE 6 LOGTS CONST</v>
      </c>
      <c r="C721" s="67"/>
      <c r="D721" s="67"/>
      <c r="E721" s="67" t="str">
        <f>IF(ISBLANK('COUT TVX'!I718),"",'COUT TVX'!I718)</f>
        <v/>
      </c>
      <c r="F721" s="72" t="str">
        <f>'COUT TVX'!R718</f>
        <v>Z2</v>
      </c>
      <c r="G721" s="67"/>
      <c r="H721" s="67">
        <f>'COUT TVX'!C718</f>
        <v>2015</v>
      </c>
      <c r="I721" s="67">
        <f>'COUT TVX'!D718</f>
        <v>2016</v>
      </c>
      <c r="J721" s="67" t="str">
        <f>IF('COUT TVX'!H718="IND","IND",IF('COUT TVX'!H718="COLL","COLL",IF('COUT TVX'!H718="INT","COL","MIXTE")))</f>
        <v>IND</v>
      </c>
      <c r="K721" s="67" t="str">
        <f>IFERROR((VLOOKUP(A721,'COUT GLOBAL'!A:L,9,FALSE)),"")</f>
        <v>Locatif</v>
      </c>
      <c r="L721" s="67"/>
      <c r="M721" s="67"/>
      <c r="N721" s="67" t="str">
        <f t="shared" si="66"/>
        <v>-</v>
      </c>
      <c r="O721" s="67"/>
      <c r="P721" s="67"/>
      <c r="Q721" s="67"/>
      <c r="R721" s="67"/>
      <c r="S721" s="67"/>
      <c r="T721" s="67"/>
      <c r="U721" s="67"/>
      <c r="V721" s="67"/>
      <c r="W721" s="67"/>
      <c r="X721" s="73" t="str">
        <f>IF('COUT TVX'!E718=0,"",'COUT TVX'!E718)</f>
        <v/>
      </c>
      <c r="Y721" s="74"/>
      <c r="Z721" s="74"/>
      <c r="AA721" s="74"/>
      <c r="AB721" s="74"/>
      <c r="AC721" s="74"/>
      <c r="AD721" s="68"/>
      <c r="AE721" s="68" t="str">
        <f t="shared" si="67"/>
        <v/>
      </c>
      <c r="AF721" s="68"/>
      <c r="AG721" s="75" t="str">
        <f>IF('COUT TVX'!F718=0,"",'COUT TVX'!F718)</f>
        <v/>
      </c>
      <c r="AH721" s="75" t="str">
        <f>IF('COUT TVX'!G718=0,"",'COUT TVX'!G718)</f>
        <v/>
      </c>
      <c r="AI721" s="76" t="str">
        <f t="shared" si="68"/>
        <v/>
      </c>
      <c r="AJ721" s="67" t="str">
        <f>'COUT TVX'!K718</f>
        <v>LOT N°10 PLATRERIE</v>
      </c>
      <c r="AK721" s="67" t="str">
        <f>'COUT TVX'!L718</f>
        <v>SECOND ŒUVRE</v>
      </c>
      <c r="AL721" s="68">
        <f>'COUT TVX'!M718</f>
        <v>26189.02</v>
      </c>
      <c r="AM721" s="68"/>
      <c r="AN721" s="68"/>
      <c r="AO721" s="68"/>
      <c r="AP721" s="68"/>
      <c r="AQ721" s="68"/>
      <c r="AR721" s="68"/>
      <c r="AS721" s="77" t="str">
        <f>IF(ISBLANK('COUT TVX'!Q718),"",'COUT TVX'!Q718)</f>
        <v/>
      </c>
      <c r="AT721" s="68" t="str">
        <f t="shared" si="69"/>
        <v/>
      </c>
      <c r="AU721" s="68" t="str">
        <f t="shared" si="70"/>
        <v/>
      </c>
      <c r="AV721" s="68" t="str">
        <f t="shared" si="71"/>
        <v/>
      </c>
    </row>
    <row r="722" spans="1:48" x14ac:dyDescent="0.25">
      <c r="A722" s="67">
        <f>'COUT TVX'!A719</f>
        <v>847</v>
      </c>
      <c r="B722" s="67" t="str">
        <f>'COUT TVX'!B719</f>
        <v>0847-01 ARNAGE 6 LOGTS CONST</v>
      </c>
      <c r="C722" s="67"/>
      <c r="D722" s="67"/>
      <c r="E722" s="67" t="str">
        <f>IF(ISBLANK('COUT TVX'!I719),"",'COUT TVX'!I719)</f>
        <v/>
      </c>
      <c r="F722" s="72" t="str">
        <f>'COUT TVX'!R719</f>
        <v>Z2</v>
      </c>
      <c r="G722" s="67"/>
      <c r="H722" s="67">
        <f>'COUT TVX'!C719</f>
        <v>2015</v>
      </c>
      <c r="I722" s="67">
        <f>'COUT TVX'!D719</f>
        <v>2016</v>
      </c>
      <c r="J722" s="67" t="str">
        <f>IF('COUT TVX'!H719="IND","IND",IF('COUT TVX'!H719="COLL","COLL",IF('COUT TVX'!H719="INT","COL","MIXTE")))</f>
        <v>IND</v>
      </c>
      <c r="K722" s="67" t="str">
        <f>IFERROR((VLOOKUP(A722,'COUT GLOBAL'!A:L,9,FALSE)),"")</f>
        <v>Locatif</v>
      </c>
      <c r="L722" s="67"/>
      <c r="M722" s="67"/>
      <c r="N722" s="67" t="str">
        <f t="shared" si="66"/>
        <v>-</v>
      </c>
      <c r="O722" s="67"/>
      <c r="P722" s="67"/>
      <c r="Q722" s="67"/>
      <c r="R722" s="67"/>
      <c r="S722" s="67"/>
      <c r="T722" s="67"/>
      <c r="U722" s="67"/>
      <c r="V722" s="67"/>
      <c r="W722" s="67"/>
      <c r="X722" s="73" t="str">
        <f>IF('COUT TVX'!E719=0,"",'COUT TVX'!E719)</f>
        <v/>
      </c>
      <c r="Y722" s="74"/>
      <c r="Z722" s="74"/>
      <c r="AA722" s="74"/>
      <c r="AB722" s="74"/>
      <c r="AC722" s="74"/>
      <c r="AD722" s="68"/>
      <c r="AE722" s="68" t="str">
        <f t="shared" si="67"/>
        <v/>
      </c>
      <c r="AF722" s="68"/>
      <c r="AG722" s="75" t="str">
        <f>IF('COUT TVX'!F719=0,"",'COUT TVX'!F719)</f>
        <v/>
      </c>
      <c r="AH722" s="75" t="str">
        <f>IF('COUT TVX'!G719=0,"",'COUT TVX'!G719)</f>
        <v/>
      </c>
      <c r="AI722" s="76" t="str">
        <f t="shared" si="68"/>
        <v/>
      </c>
      <c r="AJ722" s="67" t="str">
        <f>'COUT TVX'!K719</f>
        <v>LOT N°11 CARRELAGE FAIENCE</v>
      </c>
      <c r="AK722" s="67" t="str">
        <f>'COUT TVX'!L719</f>
        <v>SECOND ŒUVRE</v>
      </c>
      <c r="AL722" s="68">
        <f>'COUT TVX'!M719</f>
        <v>61617.63</v>
      </c>
      <c r="AM722" s="68"/>
      <c r="AN722" s="68"/>
      <c r="AO722" s="68"/>
      <c r="AP722" s="68"/>
      <c r="AQ722" s="68"/>
      <c r="AR722" s="68"/>
      <c r="AS722" s="77" t="str">
        <f>IF(ISBLANK('COUT TVX'!Q719),"",'COUT TVX'!Q719)</f>
        <v/>
      </c>
      <c r="AT722" s="68" t="str">
        <f t="shared" si="69"/>
        <v/>
      </c>
      <c r="AU722" s="68" t="str">
        <f t="shared" si="70"/>
        <v/>
      </c>
      <c r="AV722" s="68" t="str">
        <f t="shared" si="71"/>
        <v/>
      </c>
    </row>
    <row r="723" spans="1:48" x14ac:dyDescent="0.25">
      <c r="A723" s="67">
        <f>'COUT TVX'!A720</f>
        <v>847</v>
      </c>
      <c r="B723" s="67" t="str">
        <f>'COUT TVX'!B720</f>
        <v>0847-01 ARNAGE 6 LOGTS CONST</v>
      </c>
      <c r="C723" s="67"/>
      <c r="D723" s="67"/>
      <c r="E723" s="67" t="str">
        <f>IF(ISBLANK('COUT TVX'!I720),"",'COUT TVX'!I720)</f>
        <v/>
      </c>
      <c r="F723" s="72" t="str">
        <f>'COUT TVX'!R720</f>
        <v>Z2</v>
      </c>
      <c r="G723" s="67"/>
      <c r="H723" s="67">
        <f>'COUT TVX'!C720</f>
        <v>2015</v>
      </c>
      <c r="I723" s="67">
        <f>'COUT TVX'!D720</f>
        <v>2016</v>
      </c>
      <c r="J723" s="67" t="str">
        <f>IF('COUT TVX'!H720="IND","IND",IF('COUT TVX'!H720="COLL","COLL",IF('COUT TVX'!H720="INT","COL","MIXTE")))</f>
        <v>IND</v>
      </c>
      <c r="K723" s="67" t="str">
        <f>IFERROR((VLOOKUP(A723,'COUT GLOBAL'!A:L,9,FALSE)),"")</f>
        <v>Locatif</v>
      </c>
      <c r="L723" s="67"/>
      <c r="M723" s="67"/>
      <c r="N723" s="67" t="str">
        <f t="shared" si="66"/>
        <v>-</v>
      </c>
      <c r="O723" s="67"/>
      <c r="P723" s="67"/>
      <c r="Q723" s="67"/>
      <c r="R723" s="67"/>
      <c r="S723" s="67"/>
      <c r="T723" s="67"/>
      <c r="U723" s="67"/>
      <c r="V723" s="67"/>
      <c r="W723" s="67"/>
      <c r="X723" s="73" t="str">
        <f>IF('COUT TVX'!E720=0,"",'COUT TVX'!E720)</f>
        <v/>
      </c>
      <c r="Y723" s="74"/>
      <c r="Z723" s="74"/>
      <c r="AA723" s="74"/>
      <c r="AB723" s="74"/>
      <c r="AC723" s="74"/>
      <c r="AD723" s="68"/>
      <c r="AE723" s="68" t="str">
        <f t="shared" si="67"/>
        <v/>
      </c>
      <c r="AF723" s="68"/>
      <c r="AG723" s="75" t="str">
        <f>IF('COUT TVX'!F720=0,"",'COUT TVX'!F720)</f>
        <v/>
      </c>
      <c r="AH723" s="75" t="str">
        <f>IF('COUT TVX'!G720=0,"",'COUT TVX'!G720)</f>
        <v/>
      </c>
      <c r="AI723" s="76" t="str">
        <f t="shared" si="68"/>
        <v/>
      </c>
      <c r="AJ723" s="67" t="str">
        <f>'COUT TVX'!K720</f>
        <v>LOT N°12 PEINTURE</v>
      </c>
      <c r="AK723" s="67" t="str">
        <f>'COUT TVX'!L720</f>
        <v>SECOND ŒUVRE</v>
      </c>
      <c r="AL723" s="68">
        <f>'COUT TVX'!M720</f>
        <v>21490.15</v>
      </c>
      <c r="AM723" s="68"/>
      <c r="AN723" s="68"/>
      <c r="AO723" s="68"/>
      <c r="AP723" s="68"/>
      <c r="AQ723" s="68"/>
      <c r="AR723" s="68"/>
      <c r="AS723" s="77" t="str">
        <f>IF(ISBLANK('COUT TVX'!Q720),"",'COUT TVX'!Q720)</f>
        <v/>
      </c>
      <c r="AT723" s="68" t="str">
        <f t="shared" si="69"/>
        <v/>
      </c>
      <c r="AU723" s="68" t="str">
        <f t="shared" si="70"/>
        <v/>
      </c>
      <c r="AV723" s="68" t="str">
        <f t="shared" si="71"/>
        <v/>
      </c>
    </row>
    <row r="724" spans="1:48" x14ac:dyDescent="0.25">
      <c r="A724" s="67">
        <f>'COUT TVX'!A721</f>
        <v>847</v>
      </c>
      <c r="B724" s="67" t="str">
        <f>'COUT TVX'!B721</f>
        <v>0847-01 ARNAGE 6 LOGTS CONST</v>
      </c>
      <c r="C724" s="67"/>
      <c r="D724" s="67"/>
      <c r="E724" s="67" t="str">
        <f>IF(ISBLANK('COUT TVX'!I721),"",'COUT TVX'!I721)</f>
        <v/>
      </c>
      <c r="F724" s="72" t="str">
        <f>'COUT TVX'!R721</f>
        <v>Z2</v>
      </c>
      <c r="G724" s="67"/>
      <c r="H724" s="67">
        <f>'COUT TVX'!C721</f>
        <v>2015</v>
      </c>
      <c r="I724" s="67">
        <f>'COUT TVX'!D721</f>
        <v>2016</v>
      </c>
      <c r="J724" s="67" t="str">
        <f>IF('COUT TVX'!H721="IND","IND",IF('COUT TVX'!H721="COLL","COLL",IF('COUT TVX'!H721="INT","COL","MIXTE")))</f>
        <v>IND</v>
      </c>
      <c r="K724" s="67" t="str">
        <f>IFERROR((VLOOKUP(A724,'COUT GLOBAL'!A:L,9,FALSE)),"")</f>
        <v>Locatif</v>
      </c>
      <c r="L724" s="67"/>
      <c r="M724" s="67"/>
      <c r="N724" s="67" t="str">
        <f t="shared" si="66"/>
        <v>-</v>
      </c>
      <c r="O724" s="67"/>
      <c r="P724" s="67"/>
      <c r="Q724" s="67"/>
      <c r="R724" s="67"/>
      <c r="S724" s="67"/>
      <c r="T724" s="67"/>
      <c r="U724" s="67"/>
      <c r="V724" s="67"/>
      <c r="W724" s="67"/>
      <c r="X724" s="73" t="str">
        <f>IF('COUT TVX'!E721=0,"",'COUT TVX'!E721)</f>
        <v/>
      </c>
      <c r="Y724" s="74"/>
      <c r="Z724" s="74"/>
      <c r="AA724" s="74"/>
      <c r="AB724" s="74"/>
      <c r="AC724" s="74"/>
      <c r="AD724" s="68"/>
      <c r="AE724" s="68" t="str">
        <f t="shared" si="67"/>
        <v/>
      </c>
      <c r="AF724" s="68"/>
      <c r="AG724" s="75" t="str">
        <f>IF('COUT TVX'!F721=0,"",'COUT TVX'!F721)</f>
        <v/>
      </c>
      <c r="AH724" s="75" t="str">
        <f>IF('COUT TVX'!G721=0,"",'COUT TVX'!G721)</f>
        <v/>
      </c>
      <c r="AI724" s="76" t="str">
        <f t="shared" si="68"/>
        <v/>
      </c>
      <c r="AJ724" s="67" t="str">
        <f>'COUT TVX'!K721</f>
        <v>LOT N°13 ESPACES VERTS CLOT</v>
      </c>
      <c r="AK724" s="67" t="s">
        <v>148</v>
      </c>
      <c r="AL724" s="68">
        <f>'COUT TVX'!M721</f>
        <v>23787.19</v>
      </c>
      <c r="AM724" s="68"/>
      <c r="AN724" s="68"/>
      <c r="AO724" s="68"/>
      <c r="AP724" s="68"/>
      <c r="AQ724" s="68"/>
      <c r="AR724" s="68"/>
      <c r="AS724" s="77" t="str">
        <f>IF(ISBLANK('COUT TVX'!Q721),"",'COUT TVX'!Q721)</f>
        <v/>
      </c>
      <c r="AT724" s="68" t="str">
        <f t="shared" si="69"/>
        <v/>
      </c>
      <c r="AU724" s="68" t="str">
        <f t="shared" si="70"/>
        <v/>
      </c>
      <c r="AV724" s="68" t="str">
        <f t="shared" si="71"/>
        <v/>
      </c>
    </row>
    <row r="725" spans="1:48" x14ac:dyDescent="0.25">
      <c r="A725" s="67">
        <f>'COUT TVX'!A722</f>
        <v>847</v>
      </c>
      <c r="B725" s="67" t="str">
        <f>'COUT TVX'!B722</f>
        <v>0847-01 ARNAGE 6 LOGTS CONST</v>
      </c>
      <c r="C725" s="67"/>
      <c r="D725" s="67"/>
      <c r="E725" s="67" t="str">
        <f>IF(ISBLANK('COUT TVX'!I722),"",'COUT TVX'!I722)</f>
        <v/>
      </c>
      <c r="F725" s="72" t="str">
        <f>'COUT TVX'!R722</f>
        <v>Z2</v>
      </c>
      <c r="G725" s="67"/>
      <c r="H725" s="67">
        <f>'COUT TVX'!C722</f>
        <v>2015</v>
      </c>
      <c r="I725" s="67">
        <f>'COUT TVX'!D722</f>
        <v>2016</v>
      </c>
      <c r="J725" s="67" t="str">
        <f>IF('COUT TVX'!H722="IND","IND",IF('COUT TVX'!H722="COLL","COLL",IF('COUT TVX'!H722="INT","COL","MIXTE")))</f>
        <v>IND</v>
      </c>
      <c r="K725" s="67" t="str">
        <f>IFERROR((VLOOKUP(A725,'COUT GLOBAL'!A:L,9,FALSE)),"")</f>
        <v>Locatif</v>
      </c>
      <c r="L725" s="67"/>
      <c r="M725" s="67"/>
      <c r="N725" s="67" t="str">
        <f t="shared" si="66"/>
        <v>-</v>
      </c>
      <c r="O725" s="67"/>
      <c r="P725" s="67"/>
      <c r="Q725" s="67"/>
      <c r="R725" s="67"/>
      <c r="S725" s="67"/>
      <c r="T725" s="67"/>
      <c r="U725" s="67"/>
      <c r="V725" s="67"/>
      <c r="W725" s="67"/>
      <c r="X725" s="73" t="str">
        <f>IF('COUT TVX'!E722=0,"",'COUT TVX'!E722)</f>
        <v/>
      </c>
      <c r="Y725" s="74"/>
      <c r="Z725" s="74"/>
      <c r="AA725" s="74"/>
      <c r="AB725" s="74"/>
      <c r="AC725" s="74"/>
      <c r="AD725" s="68"/>
      <c r="AE725" s="68" t="str">
        <f t="shared" si="67"/>
        <v/>
      </c>
      <c r="AF725" s="68"/>
      <c r="AG725" s="75" t="str">
        <f>IF('COUT TVX'!F722=0,"",'COUT TVX'!F722)</f>
        <v/>
      </c>
      <c r="AH725" s="75" t="str">
        <f>IF('COUT TVX'!G722=0,"",'COUT TVX'!G722)</f>
        <v/>
      </c>
      <c r="AI725" s="76" t="str">
        <f t="shared" si="68"/>
        <v/>
      </c>
      <c r="AJ725" s="67" t="str">
        <f>'COUT TVX'!K722</f>
        <v>LOT N°14 PLOMB SANIT CHAUF</v>
      </c>
      <c r="AK725" s="67" t="str">
        <f>'COUT TVX'!L722</f>
        <v>ELECTRICITE / CHAUFFAGE/PLOMBERIE/VMC</v>
      </c>
      <c r="AL725" s="68">
        <f>'COUT TVX'!M722</f>
        <v>46168.73</v>
      </c>
      <c r="AM725" s="68"/>
      <c r="AN725" s="68"/>
      <c r="AO725" s="68"/>
      <c r="AP725" s="68"/>
      <c r="AQ725" s="68"/>
      <c r="AR725" s="68"/>
      <c r="AS725" s="77" t="str">
        <f>IF(ISBLANK('COUT TVX'!Q722),"",'COUT TVX'!Q722)</f>
        <v/>
      </c>
      <c r="AT725" s="68" t="str">
        <f t="shared" si="69"/>
        <v/>
      </c>
      <c r="AU725" s="68" t="str">
        <f t="shared" si="70"/>
        <v/>
      </c>
      <c r="AV725" s="68" t="str">
        <f t="shared" si="71"/>
        <v/>
      </c>
    </row>
    <row r="726" spans="1:48" x14ac:dyDescent="0.25">
      <c r="A726" s="67">
        <f>'COUT TVX'!A723</f>
        <v>847</v>
      </c>
      <c r="B726" s="67" t="str">
        <f>'COUT TVX'!B723</f>
        <v>0847-01 ARNAGE 6 LOGTS CONST</v>
      </c>
      <c r="C726" s="67"/>
      <c r="D726" s="67"/>
      <c r="E726" s="67" t="str">
        <f>IF(ISBLANK('COUT TVX'!I723),"",'COUT TVX'!I723)</f>
        <v/>
      </c>
      <c r="F726" s="72" t="str">
        <f>'COUT TVX'!R723</f>
        <v>Z2</v>
      </c>
      <c r="G726" s="67"/>
      <c r="H726" s="67">
        <f>'COUT TVX'!C723</f>
        <v>2015</v>
      </c>
      <c r="I726" s="67">
        <f>'COUT TVX'!D723</f>
        <v>2016</v>
      </c>
      <c r="J726" s="67" t="str">
        <f>IF('COUT TVX'!H723="IND","IND",IF('COUT TVX'!H723="COLL","COLL",IF('COUT TVX'!H723="INT","COL","MIXTE")))</f>
        <v>IND</v>
      </c>
      <c r="K726" s="67" t="str">
        <f>IFERROR((VLOOKUP(A726,'COUT GLOBAL'!A:L,9,FALSE)),"")</f>
        <v>Locatif</v>
      </c>
      <c r="L726" s="67"/>
      <c r="M726" s="67"/>
      <c r="N726" s="67" t="str">
        <f t="shared" si="66"/>
        <v>-</v>
      </c>
      <c r="O726" s="67"/>
      <c r="P726" s="67"/>
      <c r="Q726" s="67"/>
      <c r="R726" s="67"/>
      <c r="S726" s="67"/>
      <c r="T726" s="67"/>
      <c r="U726" s="67"/>
      <c r="V726" s="67"/>
      <c r="W726" s="67"/>
      <c r="X726" s="73" t="str">
        <f>IF('COUT TVX'!E723=0,"",'COUT TVX'!E723)</f>
        <v/>
      </c>
      <c r="Y726" s="74"/>
      <c r="Z726" s="74"/>
      <c r="AA726" s="74"/>
      <c r="AB726" s="74"/>
      <c r="AC726" s="74"/>
      <c r="AD726" s="68"/>
      <c r="AE726" s="68" t="str">
        <f t="shared" si="67"/>
        <v/>
      </c>
      <c r="AF726" s="68"/>
      <c r="AG726" s="75" t="str">
        <f>IF('COUT TVX'!F723=0,"",'COUT TVX'!F723)</f>
        <v/>
      </c>
      <c r="AH726" s="75" t="str">
        <f>IF('COUT TVX'!G723=0,"",'COUT TVX'!G723)</f>
        <v/>
      </c>
      <c r="AI726" s="76" t="str">
        <f t="shared" si="68"/>
        <v/>
      </c>
      <c r="AJ726" s="67" t="str">
        <f>'COUT TVX'!K723</f>
        <v>LOT N°15 ELECTRICITE</v>
      </c>
      <c r="AK726" s="67" t="str">
        <f>'COUT TVX'!L723</f>
        <v>ELECTRICITE / CHAUFFAGE/PLOMBERIE/VMC</v>
      </c>
      <c r="AL726" s="68">
        <f>'COUT TVX'!M723</f>
        <v>54297.62</v>
      </c>
      <c r="AM726" s="68"/>
      <c r="AN726" s="68"/>
      <c r="AO726" s="68"/>
      <c r="AP726" s="68"/>
      <c r="AQ726" s="68"/>
      <c r="AR726" s="68"/>
      <c r="AS726" s="77" t="str">
        <f>IF(ISBLANK('COUT TVX'!Q723),"",'COUT TVX'!Q723)</f>
        <v/>
      </c>
      <c r="AT726" s="68" t="str">
        <f t="shared" si="69"/>
        <v/>
      </c>
      <c r="AU726" s="68" t="str">
        <f t="shared" si="70"/>
        <v/>
      </c>
      <c r="AV726" s="68" t="str">
        <f t="shared" si="71"/>
        <v/>
      </c>
    </row>
    <row r="727" spans="1:48" x14ac:dyDescent="0.25">
      <c r="A727" s="67">
        <f>'COUT TVX'!A724</f>
        <v>876</v>
      </c>
      <c r="B727" s="67" t="str">
        <f>'COUT TVX'!B724</f>
        <v>0876-01 LE GRAND LUCE CONST 10 LOGTS</v>
      </c>
      <c r="C727" s="67"/>
      <c r="D727" s="67" t="s">
        <v>1267</v>
      </c>
      <c r="E727" s="67" t="str">
        <f>IF(ISBLANK('COUT TVX'!I724),"",'COUT TVX'!I724)</f>
        <v/>
      </c>
      <c r="F727" s="72" t="str">
        <f>'COUT TVX'!R724</f>
        <v>Z3</v>
      </c>
      <c r="G727" s="67"/>
      <c r="H727" s="67">
        <f>'COUT TVX'!C724</f>
        <v>2015</v>
      </c>
      <c r="I727" s="67">
        <f>'COUT TVX'!D724</f>
        <v>2016</v>
      </c>
      <c r="J727" s="67" t="str">
        <f>IF('COUT TVX'!H724="IND","IND",IF('COUT TVX'!H724="COLL","COLL",IF('COUT TVX'!H724="INT","COL","MIXTE")))</f>
        <v>IND</v>
      </c>
      <c r="K727" s="67" t="str">
        <f>IFERROR((VLOOKUP(A727,'COUT GLOBAL'!A:L,9,FALSE)),"")</f>
        <v>Locatif</v>
      </c>
      <c r="L727" s="67"/>
      <c r="M727" s="67"/>
      <c r="N727" s="67" t="str">
        <f t="shared" si="66"/>
        <v>-</v>
      </c>
      <c r="O727" s="67"/>
      <c r="P727" s="67"/>
      <c r="Q727" s="67"/>
      <c r="R727" s="67"/>
      <c r="S727" s="67"/>
      <c r="T727" s="67"/>
      <c r="U727" s="67"/>
      <c r="V727" s="67"/>
      <c r="W727" s="67"/>
      <c r="X727" s="73">
        <f>IF('COUT TVX'!E724=0,"",'COUT TVX'!E724)</f>
        <v>10</v>
      </c>
      <c r="Y727" s="74"/>
      <c r="Z727" s="74"/>
      <c r="AA727" s="74"/>
      <c r="AB727" s="74"/>
      <c r="AC727" s="74"/>
      <c r="AD727" s="68"/>
      <c r="AE727" s="68">
        <f t="shared" si="67"/>
        <v>0</v>
      </c>
      <c r="AF727" s="68"/>
      <c r="AG727" s="75">
        <f>IF('COUT TVX'!F724=0,"",'COUT TVX'!F724)</f>
        <v>679.57</v>
      </c>
      <c r="AH727" s="75">
        <f>IF('COUT TVX'!G724=0,"",'COUT TVX'!G724)</f>
        <v>719.33</v>
      </c>
      <c r="AI727" s="76">
        <f t="shared" si="68"/>
        <v>0.9447263425687793</v>
      </c>
      <c r="AJ727" s="67" t="str">
        <f>'COUT TVX'!K724</f>
        <v>LOT 1 - VRD</v>
      </c>
      <c r="AK727" s="67" t="str">
        <f>'COUT TVX'!L724</f>
        <v>VRD</v>
      </c>
      <c r="AL727" s="68">
        <f>'COUT TVX'!M724</f>
        <v>79585.039999999994</v>
      </c>
      <c r="AM727" s="68"/>
      <c r="AN727" s="68"/>
      <c r="AO727" s="68"/>
      <c r="AP727" s="68"/>
      <c r="AQ727" s="68"/>
      <c r="AR727" s="68"/>
      <c r="AS727" s="77">
        <f>IF(ISBLANK('COUT TVX'!Q724),"",'COUT TVX'!Q724)</f>
        <v>5.5E-2</v>
      </c>
      <c r="AT727" s="68">
        <f t="shared" si="69"/>
        <v>0</v>
      </c>
      <c r="AU727" s="68">
        <f t="shared" si="70"/>
        <v>0</v>
      </c>
      <c r="AV727" s="68">
        <f t="shared" si="71"/>
        <v>0</v>
      </c>
    </row>
    <row r="728" spans="1:48" x14ac:dyDescent="0.25">
      <c r="A728" s="67">
        <f>'COUT TVX'!A725</f>
        <v>876</v>
      </c>
      <c r="B728" s="67" t="str">
        <f>'COUT TVX'!B725</f>
        <v>0876-01 LE GRAND LUCE CONST 10 LOGTS</v>
      </c>
      <c r="C728" s="67"/>
      <c r="D728" s="67"/>
      <c r="E728" s="67" t="str">
        <f>IF(ISBLANK('COUT TVX'!I725),"",'COUT TVX'!I725)</f>
        <v/>
      </c>
      <c r="F728" s="72" t="str">
        <f>'COUT TVX'!R725</f>
        <v>Z3</v>
      </c>
      <c r="G728" s="67"/>
      <c r="H728" s="67">
        <f>'COUT TVX'!C725</f>
        <v>2015</v>
      </c>
      <c r="I728" s="67">
        <f>'COUT TVX'!D725</f>
        <v>2016</v>
      </c>
      <c r="J728" s="67" t="str">
        <f>IF('COUT TVX'!H725="IND","IND",IF('COUT TVX'!H725="COLL","COLL",IF('COUT TVX'!H725="INT","COL","MIXTE")))</f>
        <v>IND</v>
      </c>
      <c r="K728" s="67" t="str">
        <f>IFERROR((VLOOKUP(A728,'COUT GLOBAL'!A:L,9,FALSE)),"")</f>
        <v>Locatif</v>
      </c>
      <c r="L728" s="67"/>
      <c r="M728" s="67"/>
      <c r="N728" s="67" t="str">
        <f t="shared" si="66"/>
        <v>-</v>
      </c>
      <c r="O728" s="67"/>
      <c r="P728" s="67"/>
      <c r="Q728" s="67"/>
      <c r="R728" s="67"/>
      <c r="S728" s="67"/>
      <c r="T728" s="67"/>
      <c r="U728" s="67"/>
      <c r="V728" s="67"/>
      <c r="W728" s="67"/>
      <c r="X728" s="73" t="str">
        <f>IF('COUT TVX'!E725=0,"",'COUT TVX'!E725)</f>
        <v/>
      </c>
      <c r="Y728" s="74"/>
      <c r="Z728" s="74"/>
      <c r="AA728" s="74"/>
      <c r="AB728" s="74"/>
      <c r="AC728" s="74"/>
      <c r="AD728" s="68"/>
      <c r="AE728" s="68" t="str">
        <f t="shared" si="67"/>
        <v/>
      </c>
      <c r="AF728" s="68"/>
      <c r="AG728" s="75" t="str">
        <f>IF('COUT TVX'!F725=0,"",'COUT TVX'!F725)</f>
        <v/>
      </c>
      <c r="AH728" s="75" t="str">
        <f>IF('COUT TVX'!G725=0,"",'COUT TVX'!G725)</f>
        <v/>
      </c>
      <c r="AI728" s="76" t="str">
        <f t="shared" si="68"/>
        <v/>
      </c>
      <c r="AJ728" s="67" t="str">
        <f>'COUT TVX'!K725</f>
        <v>LOT 2 - GROS OEUVRE MACONNERIE</v>
      </c>
      <c r="AK728" s="67" t="str">
        <f>'COUT TVX'!L725</f>
        <v>GROS ŒUVRE</v>
      </c>
      <c r="AL728" s="68">
        <f>'COUT TVX'!M725</f>
        <v>384946.8</v>
      </c>
      <c r="AM728" s="68"/>
      <c r="AN728" s="68"/>
      <c r="AO728" s="68"/>
      <c r="AP728" s="68"/>
      <c r="AQ728" s="68"/>
      <c r="AR728" s="68"/>
      <c r="AS728" s="77" t="str">
        <f>IF(ISBLANK('COUT TVX'!Q725),"",'COUT TVX'!Q725)</f>
        <v/>
      </c>
      <c r="AT728" s="68" t="str">
        <f t="shared" si="69"/>
        <v/>
      </c>
      <c r="AU728" s="68" t="str">
        <f t="shared" si="70"/>
        <v/>
      </c>
      <c r="AV728" s="68" t="str">
        <f t="shared" si="71"/>
        <v/>
      </c>
    </row>
    <row r="729" spans="1:48" x14ac:dyDescent="0.25">
      <c r="A729" s="67">
        <f>'COUT TVX'!A726</f>
        <v>876</v>
      </c>
      <c r="B729" s="67" t="str">
        <f>'COUT TVX'!B726</f>
        <v>0876-01 LE GRAND LUCE CONST 10 LOGTS</v>
      </c>
      <c r="C729" s="67"/>
      <c r="D729" s="67"/>
      <c r="E729" s="67" t="str">
        <f>IF(ISBLANK('COUT TVX'!I726),"",'COUT TVX'!I726)</f>
        <v/>
      </c>
      <c r="F729" s="72" t="str">
        <f>'COUT TVX'!R726</f>
        <v>Z3</v>
      </c>
      <c r="G729" s="67"/>
      <c r="H729" s="67">
        <f>'COUT TVX'!C726</f>
        <v>2015</v>
      </c>
      <c r="I729" s="67">
        <f>'COUT TVX'!D726</f>
        <v>2016</v>
      </c>
      <c r="J729" s="67" t="str">
        <f>IF('COUT TVX'!H726="IND","IND",IF('COUT TVX'!H726="COLL","COLL",IF('COUT TVX'!H726="INT","COL","MIXTE")))</f>
        <v>IND</v>
      </c>
      <c r="K729" s="67" t="str">
        <f>IFERROR((VLOOKUP(A729,'COUT GLOBAL'!A:L,9,FALSE)),"")</f>
        <v>Locatif</v>
      </c>
      <c r="L729" s="67"/>
      <c r="M729" s="67"/>
      <c r="N729" s="67" t="str">
        <f t="shared" si="66"/>
        <v>-</v>
      </c>
      <c r="O729" s="67"/>
      <c r="P729" s="67"/>
      <c r="Q729" s="67"/>
      <c r="R729" s="67"/>
      <c r="S729" s="67"/>
      <c r="T729" s="67"/>
      <c r="U729" s="67"/>
      <c r="V729" s="67"/>
      <c r="W729" s="67"/>
      <c r="X729" s="73" t="str">
        <f>IF('COUT TVX'!E726=0,"",'COUT TVX'!E726)</f>
        <v/>
      </c>
      <c r="Y729" s="74"/>
      <c r="Z729" s="74"/>
      <c r="AA729" s="74"/>
      <c r="AB729" s="74"/>
      <c r="AC729" s="74"/>
      <c r="AD729" s="68"/>
      <c r="AE729" s="68" t="str">
        <f t="shared" si="67"/>
        <v/>
      </c>
      <c r="AF729" s="68"/>
      <c r="AG729" s="75" t="str">
        <f>IF('COUT TVX'!F726=0,"",'COUT TVX'!F726)</f>
        <v/>
      </c>
      <c r="AH729" s="75" t="str">
        <f>IF('COUT TVX'!G726=0,"",'COUT TVX'!G726)</f>
        <v/>
      </c>
      <c r="AI729" s="76" t="str">
        <f t="shared" si="68"/>
        <v/>
      </c>
      <c r="AJ729" s="67" t="str">
        <f>'COUT TVX'!K726</f>
        <v>LOT 3 - CHARPENTE COUV BARDAGE</v>
      </c>
      <c r="AK729" s="67" t="str">
        <f>'COUT TVX'!L726</f>
        <v>CHARPENTE / COUVERTURE</v>
      </c>
      <c r="AL729" s="68">
        <f>'COUT TVX'!M726</f>
        <v>236130.59</v>
      </c>
      <c r="AM729" s="68"/>
      <c r="AN729" s="68"/>
      <c r="AO729" s="68"/>
      <c r="AP729" s="68"/>
      <c r="AQ729" s="68"/>
      <c r="AR729" s="68"/>
      <c r="AS729" s="77" t="str">
        <f>IF(ISBLANK('COUT TVX'!Q726),"",'COUT TVX'!Q726)</f>
        <v/>
      </c>
      <c r="AT729" s="68" t="str">
        <f t="shared" si="69"/>
        <v/>
      </c>
      <c r="AU729" s="68" t="str">
        <f t="shared" si="70"/>
        <v/>
      </c>
      <c r="AV729" s="68" t="str">
        <f t="shared" si="71"/>
        <v/>
      </c>
    </row>
    <row r="730" spans="1:48" x14ac:dyDescent="0.25">
      <c r="A730" s="67">
        <f>'COUT TVX'!A727</f>
        <v>876</v>
      </c>
      <c r="B730" s="67" t="str">
        <f>'COUT TVX'!B727</f>
        <v>0876-01 LE GRAND LUCE CONST 10 LOGTS</v>
      </c>
      <c r="C730" s="67"/>
      <c r="D730" s="67"/>
      <c r="E730" s="67" t="str">
        <f>IF(ISBLANK('COUT TVX'!I727),"",'COUT TVX'!I727)</f>
        <v/>
      </c>
      <c r="F730" s="72" t="str">
        <f>'COUT TVX'!R727</f>
        <v>Z3</v>
      </c>
      <c r="G730" s="67"/>
      <c r="H730" s="67">
        <f>'COUT TVX'!C727</f>
        <v>2015</v>
      </c>
      <c r="I730" s="67">
        <f>'COUT TVX'!D727</f>
        <v>2016</v>
      </c>
      <c r="J730" s="67" t="str">
        <f>IF('COUT TVX'!H727="IND","IND",IF('COUT TVX'!H727="COLL","COLL",IF('COUT TVX'!H727="INT","COL","MIXTE")))</f>
        <v>IND</v>
      </c>
      <c r="K730" s="67" t="str">
        <f>IFERROR((VLOOKUP(A730,'COUT GLOBAL'!A:L,9,FALSE)),"")</f>
        <v>Locatif</v>
      </c>
      <c r="L730" s="67"/>
      <c r="M730" s="67"/>
      <c r="N730" s="67" t="str">
        <f t="shared" si="66"/>
        <v>-</v>
      </c>
      <c r="O730" s="67"/>
      <c r="P730" s="67"/>
      <c r="Q730" s="67"/>
      <c r="R730" s="67"/>
      <c r="S730" s="67"/>
      <c r="T730" s="67"/>
      <c r="U730" s="67"/>
      <c r="V730" s="67"/>
      <c r="W730" s="67"/>
      <c r="X730" s="73" t="str">
        <f>IF('COUT TVX'!E727=0,"",'COUT TVX'!E727)</f>
        <v/>
      </c>
      <c r="Y730" s="74"/>
      <c r="Z730" s="74"/>
      <c r="AA730" s="74"/>
      <c r="AB730" s="74"/>
      <c r="AC730" s="74"/>
      <c r="AD730" s="68"/>
      <c r="AE730" s="68" t="str">
        <f t="shared" si="67"/>
        <v/>
      </c>
      <c r="AF730" s="68"/>
      <c r="AG730" s="75" t="str">
        <f>IF('COUT TVX'!F727=0,"",'COUT TVX'!F727)</f>
        <v/>
      </c>
      <c r="AH730" s="75" t="str">
        <f>IF('COUT TVX'!G727=0,"",'COUT TVX'!G727)</f>
        <v/>
      </c>
      <c r="AI730" s="76" t="str">
        <f t="shared" si="68"/>
        <v/>
      </c>
      <c r="AJ730" s="67" t="str">
        <f>'COUT TVX'!K727</f>
        <v>LOT 4 - MENUISERIES EXT</v>
      </c>
      <c r="AK730" s="67" t="str">
        <f>'COUT TVX'!L727</f>
        <v>SECOND ŒUVRE</v>
      </c>
      <c r="AL730" s="68">
        <f>'COUT TVX'!M727</f>
        <v>53758.31</v>
      </c>
      <c r="AM730" s="68"/>
      <c r="AN730" s="68"/>
      <c r="AO730" s="68"/>
      <c r="AP730" s="68"/>
      <c r="AQ730" s="68"/>
      <c r="AR730" s="68"/>
      <c r="AS730" s="77" t="str">
        <f>IF(ISBLANK('COUT TVX'!Q727),"",'COUT TVX'!Q727)</f>
        <v/>
      </c>
      <c r="AT730" s="68" t="str">
        <f t="shared" si="69"/>
        <v/>
      </c>
      <c r="AU730" s="68" t="str">
        <f t="shared" si="70"/>
        <v/>
      </c>
      <c r="AV730" s="68" t="str">
        <f t="shared" si="71"/>
        <v/>
      </c>
    </row>
    <row r="731" spans="1:48" x14ac:dyDescent="0.25">
      <c r="A731" s="67">
        <f>'COUT TVX'!A728</f>
        <v>876</v>
      </c>
      <c r="B731" s="67" t="str">
        <f>'COUT TVX'!B728</f>
        <v>0876-01 LE GRAND LUCE CONST 10 LOGTS</v>
      </c>
      <c r="C731" s="67"/>
      <c r="D731" s="67"/>
      <c r="E731" s="67" t="str">
        <f>IF(ISBLANK('COUT TVX'!I728),"",'COUT TVX'!I728)</f>
        <v/>
      </c>
      <c r="F731" s="72" t="str">
        <f>'COUT TVX'!R728</f>
        <v>Z3</v>
      </c>
      <c r="G731" s="67"/>
      <c r="H731" s="67">
        <f>'COUT TVX'!C728</f>
        <v>2015</v>
      </c>
      <c r="I731" s="67">
        <f>'COUT TVX'!D728</f>
        <v>2016</v>
      </c>
      <c r="J731" s="67" t="str">
        <f>IF('COUT TVX'!H728="IND","IND",IF('COUT TVX'!H728="COLL","COLL",IF('COUT TVX'!H728="INT","COL","MIXTE")))</f>
        <v>IND</v>
      </c>
      <c r="K731" s="67" t="str">
        <f>IFERROR((VLOOKUP(A731,'COUT GLOBAL'!A:L,9,FALSE)),"")</f>
        <v>Locatif</v>
      </c>
      <c r="L731" s="67"/>
      <c r="M731" s="67"/>
      <c r="N731" s="67" t="str">
        <f t="shared" si="66"/>
        <v>-</v>
      </c>
      <c r="O731" s="67"/>
      <c r="P731" s="67"/>
      <c r="Q731" s="67"/>
      <c r="R731" s="67"/>
      <c r="S731" s="67"/>
      <c r="T731" s="67"/>
      <c r="U731" s="67"/>
      <c r="V731" s="67"/>
      <c r="W731" s="67"/>
      <c r="X731" s="73" t="str">
        <f>IF('COUT TVX'!E728=0,"",'COUT TVX'!E728)</f>
        <v/>
      </c>
      <c r="Y731" s="74"/>
      <c r="Z731" s="74"/>
      <c r="AA731" s="74"/>
      <c r="AB731" s="74"/>
      <c r="AC731" s="74"/>
      <c r="AD731" s="68"/>
      <c r="AE731" s="68" t="str">
        <f t="shared" si="67"/>
        <v/>
      </c>
      <c r="AF731" s="68"/>
      <c r="AG731" s="75" t="str">
        <f>IF('COUT TVX'!F728=0,"",'COUT TVX'!F728)</f>
        <v/>
      </c>
      <c r="AH731" s="75" t="str">
        <f>IF('COUT TVX'!G728=0,"",'COUT TVX'!G728)</f>
        <v/>
      </c>
      <c r="AI731" s="76" t="str">
        <f t="shared" si="68"/>
        <v/>
      </c>
      <c r="AJ731" s="67" t="str">
        <f>'COUT TVX'!K728</f>
        <v>LOT 5 - METALLERIE</v>
      </c>
      <c r="AK731" s="67" t="str">
        <f>'COUT TVX'!L728</f>
        <v>SECOND ŒUVRE</v>
      </c>
      <c r="AL731" s="68">
        <f>'COUT TVX'!M728</f>
        <v>22777.02</v>
      </c>
      <c r="AM731" s="68"/>
      <c r="AN731" s="68"/>
      <c r="AO731" s="68"/>
      <c r="AP731" s="68"/>
      <c r="AQ731" s="68"/>
      <c r="AR731" s="68"/>
      <c r="AS731" s="77" t="str">
        <f>IF(ISBLANK('COUT TVX'!Q728),"",'COUT TVX'!Q728)</f>
        <v/>
      </c>
      <c r="AT731" s="68" t="str">
        <f t="shared" si="69"/>
        <v/>
      </c>
      <c r="AU731" s="68" t="str">
        <f t="shared" si="70"/>
        <v/>
      </c>
      <c r="AV731" s="68" t="str">
        <f t="shared" si="71"/>
        <v/>
      </c>
    </row>
    <row r="732" spans="1:48" x14ac:dyDescent="0.25">
      <c r="A732" s="67">
        <f>'COUT TVX'!A729</f>
        <v>876</v>
      </c>
      <c r="B732" s="67" t="str">
        <f>'COUT TVX'!B729</f>
        <v>0876-01 LE GRAND LUCE CONST 10 LOGTS</v>
      </c>
      <c r="C732" s="67"/>
      <c r="D732" s="67"/>
      <c r="E732" s="67" t="str">
        <f>IF(ISBLANK('COUT TVX'!I729),"",'COUT TVX'!I729)</f>
        <v/>
      </c>
      <c r="F732" s="72" t="str">
        <f>'COUT TVX'!R729</f>
        <v>Z3</v>
      </c>
      <c r="G732" s="67"/>
      <c r="H732" s="67">
        <f>'COUT TVX'!C729</f>
        <v>2015</v>
      </c>
      <c r="I732" s="67">
        <f>'COUT TVX'!D729</f>
        <v>2016</v>
      </c>
      <c r="J732" s="67" t="str">
        <f>IF('COUT TVX'!H729="IND","IND",IF('COUT TVX'!H729="COLL","COLL",IF('COUT TVX'!H729="INT","COL","MIXTE")))</f>
        <v>IND</v>
      </c>
      <c r="K732" s="67" t="str">
        <f>IFERROR((VLOOKUP(A732,'COUT GLOBAL'!A:L,9,FALSE)),"")</f>
        <v>Locatif</v>
      </c>
      <c r="L732" s="67"/>
      <c r="M732" s="67"/>
      <c r="N732" s="67" t="str">
        <f t="shared" si="66"/>
        <v>-</v>
      </c>
      <c r="O732" s="67"/>
      <c r="P732" s="67"/>
      <c r="Q732" s="67"/>
      <c r="R732" s="67"/>
      <c r="S732" s="67"/>
      <c r="T732" s="67"/>
      <c r="U732" s="67"/>
      <c r="V732" s="67"/>
      <c r="W732" s="67"/>
      <c r="X732" s="73" t="str">
        <f>IF('COUT TVX'!E729=0,"",'COUT TVX'!E729)</f>
        <v/>
      </c>
      <c r="Y732" s="74"/>
      <c r="Z732" s="74"/>
      <c r="AA732" s="74"/>
      <c r="AB732" s="74"/>
      <c r="AC732" s="74"/>
      <c r="AD732" s="68"/>
      <c r="AE732" s="68" t="str">
        <f t="shared" si="67"/>
        <v/>
      </c>
      <c r="AF732" s="68"/>
      <c r="AG732" s="75" t="str">
        <f>IF('COUT TVX'!F729=0,"",'COUT TVX'!F729)</f>
        <v/>
      </c>
      <c r="AH732" s="75" t="str">
        <f>IF('COUT TVX'!G729=0,"",'COUT TVX'!G729)</f>
        <v/>
      </c>
      <c r="AI732" s="76" t="str">
        <f t="shared" si="68"/>
        <v/>
      </c>
      <c r="AJ732" s="67" t="str">
        <f>'COUT TVX'!K729</f>
        <v>LOT 6 - PLATRERIE ISOLATION</v>
      </c>
      <c r="AK732" s="67" t="str">
        <f>'COUT TVX'!L729</f>
        <v>SECOND ŒUVRE</v>
      </c>
      <c r="AL732" s="68">
        <f>'COUT TVX'!M729</f>
        <v>87067.14</v>
      </c>
      <c r="AM732" s="68"/>
      <c r="AN732" s="68"/>
      <c r="AO732" s="68"/>
      <c r="AP732" s="68"/>
      <c r="AQ732" s="68"/>
      <c r="AR732" s="68"/>
      <c r="AS732" s="77" t="str">
        <f>IF(ISBLANK('COUT TVX'!Q729),"",'COUT TVX'!Q729)</f>
        <v/>
      </c>
      <c r="AT732" s="68" t="str">
        <f t="shared" si="69"/>
        <v/>
      </c>
      <c r="AU732" s="68" t="str">
        <f t="shared" si="70"/>
        <v/>
      </c>
      <c r="AV732" s="68" t="str">
        <f t="shared" si="71"/>
        <v/>
      </c>
    </row>
    <row r="733" spans="1:48" x14ac:dyDescent="0.25">
      <c r="A733" s="67">
        <f>'COUT TVX'!A730</f>
        <v>876</v>
      </c>
      <c r="B733" s="67" t="str">
        <f>'COUT TVX'!B730</f>
        <v>0876-01 LE GRAND LUCE CONST 10 LOGTS</v>
      </c>
      <c r="C733" s="67"/>
      <c r="D733" s="67"/>
      <c r="E733" s="67" t="str">
        <f>IF(ISBLANK('COUT TVX'!I730),"",'COUT TVX'!I730)</f>
        <v/>
      </c>
      <c r="F733" s="72" t="str">
        <f>'COUT TVX'!R730</f>
        <v>Z3</v>
      </c>
      <c r="G733" s="67"/>
      <c r="H733" s="67">
        <f>'COUT TVX'!C730</f>
        <v>2015</v>
      </c>
      <c r="I733" s="67">
        <f>'COUT TVX'!D730</f>
        <v>2016</v>
      </c>
      <c r="J733" s="67" t="str">
        <f>IF('COUT TVX'!H730="IND","IND",IF('COUT TVX'!H730="COLL","COLL",IF('COUT TVX'!H730="INT","COL","MIXTE")))</f>
        <v>IND</v>
      </c>
      <c r="K733" s="67" t="str">
        <f>IFERROR((VLOOKUP(A733,'COUT GLOBAL'!A:L,9,FALSE)),"")</f>
        <v>Locatif</v>
      </c>
      <c r="L733" s="67"/>
      <c r="M733" s="67"/>
      <c r="N733" s="67" t="str">
        <f t="shared" si="66"/>
        <v>-</v>
      </c>
      <c r="O733" s="67"/>
      <c r="P733" s="67"/>
      <c r="Q733" s="67"/>
      <c r="R733" s="67"/>
      <c r="S733" s="67"/>
      <c r="T733" s="67"/>
      <c r="U733" s="67"/>
      <c r="V733" s="67"/>
      <c r="W733" s="67"/>
      <c r="X733" s="73" t="str">
        <f>IF('COUT TVX'!E730=0,"",'COUT TVX'!E730)</f>
        <v/>
      </c>
      <c r="Y733" s="74"/>
      <c r="Z733" s="74"/>
      <c r="AA733" s="74"/>
      <c r="AB733" s="74"/>
      <c r="AC733" s="74"/>
      <c r="AD733" s="68"/>
      <c r="AE733" s="68" t="str">
        <f t="shared" si="67"/>
        <v/>
      </c>
      <c r="AF733" s="68"/>
      <c r="AG733" s="75" t="str">
        <f>IF('COUT TVX'!F730=0,"",'COUT TVX'!F730)</f>
        <v/>
      </c>
      <c r="AH733" s="75" t="str">
        <f>IF('COUT TVX'!G730=0,"",'COUT TVX'!G730)</f>
        <v/>
      </c>
      <c r="AI733" s="76" t="str">
        <f t="shared" si="68"/>
        <v/>
      </c>
      <c r="AJ733" s="67" t="str">
        <f>'COUT TVX'!K730</f>
        <v>LOT 7 - MENUISERIES INT</v>
      </c>
      <c r="AK733" s="67" t="str">
        <f>'COUT TVX'!L730</f>
        <v>SECOND ŒUVRE</v>
      </c>
      <c r="AL733" s="68">
        <f>'COUT TVX'!M730</f>
        <v>34804.559999999998</v>
      </c>
      <c r="AM733" s="68"/>
      <c r="AN733" s="68"/>
      <c r="AO733" s="68"/>
      <c r="AP733" s="68"/>
      <c r="AQ733" s="68"/>
      <c r="AR733" s="68"/>
      <c r="AS733" s="77" t="str">
        <f>IF(ISBLANK('COUT TVX'!Q730),"",'COUT TVX'!Q730)</f>
        <v/>
      </c>
      <c r="AT733" s="68" t="str">
        <f t="shared" si="69"/>
        <v/>
      </c>
      <c r="AU733" s="68" t="str">
        <f t="shared" si="70"/>
        <v/>
      </c>
      <c r="AV733" s="68" t="str">
        <f t="shared" si="71"/>
        <v/>
      </c>
    </row>
    <row r="734" spans="1:48" x14ac:dyDescent="0.25">
      <c r="A734" s="67">
        <f>'COUT TVX'!A731</f>
        <v>876</v>
      </c>
      <c r="B734" s="67" t="str">
        <f>'COUT TVX'!B731</f>
        <v>0876-01 LE GRAND LUCE CONST 10 LOGTS</v>
      </c>
      <c r="C734" s="67"/>
      <c r="D734" s="67"/>
      <c r="E734" s="67" t="str">
        <f>IF(ISBLANK('COUT TVX'!I731),"",'COUT TVX'!I731)</f>
        <v/>
      </c>
      <c r="F734" s="72" t="str">
        <f>'COUT TVX'!R731</f>
        <v>Z3</v>
      </c>
      <c r="G734" s="67"/>
      <c r="H734" s="67">
        <f>'COUT TVX'!C731</f>
        <v>2015</v>
      </c>
      <c r="I734" s="67">
        <f>'COUT TVX'!D731</f>
        <v>2016</v>
      </c>
      <c r="J734" s="67" t="str">
        <f>IF('COUT TVX'!H731="IND","IND",IF('COUT TVX'!H731="COLL","COLL",IF('COUT TVX'!H731="INT","COL","MIXTE")))</f>
        <v>IND</v>
      </c>
      <c r="K734" s="67" t="str">
        <f>IFERROR((VLOOKUP(A734,'COUT GLOBAL'!A:L,9,FALSE)),"")</f>
        <v>Locatif</v>
      </c>
      <c r="L734" s="67"/>
      <c r="M734" s="67"/>
      <c r="N734" s="67" t="str">
        <f t="shared" si="66"/>
        <v>-</v>
      </c>
      <c r="O734" s="67"/>
      <c r="P734" s="67"/>
      <c r="Q734" s="67"/>
      <c r="R734" s="67"/>
      <c r="S734" s="67"/>
      <c r="T734" s="67"/>
      <c r="U734" s="67"/>
      <c r="V734" s="67"/>
      <c r="W734" s="67"/>
      <c r="X734" s="73" t="str">
        <f>IF('COUT TVX'!E731=0,"",'COUT TVX'!E731)</f>
        <v/>
      </c>
      <c r="Y734" s="74"/>
      <c r="Z734" s="74"/>
      <c r="AA734" s="74"/>
      <c r="AB734" s="74"/>
      <c r="AC734" s="74"/>
      <c r="AD734" s="68"/>
      <c r="AE734" s="68" t="str">
        <f t="shared" si="67"/>
        <v/>
      </c>
      <c r="AF734" s="68"/>
      <c r="AG734" s="75" t="str">
        <f>IF('COUT TVX'!F731=0,"",'COUT TVX'!F731)</f>
        <v/>
      </c>
      <c r="AH734" s="75" t="str">
        <f>IF('COUT TVX'!G731=0,"",'COUT TVX'!G731)</f>
        <v/>
      </c>
      <c r="AI734" s="76" t="str">
        <f t="shared" si="68"/>
        <v/>
      </c>
      <c r="AJ734" s="67" t="str">
        <f>'COUT TVX'!K731</f>
        <v>LOT 8 - ELECTRICITE</v>
      </c>
      <c r="AK734" s="67" t="str">
        <f>'COUT TVX'!L731</f>
        <v>ELECTRICITE / CHAUFFAGE/PLOMBERIE/VMC</v>
      </c>
      <c r="AL734" s="68">
        <f>'COUT TVX'!M731</f>
        <v>32851.620000000003</v>
      </c>
      <c r="AM734" s="68"/>
      <c r="AN734" s="68"/>
      <c r="AO734" s="68"/>
      <c r="AP734" s="68"/>
      <c r="AQ734" s="68"/>
      <c r="AR734" s="68"/>
      <c r="AS734" s="77" t="str">
        <f>IF(ISBLANK('COUT TVX'!Q731),"",'COUT TVX'!Q731)</f>
        <v/>
      </c>
      <c r="AT734" s="68" t="str">
        <f t="shared" si="69"/>
        <v/>
      </c>
      <c r="AU734" s="68" t="str">
        <f t="shared" si="70"/>
        <v/>
      </c>
      <c r="AV734" s="68" t="str">
        <f t="shared" si="71"/>
        <v/>
      </c>
    </row>
    <row r="735" spans="1:48" x14ac:dyDescent="0.25">
      <c r="A735" s="67">
        <f>'COUT TVX'!A732</f>
        <v>876</v>
      </c>
      <c r="B735" s="67" t="str">
        <f>'COUT TVX'!B732</f>
        <v>0876-01 LE GRAND LUCE CONST 10 LOGTS</v>
      </c>
      <c r="C735" s="67"/>
      <c r="D735" s="67"/>
      <c r="E735" s="67" t="str">
        <f>IF(ISBLANK('COUT TVX'!I732),"",'COUT TVX'!I732)</f>
        <v/>
      </c>
      <c r="F735" s="72" t="str">
        <f>'COUT TVX'!R732</f>
        <v>Z3</v>
      </c>
      <c r="G735" s="67"/>
      <c r="H735" s="67">
        <f>'COUT TVX'!C732</f>
        <v>2015</v>
      </c>
      <c r="I735" s="67">
        <f>'COUT TVX'!D732</f>
        <v>2016</v>
      </c>
      <c r="J735" s="67" t="str">
        <f>IF('COUT TVX'!H732="IND","IND",IF('COUT TVX'!H732="COLL","COLL",IF('COUT TVX'!H732="INT","COL","MIXTE")))</f>
        <v>IND</v>
      </c>
      <c r="K735" s="67" t="str">
        <f>IFERROR((VLOOKUP(A735,'COUT GLOBAL'!A:L,9,FALSE)),"")</f>
        <v>Locatif</v>
      </c>
      <c r="L735" s="67"/>
      <c r="M735" s="67"/>
      <c r="N735" s="67" t="str">
        <f t="shared" si="66"/>
        <v>-</v>
      </c>
      <c r="O735" s="67"/>
      <c r="P735" s="67"/>
      <c r="Q735" s="67"/>
      <c r="R735" s="67"/>
      <c r="S735" s="67"/>
      <c r="T735" s="67"/>
      <c r="U735" s="67"/>
      <c r="V735" s="67"/>
      <c r="W735" s="67"/>
      <c r="X735" s="73" t="str">
        <f>IF('COUT TVX'!E732=0,"",'COUT TVX'!E732)</f>
        <v/>
      </c>
      <c r="Y735" s="74"/>
      <c r="Z735" s="74"/>
      <c r="AA735" s="74"/>
      <c r="AB735" s="74"/>
      <c r="AC735" s="74"/>
      <c r="AD735" s="68"/>
      <c r="AE735" s="68" t="str">
        <f t="shared" si="67"/>
        <v/>
      </c>
      <c r="AF735" s="68"/>
      <c r="AG735" s="75" t="str">
        <f>IF('COUT TVX'!F732=0,"",'COUT TVX'!F732)</f>
        <v/>
      </c>
      <c r="AH735" s="75" t="str">
        <f>IF('COUT TVX'!G732=0,"",'COUT TVX'!G732)</f>
        <v/>
      </c>
      <c r="AI735" s="76" t="str">
        <f t="shared" si="68"/>
        <v/>
      </c>
      <c r="AJ735" s="67" t="str">
        <f>'COUT TVX'!K732</f>
        <v>LOT 8 BIS - CHAUFFAGE VENT VMC</v>
      </c>
      <c r="AK735" s="67" t="str">
        <f>'COUT TVX'!L732</f>
        <v>ELECTRICITE / CHAUFFAGE/PLOMBERIE/VMC</v>
      </c>
      <c r="AL735" s="68">
        <f>'COUT TVX'!M732</f>
        <v>46940.37</v>
      </c>
      <c r="AM735" s="68"/>
      <c r="AN735" s="68"/>
      <c r="AO735" s="68"/>
      <c r="AP735" s="68"/>
      <c r="AQ735" s="68"/>
      <c r="AR735" s="68"/>
      <c r="AS735" s="77" t="str">
        <f>IF(ISBLANK('COUT TVX'!Q732),"",'COUT TVX'!Q732)</f>
        <v/>
      </c>
      <c r="AT735" s="68" t="str">
        <f t="shared" si="69"/>
        <v/>
      </c>
      <c r="AU735" s="68" t="str">
        <f t="shared" si="70"/>
        <v/>
      </c>
      <c r="AV735" s="68" t="str">
        <f t="shared" si="71"/>
        <v/>
      </c>
    </row>
    <row r="736" spans="1:48" x14ac:dyDescent="0.25">
      <c r="A736" s="67">
        <f>'COUT TVX'!A733</f>
        <v>876</v>
      </c>
      <c r="B736" s="67" t="str">
        <f>'COUT TVX'!B733</f>
        <v>0876-01 LE GRAND LUCE CONST 10 LOGTS</v>
      </c>
      <c r="C736" s="67"/>
      <c r="D736" s="67"/>
      <c r="E736" s="67" t="str">
        <f>IF(ISBLANK('COUT TVX'!I733),"",'COUT TVX'!I733)</f>
        <v/>
      </c>
      <c r="F736" s="72" t="str">
        <f>'COUT TVX'!R733</f>
        <v>Z3</v>
      </c>
      <c r="G736" s="67"/>
      <c r="H736" s="67">
        <f>'COUT TVX'!C733</f>
        <v>2015</v>
      </c>
      <c r="I736" s="67">
        <f>'COUT TVX'!D733</f>
        <v>2016</v>
      </c>
      <c r="J736" s="67" t="str">
        <f>IF('COUT TVX'!H733="IND","IND",IF('COUT TVX'!H733="COLL","COLL",IF('COUT TVX'!H733="INT","COL","MIXTE")))</f>
        <v>IND</v>
      </c>
      <c r="K736" s="67" t="str">
        <f>IFERROR((VLOOKUP(A736,'COUT GLOBAL'!A:L,9,FALSE)),"")</f>
        <v>Locatif</v>
      </c>
      <c r="L736" s="67"/>
      <c r="M736" s="67"/>
      <c r="N736" s="67" t="str">
        <f t="shared" si="66"/>
        <v>-</v>
      </c>
      <c r="O736" s="67"/>
      <c r="P736" s="67"/>
      <c r="Q736" s="67"/>
      <c r="R736" s="67"/>
      <c r="S736" s="67"/>
      <c r="T736" s="67"/>
      <c r="U736" s="67"/>
      <c r="V736" s="67"/>
      <c r="W736" s="67"/>
      <c r="X736" s="73" t="str">
        <f>IF('COUT TVX'!E733=0,"",'COUT TVX'!E733)</f>
        <v/>
      </c>
      <c r="Y736" s="74"/>
      <c r="Z736" s="74"/>
      <c r="AA736" s="74"/>
      <c r="AB736" s="74"/>
      <c r="AC736" s="74"/>
      <c r="AD736" s="68"/>
      <c r="AE736" s="68" t="str">
        <f t="shared" si="67"/>
        <v/>
      </c>
      <c r="AF736" s="68"/>
      <c r="AG736" s="75" t="str">
        <f>IF('COUT TVX'!F733=0,"",'COUT TVX'!F733)</f>
        <v/>
      </c>
      <c r="AH736" s="75" t="str">
        <f>IF('COUT TVX'!G733=0,"",'COUT TVX'!G733)</f>
        <v/>
      </c>
      <c r="AI736" s="76" t="str">
        <f t="shared" si="68"/>
        <v/>
      </c>
      <c r="AJ736" s="67" t="str">
        <f>'COUT TVX'!K733</f>
        <v>LOT 9 - PLOMBERIE SANITAIRES</v>
      </c>
      <c r="AK736" s="67" t="str">
        <f>'COUT TVX'!L733</f>
        <v>ELECTRICITE / CHAUFFAGE/PLOMBERIE/VMC</v>
      </c>
      <c r="AL736" s="68">
        <f>'COUT TVX'!M733</f>
        <v>36655.18</v>
      </c>
      <c r="AM736" s="68"/>
      <c r="AN736" s="68"/>
      <c r="AO736" s="68"/>
      <c r="AP736" s="68"/>
      <c r="AQ736" s="68"/>
      <c r="AR736" s="68"/>
      <c r="AS736" s="77" t="str">
        <f>IF(ISBLANK('COUT TVX'!Q733),"",'COUT TVX'!Q733)</f>
        <v/>
      </c>
      <c r="AT736" s="68" t="str">
        <f t="shared" si="69"/>
        <v/>
      </c>
      <c r="AU736" s="68" t="str">
        <f t="shared" si="70"/>
        <v/>
      </c>
      <c r="AV736" s="68" t="str">
        <f t="shared" si="71"/>
        <v/>
      </c>
    </row>
    <row r="737" spans="1:48" x14ac:dyDescent="0.25">
      <c r="A737" s="67">
        <f>'COUT TVX'!A734</f>
        <v>876</v>
      </c>
      <c r="B737" s="67" t="str">
        <f>'COUT TVX'!B734</f>
        <v>0876-01 LE GRAND LUCE CONST 10 LOGTS</v>
      </c>
      <c r="C737" s="67"/>
      <c r="D737" s="67"/>
      <c r="E737" s="67" t="str">
        <f>IF(ISBLANK('COUT TVX'!I734),"",'COUT TVX'!I734)</f>
        <v/>
      </c>
      <c r="F737" s="72" t="str">
        <f>'COUT TVX'!R734</f>
        <v>Z3</v>
      </c>
      <c r="G737" s="67"/>
      <c r="H737" s="67">
        <f>'COUT TVX'!C734</f>
        <v>2015</v>
      </c>
      <c r="I737" s="67">
        <f>'COUT TVX'!D734</f>
        <v>2016</v>
      </c>
      <c r="J737" s="67" t="str">
        <f>IF('COUT TVX'!H734="IND","IND",IF('COUT TVX'!H734="COLL","COLL",IF('COUT TVX'!H734="INT","COL","MIXTE")))</f>
        <v>IND</v>
      </c>
      <c r="K737" s="67" t="str">
        <f>IFERROR((VLOOKUP(A737,'COUT GLOBAL'!A:L,9,FALSE)),"")</f>
        <v>Locatif</v>
      </c>
      <c r="L737" s="67"/>
      <c r="M737" s="67"/>
      <c r="N737" s="67" t="str">
        <f t="shared" si="66"/>
        <v>-</v>
      </c>
      <c r="O737" s="67"/>
      <c r="P737" s="67"/>
      <c r="Q737" s="67"/>
      <c r="R737" s="67"/>
      <c r="S737" s="67"/>
      <c r="T737" s="67"/>
      <c r="U737" s="67"/>
      <c r="V737" s="67"/>
      <c r="W737" s="67"/>
      <c r="X737" s="73" t="str">
        <f>IF('COUT TVX'!E734=0,"",'COUT TVX'!E734)</f>
        <v/>
      </c>
      <c r="Y737" s="74"/>
      <c r="Z737" s="74"/>
      <c r="AA737" s="74"/>
      <c r="AB737" s="74"/>
      <c r="AC737" s="74"/>
      <c r="AD737" s="68"/>
      <c r="AE737" s="68" t="str">
        <f t="shared" si="67"/>
        <v/>
      </c>
      <c r="AF737" s="68"/>
      <c r="AG737" s="75" t="str">
        <f>IF('COUT TVX'!F734=0,"",'COUT TVX'!F734)</f>
        <v/>
      </c>
      <c r="AH737" s="75" t="str">
        <f>IF('COUT TVX'!G734=0,"",'COUT TVX'!G734)</f>
        <v/>
      </c>
      <c r="AI737" s="76" t="str">
        <f t="shared" si="68"/>
        <v/>
      </c>
      <c r="AJ737" s="67" t="str">
        <f>'COUT TVX'!K734</f>
        <v>LOT 10 - CARRELAGES</v>
      </c>
      <c r="AK737" s="67" t="str">
        <f>'COUT TVX'!L734</f>
        <v>SECOND ŒUVRE</v>
      </c>
      <c r="AL737" s="68">
        <f>'COUT TVX'!M734</f>
        <v>34266.44</v>
      </c>
      <c r="AM737" s="68"/>
      <c r="AN737" s="68"/>
      <c r="AO737" s="68"/>
      <c r="AP737" s="68"/>
      <c r="AQ737" s="68"/>
      <c r="AR737" s="68"/>
      <c r="AS737" s="77" t="str">
        <f>IF(ISBLANK('COUT TVX'!Q734),"",'COUT TVX'!Q734)</f>
        <v/>
      </c>
      <c r="AT737" s="68" t="str">
        <f t="shared" si="69"/>
        <v/>
      </c>
      <c r="AU737" s="68" t="str">
        <f t="shared" si="70"/>
        <v/>
      </c>
      <c r="AV737" s="68" t="str">
        <f t="shared" si="71"/>
        <v/>
      </c>
    </row>
    <row r="738" spans="1:48" x14ac:dyDescent="0.25">
      <c r="A738" s="67">
        <f>'COUT TVX'!A735</f>
        <v>876</v>
      </c>
      <c r="B738" s="67" t="str">
        <f>'COUT TVX'!B735</f>
        <v>0876-01 LE GRAND LUCE CONST 10 LOGTS</v>
      </c>
      <c r="C738" s="67"/>
      <c r="D738" s="67"/>
      <c r="E738" s="67" t="str">
        <f>IF(ISBLANK('COUT TVX'!I735),"",'COUT TVX'!I735)</f>
        <v/>
      </c>
      <c r="F738" s="72" t="str">
        <f>'COUT TVX'!R735</f>
        <v>Z3</v>
      </c>
      <c r="G738" s="67"/>
      <c r="H738" s="67">
        <f>'COUT TVX'!C735</f>
        <v>2015</v>
      </c>
      <c r="I738" s="67">
        <f>'COUT TVX'!D735</f>
        <v>2016</v>
      </c>
      <c r="J738" s="67" t="str">
        <f>IF('COUT TVX'!H735="IND","IND",IF('COUT TVX'!H735="COLL","COLL",IF('COUT TVX'!H735="INT","COL","MIXTE")))</f>
        <v>IND</v>
      </c>
      <c r="K738" s="67" t="str">
        <f>IFERROR((VLOOKUP(A738,'COUT GLOBAL'!A:L,9,FALSE)),"")</f>
        <v>Locatif</v>
      </c>
      <c r="L738" s="67"/>
      <c r="M738" s="67"/>
      <c r="N738" s="67" t="str">
        <f t="shared" si="66"/>
        <v>-</v>
      </c>
      <c r="O738" s="67"/>
      <c r="P738" s="67"/>
      <c r="Q738" s="67"/>
      <c r="R738" s="67"/>
      <c r="S738" s="67"/>
      <c r="T738" s="67"/>
      <c r="U738" s="67"/>
      <c r="V738" s="67"/>
      <c r="W738" s="67"/>
      <c r="X738" s="73" t="str">
        <f>IF('COUT TVX'!E735=0,"",'COUT TVX'!E735)</f>
        <v/>
      </c>
      <c r="Y738" s="74"/>
      <c r="Z738" s="74"/>
      <c r="AA738" s="74"/>
      <c r="AB738" s="74"/>
      <c r="AC738" s="74"/>
      <c r="AD738" s="68"/>
      <c r="AE738" s="68" t="str">
        <f t="shared" si="67"/>
        <v/>
      </c>
      <c r="AF738" s="68"/>
      <c r="AG738" s="75" t="str">
        <f>IF('COUT TVX'!F735=0,"",'COUT TVX'!F735)</f>
        <v/>
      </c>
      <c r="AH738" s="75" t="str">
        <f>IF('COUT TVX'!G735=0,"",'COUT TVX'!G735)</f>
        <v/>
      </c>
      <c r="AI738" s="76" t="str">
        <f t="shared" si="68"/>
        <v/>
      </c>
      <c r="AJ738" s="67" t="str">
        <f>'COUT TVX'!K735</f>
        <v>LOT 11 - PEINTURE REVETS SOLS</v>
      </c>
      <c r="AK738" s="67" t="str">
        <f>'COUT TVX'!L735</f>
        <v>SECOND ŒUVRE</v>
      </c>
      <c r="AL738" s="68">
        <f>'COUT TVX'!M735</f>
        <v>41643.97</v>
      </c>
      <c r="AM738" s="68"/>
      <c r="AN738" s="68"/>
      <c r="AO738" s="68"/>
      <c r="AP738" s="68"/>
      <c r="AQ738" s="68"/>
      <c r="AR738" s="68"/>
      <c r="AS738" s="77" t="str">
        <f>IF(ISBLANK('COUT TVX'!Q735),"",'COUT TVX'!Q735)</f>
        <v/>
      </c>
      <c r="AT738" s="68" t="str">
        <f t="shared" si="69"/>
        <v/>
      </c>
      <c r="AU738" s="68" t="str">
        <f t="shared" si="70"/>
        <v/>
      </c>
      <c r="AV738" s="68" t="str">
        <f t="shared" si="71"/>
        <v/>
      </c>
    </row>
    <row r="739" spans="1:48" x14ac:dyDescent="0.25">
      <c r="A739" s="67">
        <f>'COUT TVX'!A736</f>
        <v>896</v>
      </c>
      <c r="B739" s="67" t="str">
        <f>'COUT TVX'!B736</f>
        <v>0896-01 LA SUZE SUR SARTHE CONST 10 LOGTS</v>
      </c>
      <c r="C739" s="67"/>
      <c r="D739" s="67" t="s">
        <v>1268</v>
      </c>
      <c r="E739" s="67" t="str">
        <f>IF(ISBLANK('COUT TVX'!I736),"",'COUT TVX'!I736)</f>
        <v/>
      </c>
      <c r="F739" s="72" t="str">
        <f>'COUT TVX'!R736</f>
        <v>Z3</v>
      </c>
      <c r="G739" s="67"/>
      <c r="H739" s="67">
        <f>'COUT TVX'!C736</f>
        <v>2015</v>
      </c>
      <c r="I739" s="67">
        <f>'COUT TVX'!D736</f>
        <v>2016</v>
      </c>
      <c r="J739" s="67" t="str">
        <f>IF('COUT TVX'!H736="IND","IND",IF('COUT TVX'!H736="COLL","COLL",IF('COUT TVX'!H736="INT","COL","MIXTE")))</f>
        <v>IND</v>
      </c>
      <c r="K739" s="67" t="str">
        <f>IFERROR((VLOOKUP(A739,'COUT GLOBAL'!A:L,9,FALSE)),"")</f>
        <v>Locatif</v>
      </c>
      <c r="L739" s="67"/>
      <c r="M739" s="67"/>
      <c r="N739" s="67" t="str">
        <f t="shared" si="66"/>
        <v>-</v>
      </c>
      <c r="O739" s="67"/>
      <c r="P739" s="67"/>
      <c r="Q739" s="67"/>
      <c r="R739" s="67"/>
      <c r="S739" s="67"/>
      <c r="T739" s="67"/>
      <c r="U739" s="67"/>
      <c r="V739" s="67"/>
      <c r="W739" s="67"/>
      <c r="X739" s="73">
        <f>IF('COUT TVX'!E736=0,"",'COUT TVX'!E736)</f>
        <v>10</v>
      </c>
      <c r="Y739" s="74"/>
      <c r="Z739" s="74"/>
      <c r="AA739" s="74"/>
      <c r="AB739" s="74"/>
      <c r="AC739" s="74"/>
      <c r="AD739" s="68"/>
      <c r="AE739" s="68">
        <f t="shared" si="67"/>
        <v>0</v>
      </c>
      <c r="AF739" s="68"/>
      <c r="AG739" s="75">
        <f>IF('COUT TVX'!F736=0,"",'COUT TVX'!F736)</f>
        <v>737.79</v>
      </c>
      <c r="AH739" s="75">
        <f>IF('COUT TVX'!G736=0,"",'COUT TVX'!G736)</f>
        <v>791.11</v>
      </c>
      <c r="AI739" s="76">
        <f t="shared" si="68"/>
        <v>0.9326010289340293</v>
      </c>
      <c r="AJ739" s="67" t="str">
        <f>'COUT TVX'!K736</f>
        <v>LOT N°1 - GROS OEUVRE</v>
      </c>
      <c r="AK739" s="67" t="str">
        <f>'COUT TVX'!L736</f>
        <v>GROS ŒUVRE</v>
      </c>
      <c r="AL739" s="68">
        <f>'COUT TVX'!M736</f>
        <v>309730.36</v>
      </c>
      <c r="AM739" s="68"/>
      <c r="AN739" s="68"/>
      <c r="AO739" s="68"/>
      <c r="AP739" s="68"/>
      <c r="AQ739" s="68"/>
      <c r="AR739" s="68"/>
      <c r="AS739" s="77">
        <f>IF(ISBLANK('COUT TVX'!Q736),"",'COUT TVX'!Q736)</f>
        <v>5.5E-2</v>
      </c>
      <c r="AT739" s="68">
        <f t="shared" si="69"/>
        <v>0</v>
      </c>
      <c r="AU739" s="68">
        <f t="shared" si="70"/>
        <v>0</v>
      </c>
      <c r="AV739" s="68">
        <f t="shared" si="71"/>
        <v>0</v>
      </c>
    </row>
    <row r="740" spans="1:48" x14ac:dyDescent="0.25">
      <c r="A740" s="67">
        <f>'COUT TVX'!A737</f>
        <v>896</v>
      </c>
      <c r="B740" s="67" t="str">
        <f>'COUT TVX'!B737</f>
        <v>0896-01 LA SUZE SUR SARTHE CONST 10 LOGTS</v>
      </c>
      <c r="C740" s="67"/>
      <c r="D740" s="67"/>
      <c r="E740" s="67" t="str">
        <f>IF(ISBLANK('COUT TVX'!I737),"",'COUT TVX'!I737)</f>
        <v/>
      </c>
      <c r="F740" s="72" t="str">
        <f>'COUT TVX'!R737</f>
        <v>Z3</v>
      </c>
      <c r="G740" s="67"/>
      <c r="H740" s="67">
        <f>'COUT TVX'!C737</f>
        <v>2015</v>
      </c>
      <c r="I740" s="67">
        <f>'COUT TVX'!D737</f>
        <v>2016</v>
      </c>
      <c r="J740" s="67" t="str">
        <f>IF('COUT TVX'!H737="IND","IND",IF('COUT TVX'!H737="COLL","COLL",IF('COUT TVX'!H737="INT","COL","MIXTE")))</f>
        <v>IND</v>
      </c>
      <c r="K740" s="67" t="str">
        <f>IFERROR((VLOOKUP(A740,'COUT GLOBAL'!A:L,9,FALSE)),"")</f>
        <v>Locatif</v>
      </c>
      <c r="L740" s="67"/>
      <c r="M740" s="67"/>
      <c r="N740" s="67" t="str">
        <f t="shared" si="66"/>
        <v>-</v>
      </c>
      <c r="O740" s="67"/>
      <c r="P740" s="67"/>
      <c r="Q740" s="67"/>
      <c r="R740" s="67"/>
      <c r="S740" s="67"/>
      <c r="T740" s="67"/>
      <c r="U740" s="67"/>
      <c r="V740" s="67"/>
      <c r="W740" s="67"/>
      <c r="X740" s="73" t="str">
        <f>IF('COUT TVX'!E737=0,"",'COUT TVX'!E737)</f>
        <v/>
      </c>
      <c r="Y740" s="74"/>
      <c r="Z740" s="74"/>
      <c r="AA740" s="74"/>
      <c r="AB740" s="74"/>
      <c r="AC740" s="74"/>
      <c r="AD740" s="68"/>
      <c r="AE740" s="68" t="str">
        <f t="shared" si="67"/>
        <v/>
      </c>
      <c r="AF740" s="68"/>
      <c r="AG740" s="75" t="str">
        <f>IF('COUT TVX'!F737=0,"",'COUT TVX'!F737)</f>
        <v/>
      </c>
      <c r="AH740" s="75" t="str">
        <f>IF('COUT TVX'!G737=0,"",'COUT TVX'!G737)</f>
        <v/>
      </c>
      <c r="AI740" s="76" t="str">
        <f t="shared" si="68"/>
        <v/>
      </c>
      <c r="AJ740" s="67" t="str">
        <f>'COUT TVX'!K737</f>
        <v>LOT N°2 - CHARPTENTE OSSATURE</v>
      </c>
      <c r="AK740" s="67" t="str">
        <f>'COUT TVX'!L737</f>
        <v>CHARPENTE / COUVERTURE</v>
      </c>
      <c r="AL740" s="68">
        <f>'COUT TVX'!M737</f>
        <v>57802.14</v>
      </c>
      <c r="AM740" s="68"/>
      <c r="AN740" s="68"/>
      <c r="AO740" s="68"/>
      <c r="AP740" s="68"/>
      <c r="AQ740" s="68"/>
      <c r="AR740" s="68"/>
      <c r="AS740" s="77" t="str">
        <f>IF(ISBLANK('COUT TVX'!Q737),"",'COUT TVX'!Q737)</f>
        <v/>
      </c>
      <c r="AT740" s="68" t="str">
        <f t="shared" si="69"/>
        <v/>
      </c>
      <c r="AU740" s="68" t="str">
        <f t="shared" si="70"/>
        <v/>
      </c>
      <c r="AV740" s="68" t="str">
        <f t="shared" si="71"/>
        <v/>
      </c>
    </row>
    <row r="741" spans="1:48" x14ac:dyDescent="0.25">
      <c r="A741" s="67">
        <f>'COUT TVX'!A738</f>
        <v>896</v>
      </c>
      <c r="B741" s="67" t="str">
        <f>'COUT TVX'!B738</f>
        <v>0896-01 LA SUZE SUR SARTHE CONST 10 LOGTS</v>
      </c>
      <c r="C741" s="67"/>
      <c r="D741" s="67"/>
      <c r="E741" s="67" t="str">
        <f>IF(ISBLANK('COUT TVX'!I738),"",'COUT TVX'!I738)</f>
        <v/>
      </c>
      <c r="F741" s="72" t="str">
        <f>'COUT TVX'!R738</f>
        <v>Z3</v>
      </c>
      <c r="G741" s="67"/>
      <c r="H741" s="67">
        <f>'COUT TVX'!C738</f>
        <v>2015</v>
      </c>
      <c r="I741" s="67">
        <f>'COUT TVX'!D738</f>
        <v>2016</v>
      </c>
      <c r="J741" s="67" t="str">
        <f>IF('COUT TVX'!H738="IND","IND",IF('COUT TVX'!H738="COLL","COLL",IF('COUT TVX'!H738="INT","COL","MIXTE")))</f>
        <v>IND</v>
      </c>
      <c r="K741" s="67" t="str">
        <f>IFERROR((VLOOKUP(A741,'COUT GLOBAL'!A:L,9,FALSE)),"")</f>
        <v>Locatif</v>
      </c>
      <c r="L741" s="67"/>
      <c r="M741" s="67"/>
      <c r="N741" s="67" t="str">
        <f t="shared" si="66"/>
        <v>-</v>
      </c>
      <c r="O741" s="67"/>
      <c r="P741" s="67"/>
      <c r="Q741" s="67"/>
      <c r="R741" s="67"/>
      <c r="S741" s="67"/>
      <c r="T741" s="67"/>
      <c r="U741" s="67"/>
      <c r="V741" s="67"/>
      <c r="W741" s="67"/>
      <c r="X741" s="73" t="str">
        <f>IF('COUT TVX'!E738=0,"",'COUT TVX'!E738)</f>
        <v/>
      </c>
      <c r="Y741" s="74"/>
      <c r="Z741" s="74"/>
      <c r="AA741" s="74"/>
      <c r="AB741" s="74"/>
      <c r="AC741" s="74"/>
      <c r="AD741" s="68"/>
      <c r="AE741" s="68" t="str">
        <f t="shared" si="67"/>
        <v/>
      </c>
      <c r="AF741" s="68"/>
      <c r="AG741" s="75" t="str">
        <f>IF('COUT TVX'!F738=0,"",'COUT TVX'!F738)</f>
        <v/>
      </c>
      <c r="AH741" s="75" t="str">
        <f>IF('COUT TVX'!G738=0,"",'COUT TVX'!G738)</f>
        <v/>
      </c>
      <c r="AI741" s="76" t="str">
        <f t="shared" si="68"/>
        <v/>
      </c>
      <c r="AJ741" s="67" t="str">
        <f>'COUT TVX'!K738</f>
        <v>LOT N°3 - ETANCHEITE</v>
      </c>
      <c r="AK741" s="67" t="str">
        <f>'COUT TVX'!L738</f>
        <v>CHARPENTE / COUVERTURE</v>
      </c>
      <c r="AL741" s="68">
        <f>'COUT TVX'!M738</f>
        <v>14394.04</v>
      </c>
      <c r="AM741" s="68"/>
      <c r="AN741" s="68"/>
      <c r="AO741" s="68"/>
      <c r="AP741" s="68"/>
      <c r="AQ741" s="68"/>
      <c r="AR741" s="68"/>
      <c r="AS741" s="77" t="str">
        <f>IF(ISBLANK('COUT TVX'!Q738),"",'COUT TVX'!Q738)</f>
        <v/>
      </c>
      <c r="AT741" s="68" t="str">
        <f t="shared" si="69"/>
        <v/>
      </c>
      <c r="AU741" s="68" t="str">
        <f t="shared" si="70"/>
        <v/>
      </c>
      <c r="AV741" s="68" t="str">
        <f t="shared" si="71"/>
        <v/>
      </c>
    </row>
    <row r="742" spans="1:48" x14ac:dyDescent="0.25">
      <c r="A742" s="67">
        <f>'COUT TVX'!A739</f>
        <v>896</v>
      </c>
      <c r="B742" s="67" t="str">
        <f>'COUT TVX'!B739</f>
        <v>0896-01 LA SUZE SUR SARTHE CONST 10 LOGTS</v>
      </c>
      <c r="C742" s="67"/>
      <c r="D742" s="67"/>
      <c r="E742" s="67" t="str">
        <f>IF(ISBLANK('COUT TVX'!I739),"",'COUT TVX'!I739)</f>
        <v/>
      </c>
      <c r="F742" s="72" t="str">
        <f>'COUT TVX'!R739</f>
        <v>Z3</v>
      </c>
      <c r="G742" s="67"/>
      <c r="H742" s="67">
        <f>'COUT TVX'!C739</f>
        <v>2015</v>
      </c>
      <c r="I742" s="67">
        <f>'COUT TVX'!D739</f>
        <v>2016</v>
      </c>
      <c r="J742" s="67" t="str">
        <f>IF('COUT TVX'!H739="IND","IND",IF('COUT TVX'!H739="COLL","COLL",IF('COUT TVX'!H739="INT","COL","MIXTE")))</f>
        <v>IND</v>
      </c>
      <c r="K742" s="67" t="str">
        <f>IFERROR((VLOOKUP(A742,'COUT GLOBAL'!A:L,9,FALSE)),"")</f>
        <v>Locatif</v>
      </c>
      <c r="L742" s="67"/>
      <c r="M742" s="67"/>
      <c r="N742" s="67" t="str">
        <f t="shared" si="66"/>
        <v>-</v>
      </c>
      <c r="O742" s="67"/>
      <c r="P742" s="67"/>
      <c r="Q742" s="67"/>
      <c r="R742" s="67"/>
      <c r="S742" s="67"/>
      <c r="T742" s="67"/>
      <c r="U742" s="67"/>
      <c r="V742" s="67"/>
      <c r="W742" s="67"/>
      <c r="X742" s="73" t="str">
        <f>IF('COUT TVX'!E739=0,"",'COUT TVX'!E739)</f>
        <v/>
      </c>
      <c r="Y742" s="74"/>
      <c r="Z742" s="74"/>
      <c r="AA742" s="74"/>
      <c r="AB742" s="74"/>
      <c r="AC742" s="74"/>
      <c r="AD742" s="68"/>
      <c r="AE742" s="68" t="str">
        <f t="shared" si="67"/>
        <v/>
      </c>
      <c r="AF742" s="68"/>
      <c r="AG742" s="75" t="str">
        <f>IF('COUT TVX'!F739=0,"",'COUT TVX'!F739)</f>
        <v/>
      </c>
      <c r="AH742" s="75" t="str">
        <f>IF('COUT TVX'!G739=0,"",'COUT TVX'!G739)</f>
        <v/>
      </c>
      <c r="AI742" s="76" t="str">
        <f t="shared" si="68"/>
        <v/>
      </c>
      <c r="AJ742" s="67" t="str">
        <f>'COUT TVX'!K739</f>
        <v>LOT N°4 - COUVERTURE ARDOISE</v>
      </c>
      <c r="AK742" s="67" t="str">
        <f>'COUT TVX'!L739</f>
        <v>CHARPENTE / COUVERTURE</v>
      </c>
      <c r="AL742" s="68">
        <f>'COUT TVX'!M739</f>
        <v>82612.289999999994</v>
      </c>
      <c r="AM742" s="68"/>
      <c r="AN742" s="68"/>
      <c r="AO742" s="68"/>
      <c r="AP742" s="68"/>
      <c r="AQ742" s="68"/>
      <c r="AR742" s="68"/>
      <c r="AS742" s="77" t="str">
        <f>IF(ISBLANK('COUT TVX'!Q739),"",'COUT TVX'!Q739)</f>
        <v/>
      </c>
      <c r="AT742" s="68" t="str">
        <f t="shared" si="69"/>
        <v/>
      </c>
      <c r="AU742" s="68" t="str">
        <f t="shared" si="70"/>
        <v/>
      </c>
      <c r="AV742" s="68" t="str">
        <f t="shared" si="71"/>
        <v/>
      </c>
    </row>
    <row r="743" spans="1:48" x14ac:dyDescent="0.25">
      <c r="A743" s="67">
        <f>'COUT TVX'!A740</f>
        <v>896</v>
      </c>
      <c r="B743" s="67" t="str">
        <f>'COUT TVX'!B740</f>
        <v>0896-01 LA SUZE SUR SARTHE CONST 10 LOGTS</v>
      </c>
      <c r="C743" s="67"/>
      <c r="D743" s="67"/>
      <c r="E743" s="67" t="str">
        <f>IF(ISBLANK('COUT TVX'!I740),"",'COUT TVX'!I740)</f>
        <v/>
      </c>
      <c r="F743" s="72" t="str">
        <f>'COUT TVX'!R740</f>
        <v>Z3</v>
      </c>
      <c r="G743" s="67"/>
      <c r="H743" s="67">
        <f>'COUT TVX'!C740</f>
        <v>2015</v>
      </c>
      <c r="I743" s="67">
        <f>'COUT TVX'!D740</f>
        <v>2016</v>
      </c>
      <c r="J743" s="67" t="str">
        <f>IF('COUT TVX'!H740="IND","IND",IF('COUT TVX'!H740="COLL","COLL",IF('COUT TVX'!H740="INT","COL","MIXTE")))</f>
        <v>IND</v>
      </c>
      <c r="K743" s="67" t="str">
        <f>IFERROR((VLOOKUP(A743,'COUT GLOBAL'!A:L,9,FALSE)),"")</f>
        <v>Locatif</v>
      </c>
      <c r="L743" s="67"/>
      <c r="M743" s="67"/>
      <c r="N743" s="67" t="str">
        <f t="shared" si="66"/>
        <v>-</v>
      </c>
      <c r="O743" s="67"/>
      <c r="P743" s="67"/>
      <c r="Q743" s="67"/>
      <c r="R743" s="67"/>
      <c r="S743" s="67"/>
      <c r="T743" s="67"/>
      <c r="U743" s="67"/>
      <c r="V743" s="67"/>
      <c r="W743" s="67"/>
      <c r="X743" s="73" t="str">
        <f>IF('COUT TVX'!E740=0,"",'COUT TVX'!E740)</f>
        <v/>
      </c>
      <c r="Y743" s="74"/>
      <c r="Z743" s="74"/>
      <c r="AA743" s="74"/>
      <c r="AB743" s="74"/>
      <c r="AC743" s="74"/>
      <c r="AD743" s="68"/>
      <c r="AE743" s="68" t="str">
        <f t="shared" si="67"/>
        <v/>
      </c>
      <c r="AF743" s="68"/>
      <c r="AG743" s="75" t="str">
        <f>IF('COUT TVX'!F740=0,"",'COUT TVX'!F740)</f>
        <v/>
      </c>
      <c r="AH743" s="75" t="str">
        <f>IF('COUT TVX'!G740=0,"",'COUT TVX'!G740)</f>
        <v/>
      </c>
      <c r="AI743" s="76" t="str">
        <f t="shared" si="68"/>
        <v/>
      </c>
      <c r="AJ743" s="67" t="str">
        <f>'COUT TVX'!K740</f>
        <v>LOT N°5 - MENUISERIES EXT</v>
      </c>
      <c r="AK743" s="67" t="str">
        <f>'COUT TVX'!L740</f>
        <v>SECOND ŒUVRE</v>
      </c>
      <c r="AL743" s="68">
        <f>'COUT TVX'!M740</f>
        <v>57907.92</v>
      </c>
      <c r="AM743" s="68"/>
      <c r="AN743" s="68"/>
      <c r="AO743" s="68"/>
      <c r="AP743" s="68"/>
      <c r="AQ743" s="68"/>
      <c r="AR743" s="68"/>
      <c r="AS743" s="77" t="str">
        <f>IF(ISBLANK('COUT TVX'!Q740),"",'COUT TVX'!Q740)</f>
        <v/>
      </c>
      <c r="AT743" s="68" t="str">
        <f t="shared" si="69"/>
        <v/>
      </c>
      <c r="AU743" s="68" t="str">
        <f t="shared" si="70"/>
        <v/>
      </c>
      <c r="AV743" s="68" t="str">
        <f t="shared" si="71"/>
        <v/>
      </c>
    </row>
    <row r="744" spans="1:48" x14ac:dyDescent="0.25">
      <c r="A744" s="67">
        <f>'COUT TVX'!A741</f>
        <v>896</v>
      </c>
      <c r="B744" s="67" t="str">
        <f>'COUT TVX'!B741</f>
        <v>0896-01 LA SUZE SUR SARTHE CONST 10 LOGTS</v>
      </c>
      <c r="C744" s="67"/>
      <c r="D744" s="67"/>
      <c r="E744" s="67" t="str">
        <f>IF(ISBLANK('COUT TVX'!I741),"",'COUT TVX'!I741)</f>
        <v/>
      </c>
      <c r="F744" s="72" t="str">
        <f>'COUT TVX'!R741</f>
        <v>Z3</v>
      </c>
      <c r="G744" s="67"/>
      <c r="H744" s="67">
        <f>'COUT TVX'!C741</f>
        <v>2015</v>
      </c>
      <c r="I744" s="67">
        <f>'COUT TVX'!D741</f>
        <v>2016</v>
      </c>
      <c r="J744" s="67" t="str">
        <f>IF('COUT TVX'!H741="IND","IND",IF('COUT TVX'!H741="COLL","COLL",IF('COUT TVX'!H741="INT","COL","MIXTE")))</f>
        <v>IND</v>
      </c>
      <c r="K744" s="67" t="str">
        <f>IFERROR((VLOOKUP(A744,'COUT GLOBAL'!A:L,9,FALSE)),"")</f>
        <v>Locatif</v>
      </c>
      <c r="L744" s="67"/>
      <c r="M744" s="67"/>
      <c r="N744" s="67" t="str">
        <f t="shared" si="66"/>
        <v>-</v>
      </c>
      <c r="O744" s="67"/>
      <c r="P744" s="67"/>
      <c r="Q744" s="67"/>
      <c r="R744" s="67"/>
      <c r="S744" s="67"/>
      <c r="T744" s="67"/>
      <c r="U744" s="67"/>
      <c r="V744" s="67"/>
      <c r="W744" s="67"/>
      <c r="X744" s="73" t="str">
        <f>IF('COUT TVX'!E741=0,"",'COUT TVX'!E741)</f>
        <v/>
      </c>
      <c r="Y744" s="74"/>
      <c r="Z744" s="74"/>
      <c r="AA744" s="74"/>
      <c r="AB744" s="74"/>
      <c r="AC744" s="74"/>
      <c r="AD744" s="68"/>
      <c r="AE744" s="68" t="str">
        <f t="shared" si="67"/>
        <v/>
      </c>
      <c r="AF744" s="68"/>
      <c r="AG744" s="75" t="str">
        <f>IF('COUT TVX'!F741=0,"",'COUT TVX'!F741)</f>
        <v/>
      </c>
      <c r="AH744" s="75" t="str">
        <f>IF('COUT TVX'!G741=0,"",'COUT TVX'!G741)</f>
        <v/>
      </c>
      <c r="AI744" s="76" t="str">
        <f t="shared" si="68"/>
        <v/>
      </c>
      <c r="AJ744" s="67" t="str">
        <f>'COUT TVX'!K741</f>
        <v>LOT N°6 - MENUISERIES INT</v>
      </c>
      <c r="AK744" s="67" t="str">
        <f>'COUT TVX'!L741</f>
        <v>SECOND ŒUVRE</v>
      </c>
      <c r="AL744" s="68">
        <f>'COUT TVX'!M741</f>
        <v>30876.81</v>
      </c>
      <c r="AM744" s="68"/>
      <c r="AN744" s="68"/>
      <c r="AO744" s="68"/>
      <c r="AP744" s="68"/>
      <c r="AQ744" s="68"/>
      <c r="AR744" s="68"/>
      <c r="AS744" s="77" t="str">
        <f>IF(ISBLANK('COUT TVX'!Q741),"",'COUT TVX'!Q741)</f>
        <v/>
      </c>
      <c r="AT744" s="68" t="str">
        <f t="shared" si="69"/>
        <v/>
      </c>
      <c r="AU744" s="68" t="str">
        <f t="shared" si="70"/>
        <v/>
      </c>
      <c r="AV744" s="68" t="str">
        <f t="shared" si="71"/>
        <v/>
      </c>
    </row>
    <row r="745" spans="1:48" x14ac:dyDescent="0.25">
      <c r="A745" s="67">
        <f>'COUT TVX'!A742</f>
        <v>896</v>
      </c>
      <c r="B745" s="67" t="str">
        <f>'COUT TVX'!B742</f>
        <v>0896-01 LA SUZE SUR SARTHE CONST 10 LOGTS</v>
      </c>
      <c r="C745" s="67"/>
      <c r="D745" s="67"/>
      <c r="E745" s="67" t="str">
        <f>IF(ISBLANK('COUT TVX'!I742),"",'COUT TVX'!I742)</f>
        <v/>
      </c>
      <c r="F745" s="72" t="str">
        <f>'COUT TVX'!R742</f>
        <v>Z3</v>
      </c>
      <c r="G745" s="67"/>
      <c r="H745" s="67">
        <f>'COUT TVX'!C742</f>
        <v>2015</v>
      </c>
      <c r="I745" s="67">
        <f>'COUT TVX'!D742</f>
        <v>2016</v>
      </c>
      <c r="J745" s="67" t="str">
        <f>IF('COUT TVX'!H742="IND","IND",IF('COUT TVX'!H742="COLL","COLL",IF('COUT TVX'!H742="INT","COL","MIXTE")))</f>
        <v>IND</v>
      </c>
      <c r="K745" s="67" t="str">
        <f>IFERROR((VLOOKUP(A745,'COUT GLOBAL'!A:L,9,FALSE)),"")</f>
        <v>Locatif</v>
      </c>
      <c r="L745" s="67"/>
      <c r="M745" s="67"/>
      <c r="N745" s="67" t="str">
        <f t="shared" si="66"/>
        <v>-</v>
      </c>
      <c r="O745" s="67"/>
      <c r="P745" s="67"/>
      <c r="Q745" s="67"/>
      <c r="R745" s="67"/>
      <c r="S745" s="67"/>
      <c r="T745" s="67"/>
      <c r="U745" s="67"/>
      <c r="V745" s="67"/>
      <c r="W745" s="67"/>
      <c r="X745" s="73" t="str">
        <f>IF('COUT TVX'!E742=0,"",'COUT TVX'!E742)</f>
        <v/>
      </c>
      <c r="Y745" s="74"/>
      <c r="Z745" s="74"/>
      <c r="AA745" s="74"/>
      <c r="AB745" s="74"/>
      <c r="AC745" s="74"/>
      <c r="AD745" s="68"/>
      <c r="AE745" s="68" t="str">
        <f t="shared" si="67"/>
        <v/>
      </c>
      <c r="AF745" s="68"/>
      <c r="AG745" s="75" t="str">
        <f>IF('COUT TVX'!F742=0,"",'COUT TVX'!F742)</f>
        <v/>
      </c>
      <c r="AH745" s="75" t="str">
        <f>IF('COUT TVX'!G742=0,"",'COUT TVX'!G742)</f>
        <v/>
      </c>
      <c r="AI745" s="76" t="str">
        <f t="shared" si="68"/>
        <v/>
      </c>
      <c r="AJ745" s="67" t="str">
        <f>'COUT TVX'!K742</f>
        <v>LOT N°7 - PLATRERIE</v>
      </c>
      <c r="AK745" s="67" t="str">
        <f>'COUT TVX'!L742</f>
        <v>SECOND ŒUVRE</v>
      </c>
      <c r="AL745" s="68">
        <f>'COUT TVX'!M742</f>
        <v>95631.039999999994</v>
      </c>
      <c r="AM745" s="68"/>
      <c r="AN745" s="68"/>
      <c r="AO745" s="68"/>
      <c r="AP745" s="68"/>
      <c r="AQ745" s="68"/>
      <c r="AR745" s="68"/>
      <c r="AS745" s="77" t="str">
        <f>IF(ISBLANK('COUT TVX'!Q742),"",'COUT TVX'!Q742)</f>
        <v/>
      </c>
      <c r="AT745" s="68" t="str">
        <f t="shared" si="69"/>
        <v/>
      </c>
      <c r="AU745" s="68" t="str">
        <f t="shared" si="70"/>
        <v/>
      </c>
      <c r="AV745" s="68" t="str">
        <f t="shared" si="71"/>
        <v/>
      </c>
    </row>
    <row r="746" spans="1:48" x14ac:dyDescent="0.25">
      <c r="A746" s="67">
        <f>'COUT TVX'!A743</f>
        <v>896</v>
      </c>
      <c r="B746" s="67" t="str">
        <f>'COUT TVX'!B743</f>
        <v>0896-01 LA SUZE SUR SARTHE CONST 10 LOGTS</v>
      </c>
      <c r="C746" s="67"/>
      <c r="D746" s="67"/>
      <c r="E746" s="67" t="str">
        <f>IF(ISBLANK('COUT TVX'!I743),"",'COUT TVX'!I743)</f>
        <v/>
      </c>
      <c r="F746" s="72" t="str">
        <f>'COUT TVX'!R743</f>
        <v>Z3</v>
      </c>
      <c r="G746" s="67"/>
      <c r="H746" s="67">
        <f>'COUT TVX'!C743</f>
        <v>2015</v>
      </c>
      <c r="I746" s="67">
        <f>'COUT TVX'!D743</f>
        <v>2016</v>
      </c>
      <c r="J746" s="67" t="str">
        <f>IF('COUT TVX'!H743="IND","IND",IF('COUT TVX'!H743="COLL","COLL",IF('COUT TVX'!H743="INT","COL","MIXTE")))</f>
        <v>IND</v>
      </c>
      <c r="K746" s="67" t="str">
        <f>IFERROR((VLOOKUP(A746,'COUT GLOBAL'!A:L,9,FALSE)),"")</f>
        <v>Locatif</v>
      </c>
      <c r="L746" s="67"/>
      <c r="M746" s="67"/>
      <c r="N746" s="67" t="str">
        <f t="shared" si="66"/>
        <v>-</v>
      </c>
      <c r="O746" s="67"/>
      <c r="P746" s="67"/>
      <c r="Q746" s="67"/>
      <c r="R746" s="67"/>
      <c r="S746" s="67"/>
      <c r="T746" s="67"/>
      <c r="U746" s="67"/>
      <c r="V746" s="67"/>
      <c r="W746" s="67"/>
      <c r="X746" s="73" t="str">
        <f>IF('COUT TVX'!E743=0,"",'COUT TVX'!E743)</f>
        <v/>
      </c>
      <c r="Y746" s="74"/>
      <c r="Z746" s="74"/>
      <c r="AA746" s="74"/>
      <c r="AB746" s="74"/>
      <c r="AC746" s="74"/>
      <c r="AD746" s="68"/>
      <c r="AE746" s="68" t="str">
        <f t="shared" si="67"/>
        <v/>
      </c>
      <c r="AF746" s="68"/>
      <c r="AG746" s="75" t="str">
        <f>IF('COUT TVX'!F743=0,"",'COUT TVX'!F743)</f>
        <v/>
      </c>
      <c r="AH746" s="75" t="str">
        <f>IF('COUT TVX'!G743=0,"",'COUT TVX'!G743)</f>
        <v/>
      </c>
      <c r="AI746" s="76" t="str">
        <f t="shared" si="68"/>
        <v/>
      </c>
      <c r="AJ746" s="67" t="str">
        <f>'COUT TVX'!K743</f>
        <v>LOT N°8 - CARRELAGE FAÏENCE</v>
      </c>
      <c r="AK746" s="67" t="str">
        <f>'COUT TVX'!L743</f>
        <v>SECOND ŒUVRE</v>
      </c>
      <c r="AL746" s="68">
        <f>'COUT TVX'!M743</f>
        <v>57822.9</v>
      </c>
      <c r="AM746" s="68"/>
      <c r="AN746" s="68"/>
      <c r="AO746" s="68"/>
      <c r="AP746" s="68"/>
      <c r="AQ746" s="68"/>
      <c r="AR746" s="68"/>
      <c r="AS746" s="77" t="str">
        <f>IF(ISBLANK('COUT TVX'!Q743),"",'COUT TVX'!Q743)</f>
        <v/>
      </c>
      <c r="AT746" s="68" t="str">
        <f t="shared" si="69"/>
        <v/>
      </c>
      <c r="AU746" s="68" t="str">
        <f t="shared" si="70"/>
        <v/>
      </c>
      <c r="AV746" s="68" t="str">
        <f t="shared" si="71"/>
        <v/>
      </c>
    </row>
    <row r="747" spans="1:48" x14ac:dyDescent="0.25">
      <c r="A747" s="67">
        <f>'COUT TVX'!A744</f>
        <v>896</v>
      </c>
      <c r="B747" s="67" t="str">
        <f>'COUT TVX'!B744</f>
        <v>0896-01 LA SUZE SUR SARTHE CONST 10 LOGTS</v>
      </c>
      <c r="C747" s="67"/>
      <c r="D747" s="67"/>
      <c r="E747" s="67" t="str">
        <f>IF(ISBLANK('COUT TVX'!I744),"",'COUT TVX'!I744)</f>
        <v/>
      </c>
      <c r="F747" s="72" t="str">
        <f>'COUT TVX'!R744</f>
        <v>Z3</v>
      </c>
      <c r="G747" s="67"/>
      <c r="H747" s="67">
        <f>'COUT TVX'!C744</f>
        <v>2015</v>
      </c>
      <c r="I747" s="67">
        <f>'COUT TVX'!D744</f>
        <v>2016</v>
      </c>
      <c r="J747" s="67" t="str">
        <f>IF('COUT TVX'!H744="IND","IND",IF('COUT TVX'!H744="COLL","COLL",IF('COUT TVX'!H744="INT","COL","MIXTE")))</f>
        <v>IND</v>
      </c>
      <c r="K747" s="67" t="str">
        <f>IFERROR((VLOOKUP(A747,'COUT GLOBAL'!A:L,9,FALSE)),"")</f>
        <v>Locatif</v>
      </c>
      <c r="L747" s="67"/>
      <c r="M747" s="67"/>
      <c r="N747" s="67" t="str">
        <f t="shared" si="66"/>
        <v>-</v>
      </c>
      <c r="O747" s="67"/>
      <c r="P747" s="67"/>
      <c r="Q747" s="67"/>
      <c r="R747" s="67"/>
      <c r="S747" s="67"/>
      <c r="T747" s="67"/>
      <c r="U747" s="67"/>
      <c r="V747" s="67"/>
      <c r="W747" s="67"/>
      <c r="X747" s="73" t="str">
        <f>IF('COUT TVX'!E744=0,"",'COUT TVX'!E744)</f>
        <v/>
      </c>
      <c r="Y747" s="74"/>
      <c r="Z747" s="74"/>
      <c r="AA747" s="74"/>
      <c r="AB747" s="74"/>
      <c r="AC747" s="74"/>
      <c r="AD747" s="68"/>
      <c r="AE747" s="68" t="str">
        <f t="shared" si="67"/>
        <v/>
      </c>
      <c r="AF747" s="68"/>
      <c r="AG747" s="75" t="str">
        <f>IF('COUT TVX'!F744=0,"",'COUT TVX'!F744)</f>
        <v/>
      </c>
      <c r="AH747" s="75" t="str">
        <f>IF('COUT TVX'!G744=0,"",'COUT TVX'!G744)</f>
        <v/>
      </c>
      <c r="AI747" s="76" t="str">
        <f t="shared" si="68"/>
        <v/>
      </c>
      <c r="AJ747" s="67" t="str">
        <f>'COUT TVX'!K744</f>
        <v>LOT N°9 - SOLS PEINTURE REVET</v>
      </c>
      <c r="AK747" s="67" t="str">
        <f>'COUT TVX'!L744</f>
        <v>SECOND ŒUVRE</v>
      </c>
      <c r="AL747" s="68">
        <f>'COUT TVX'!M744</f>
        <v>43331.41</v>
      </c>
      <c r="AM747" s="68"/>
      <c r="AN747" s="68"/>
      <c r="AO747" s="68"/>
      <c r="AP747" s="68"/>
      <c r="AQ747" s="68"/>
      <c r="AR747" s="68"/>
      <c r="AS747" s="77" t="str">
        <f>IF(ISBLANK('COUT TVX'!Q744),"",'COUT TVX'!Q744)</f>
        <v/>
      </c>
      <c r="AT747" s="68" t="str">
        <f t="shared" si="69"/>
        <v/>
      </c>
      <c r="AU747" s="68" t="str">
        <f t="shared" si="70"/>
        <v/>
      </c>
      <c r="AV747" s="68" t="str">
        <f t="shared" si="71"/>
        <v/>
      </c>
    </row>
    <row r="748" spans="1:48" x14ac:dyDescent="0.25">
      <c r="A748" s="67">
        <f>'COUT TVX'!A745</f>
        <v>896</v>
      </c>
      <c r="B748" s="67" t="str">
        <f>'COUT TVX'!B745</f>
        <v>0896-01 LA SUZE SUR SARTHE CONST 10 LOGTS</v>
      </c>
      <c r="C748" s="67"/>
      <c r="D748" s="67"/>
      <c r="E748" s="67" t="str">
        <f>IF(ISBLANK('COUT TVX'!I745),"",'COUT TVX'!I745)</f>
        <v/>
      </c>
      <c r="F748" s="72" t="str">
        <f>'COUT TVX'!R745</f>
        <v>Z3</v>
      </c>
      <c r="G748" s="67"/>
      <c r="H748" s="67">
        <f>'COUT TVX'!C745</f>
        <v>2015</v>
      </c>
      <c r="I748" s="67">
        <f>'COUT TVX'!D745</f>
        <v>2016</v>
      </c>
      <c r="J748" s="67" t="str">
        <f>IF('COUT TVX'!H745="IND","IND",IF('COUT TVX'!H745="COLL","COLL",IF('COUT TVX'!H745="INT","COL","MIXTE")))</f>
        <v>IND</v>
      </c>
      <c r="K748" s="67" t="str">
        <f>IFERROR((VLOOKUP(A748,'COUT GLOBAL'!A:L,9,FALSE)),"")</f>
        <v>Locatif</v>
      </c>
      <c r="L748" s="67"/>
      <c r="M748" s="67"/>
      <c r="N748" s="67" t="str">
        <f t="shared" si="66"/>
        <v>-</v>
      </c>
      <c r="O748" s="67"/>
      <c r="P748" s="67"/>
      <c r="Q748" s="67"/>
      <c r="R748" s="67"/>
      <c r="S748" s="67"/>
      <c r="T748" s="67"/>
      <c r="U748" s="67"/>
      <c r="V748" s="67"/>
      <c r="W748" s="67"/>
      <c r="X748" s="73" t="str">
        <f>IF('COUT TVX'!E745=0,"",'COUT TVX'!E745)</f>
        <v/>
      </c>
      <c r="Y748" s="74"/>
      <c r="Z748" s="74"/>
      <c r="AA748" s="74"/>
      <c r="AB748" s="74"/>
      <c r="AC748" s="74"/>
      <c r="AD748" s="68"/>
      <c r="AE748" s="68" t="str">
        <f t="shared" si="67"/>
        <v/>
      </c>
      <c r="AF748" s="68"/>
      <c r="AG748" s="75" t="str">
        <f>IF('COUT TVX'!F745=0,"",'COUT TVX'!F745)</f>
        <v/>
      </c>
      <c r="AH748" s="75" t="str">
        <f>IF('COUT TVX'!G745=0,"",'COUT TVX'!G745)</f>
        <v/>
      </c>
      <c r="AI748" s="76" t="str">
        <f t="shared" si="68"/>
        <v/>
      </c>
      <c r="AJ748" s="67" t="str">
        <f>'COUT TVX'!K745</f>
        <v>LOT N°10 - ELECTRICITE</v>
      </c>
      <c r="AK748" s="67" t="str">
        <f>'COUT TVX'!L745</f>
        <v>ELECTRICITE / CHAUFFAGE/PLOMBERIE/VMC</v>
      </c>
      <c r="AL748" s="68">
        <f>'COUT TVX'!M745</f>
        <v>50624.9</v>
      </c>
      <c r="AM748" s="68"/>
      <c r="AN748" s="68"/>
      <c r="AO748" s="68"/>
      <c r="AP748" s="68"/>
      <c r="AQ748" s="68"/>
      <c r="AR748" s="68"/>
      <c r="AS748" s="77" t="str">
        <f>IF(ISBLANK('COUT TVX'!Q745),"",'COUT TVX'!Q745)</f>
        <v/>
      </c>
      <c r="AT748" s="68" t="str">
        <f t="shared" si="69"/>
        <v/>
      </c>
      <c r="AU748" s="68" t="str">
        <f t="shared" si="70"/>
        <v/>
      </c>
      <c r="AV748" s="68" t="str">
        <f t="shared" si="71"/>
        <v/>
      </c>
    </row>
    <row r="749" spans="1:48" x14ac:dyDescent="0.25">
      <c r="A749" s="67">
        <f>'COUT TVX'!A746</f>
        <v>896</v>
      </c>
      <c r="B749" s="67" t="str">
        <f>'COUT TVX'!B746</f>
        <v>0896-01 LA SUZE SUR SARTHE CONST 10 LOGTS</v>
      </c>
      <c r="C749" s="67"/>
      <c r="D749" s="67"/>
      <c r="E749" s="67" t="str">
        <f>IF(ISBLANK('COUT TVX'!I746),"",'COUT TVX'!I746)</f>
        <v/>
      </c>
      <c r="F749" s="72" t="str">
        <f>'COUT TVX'!R746</f>
        <v>Z3</v>
      </c>
      <c r="G749" s="67"/>
      <c r="H749" s="67">
        <f>'COUT TVX'!C746</f>
        <v>2015</v>
      </c>
      <c r="I749" s="67">
        <f>'COUT TVX'!D746</f>
        <v>2016</v>
      </c>
      <c r="J749" s="67" t="str">
        <f>IF('COUT TVX'!H746="IND","IND",IF('COUT TVX'!H746="COLL","COLL",IF('COUT TVX'!H746="INT","COL","MIXTE")))</f>
        <v>IND</v>
      </c>
      <c r="K749" s="67" t="str">
        <f>IFERROR((VLOOKUP(A749,'COUT GLOBAL'!A:L,9,FALSE)),"")</f>
        <v>Locatif</v>
      </c>
      <c r="L749" s="67"/>
      <c r="M749" s="67"/>
      <c r="N749" s="67" t="str">
        <f t="shared" si="66"/>
        <v>-</v>
      </c>
      <c r="O749" s="67"/>
      <c r="P749" s="67"/>
      <c r="Q749" s="67"/>
      <c r="R749" s="67"/>
      <c r="S749" s="67"/>
      <c r="T749" s="67"/>
      <c r="U749" s="67"/>
      <c r="V749" s="67"/>
      <c r="W749" s="67"/>
      <c r="X749" s="73" t="str">
        <f>IF('COUT TVX'!E746=0,"",'COUT TVX'!E746)</f>
        <v/>
      </c>
      <c r="Y749" s="74"/>
      <c r="Z749" s="74"/>
      <c r="AA749" s="74"/>
      <c r="AB749" s="74"/>
      <c r="AC749" s="74"/>
      <c r="AD749" s="68"/>
      <c r="AE749" s="68" t="str">
        <f t="shared" si="67"/>
        <v/>
      </c>
      <c r="AF749" s="68"/>
      <c r="AG749" s="75" t="str">
        <f>IF('COUT TVX'!F746=0,"",'COUT TVX'!F746)</f>
        <v/>
      </c>
      <c r="AH749" s="75" t="str">
        <f>IF('COUT TVX'!G746=0,"",'COUT TVX'!G746)</f>
        <v/>
      </c>
      <c r="AI749" s="76" t="str">
        <f t="shared" si="68"/>
        <v/>
      </c>
      <c r="AJ749" s="67" t="str">
        <f>'COUT TVX'!K746</f>
        <v>LOT N°11 - CHAUFFAGE ELEC VENT</v>
      </c>
      <c r="AK749" s="67" t="str">
        <f>'COUT TVX'!L746</f>
        <v>ELECTRICITE / CHAUFFAGE/PLOMBERIE/VMC</v>
      </c>
      <c r="AL749" s="68">
        <f>'COUT TVX'!M746</f>
        <v>60581.19</v>
      </c>
      <c r="AM749" s="68"/>
      <c r="AN749" s="68"/>
      <c r="AO749" s="68"/>
      <c r="AP749" s="68"/>
      <c r="AQ749" s="68"/>
      <c r="AR749" s="68"/>
      <c r="AS749" s="77" t="str">
        <f>IF(ISBLANK('COUT TVX'!Q746),"",'COUT TVX'!Q746)</f>
        <v/>
      </c>
      <c r="AT749" s="68" t="str">
        <f t="shared" si="69"/>
        <v/>
      </c>
      <c r="AU749" s="68" t="str">
        <f t="shared" si="70"/>
        <v/>
      </c>
      <c r="AV749" s="68" t="str">
        <f t="shared" si="71"/>
        <v/>
      </c>
    </row>
    <row r="750" spans="1:48" x14ac:dyDescent="0.25">
      <c r="A750" s="67">
        <f>'COUT TVX'!A747</f>
        <v>896</v>
      </c>
      <c r="B750" s="67" t="str">
        <f>'COUT TVX'!B747</f>
        <v>0896-01 LA SUZE SUR SARTHE CONST 10 LOGTS</v>
      </c>
      <c r="C750" s="67"/>
      <c r="D750" s="67"/>
      <c r="E750" s="67" t="str">
        <f>IF(ISBLANK('COUT TVX'!I747),"",'COUT TVX'!I747)</f>
        <v/>
      </c>
      <c r="F750" s="72" t="str">
        <f>'COUT TVX'!R747</f>
        <v>Z3</v>
      </c>
      <c r="G750" s="67"/>
      <c r="H750" s="67">
        <f>'COUT TVX'!C747</f>
        <v>2015</v>
      </c>
      <c r="I750" s="67">
        <f>'COUT TVX'!D747</f>
        <v>2016</v>
      </c>
      <c r="J750" s="67" t="str">
        <f>IF('COUT TVX'!H747="IND","IND",IF('COUT TVX'!H747="COLL","COLL",IF('COUT TVX'!H747="INT","COL","MIXTE")))</f>
        <v>IND</v>
      </c>
      <c r="K750" s="67" t="str">
        <f>IFERROR((VLOOKUP(A750,'COUT GLOBAL'!A:L,9,FALSE)),"")</f>
        <v>Locatif</v>
      </c>
      <c r="L750" s="67"/>
      <c r="M750" s="67"/>
      <c r="N750" s="67" t="str">
        <f t="shared" si="66"/>
        <v>-</v>
      </c>
      <c r="O750" s="67"/>
      <c r="P750" s="67"/>
      <c r="Q750" s="67"/>
      <c r="R750" s="67"/>
      <c r="S750" s="67"/>
      <c r="T750" s="67"/>
      <c r="U750" s="67"/>
      <c r="V750" s="67"/>
      <c r="W750" s="67"/>
      <c r="X750" s="73" t="str">
        <f>IF('COUT TVX'!E747=0,"",'COUT TVX'!E747)</f>
        <v/>
      </c>
      <c r="Y750" s="74"/>
      <c r="Z750" s="74"/>
      <c r="AA750" s="74"/>
      <c r="AB750" s="74"/>
      <c r="AC750" s="74"/>
      <c r="AD750" s="68"/>
      <c r="AE750" s="68" t="str">
        <f t="shared" si="67"/>
        <v/>
      </c>
      <c r="AF750" s="68"/>
      <c r="AG750" s="75" t="str">
        <f>IF('COUT TVX'!F747=0,"",'COUT TVX'!F747)</f>
        <v/>
      </c>
      <c r="AH750" s="75" t="str">
        <f>IF('COUT TVX'!G747=0,"",'COUT TVX'!G747)</f>
        <v/>
      </c>
      <c r="AI750" s="76" t="str">
        <f t="shared" si="68"/>
        <v/>
      </c>
      <c r="AJ750" s="67" t="str">
        <f>'COUT TVX'!K747</f>
        <v>LOT N°12 - PLOMBERIE SANITAIRE</v>
      </c>
      <c r="AK750" s="67" t="str">
        <f>'COUT TVX'!L747</f>
        <v>ELECTRICITE / CHAUFFAGE/PLOMBERIE/VMC</v>
      </c>
      <c r="AL750" s="68">
        <f>'COUT TVX'!M747</f>
        <v>33275.9</v>
      </c>
      <c r="AM750" s="68"/>
      <c r="AN750" s="68"/>
      <c r="AO750" s="68"/>
      <c r="AP750" s="68"/>
      <c r="AQ750" s="68"/>
      <c r="AR750" s="68"/>
      <c r="AS750" s="77" t="str">
        <f>IF(ISBLANK('COUT TVX'!Q747),"",'COUT TVX'!Q747)</f>
        <v/>
      </c>
      <c r="AT750" s="68" t="str">
        <f t="shared" si="69"/>
        <v/>
      </c>
      <c r="AU750" s="68" t="str">
        <f t="shared" si="70"/>
        <v/>
      </c>
      <c r="AV750" s="68" t="str">
        <f t="shared" si="71"/>
        <v/>
      </c>
    </row>
    <row r="751" spans="1:48" x14ac:dyDescent="0.25">
      <c r="A751" s="67">
        <f>'COUT TVX'!A748</f>
        <v>896</v>
      </c>
      <c r="B751" s="67" t="str">
        <f>'COUT TVX'!B748</f>
        <v>0896-01 LA SUZE SUR SARTHE CONST 10 LOGTS</v>
      </c>
      <c r="C751" s="67"/>
      <c r="D751" s="67"/>
      <c r="E751" s="67" t="str">
        <f>IF(ISBLANK('COUT TVX'!I748),"",'COUT TVX'!I748)</f>
        <v/>
      </c>
      <c r="F751" s="72" t="str">
        <f>'COUT TVX'!R748</f>
        <v>Z3</v>
      </c>
      <c r="G751" s="67"/>
      <c r="H751" s="67">
        <f>'COUT TVX'!C748</f>
        <v>2015</v>
      </c>
      <c r="I751" s="67">
        <f>'COUT TVX'!D748</f>
        <v>2016</v>
      </c>
      <c r="J751" s="67" t="str">
        <f>IF('COUT TVX'!H748="IND","IND",IF('COUT TVX'!H748="COLL","COLL",IF('COUT TVX'!H748="INT","COL","MIXTE")))</f>
        <v>IND</v>
      </c>
      <c r="K751" s="67" t="str">
        <f>IFERROR((VLOOKUP(A751,'COUT GLOBAL'!A:L,9,FALSE)),"")</f>
        <v>Locatif</v>
      </c>
      <c r="L751" s="67"/>
      <c r="M751" s="67"/>
      <c r="N751" s="67" t="str">
        <f t="shared" si="66"/>
        <v>-</v>
      </c>
      <c r="O751" s="67"/>
      <c r="P751" s="67"/>
      <c r="Q751" s="67"/>
      <c r="R751" s="67"/>
      <c r="S751" s="67"/>
      <c r="T751" s="67"/>
      <c r="U751" s="67"/>
      <c r="V751" s="67"/>
      <c r="W751" s="67"/>
      <c r="X751" s="73" t="str">
        <f>IF('COUT TVX'!E748=0,"",'COUT TVX'!E748)</f>
        <v/>
      </c>
      <c r="Y751" s="74"/>
      <c r="Z751" s="74"/>
      <c r="AA751" s="74"/>
      <c r="AB751" s="74"/>
      <c r="AC751" s="74"/>
      <c r="AD751" s="68"/>
      <c r="AE751" s="68" t="str">
        <f t="shared" si="67"/>
        <v/>
      </c>
      <c r="AF751" s="68"/>
      <c r="AG751" s="75" t="str">
        <f>IF('COUT TVX'!F748=0,"",'COUT TVX'!F748)</f>
        <v/>
      </c>
      <c r="AH751" s="75" t="str">
        <f>IF('COUT TVX'!G748=0,"",'COUT TVX'!G748)</f>
        <v/>
      </c>
      <c r="AI751" s="76" t="str">
        <f t="shared" si="68"/>
        <v/>
      </c>
      <c r="AJ751" s="67" t="str">
        <f>'COUT TVX'!K748</f>
        <v>LOT N°13 - TERRASSEMENT VRD</v>
      </c>
      <c r="AK751" s="67" t="s">
        <v>193</v>
      </c>
      <c r="AL751" s="68">
        <f>'COUT TVX'!M748</f>
        <v>101518.67</v>
      </c>
      <c r="AM751" s="68"/>
      <c r="AN751" s="68"/>
      <c r="AO751" s="68"/>
      <c r="AP751" s="68"/>
      <c r="AQ751" s="68"/>
      <c r="AR751" s="68"/>
      <c r="AS751" s="77" t="str">
        <f>IF(ISBLANK('COUT TVX'!Q748),"",'COUT TVX'!Q748)</f>
        <v/>
      </c>
      <c r="AT751" s="68" t="str">
        <f t="shared" si="69"/>
        <v/>
      </c>
      <c r="AU751" s="68" t="str">
        <f t="shared" si="70"/>
        <v/>
      </c>
      <c r="AV751" s="68" t="str">
        <f t="shared" si="71"/>
        <v/>
      </c>
    </row>
    <row r="752" spans="1:48" x14ac:dyDescent="0.25">
      <c r="A752" s="67">
        <f>'COUT TVX'!A749</f>
        <v>860</v>
      </c>
      <c r="B752" s="67" t="str">
        <f>'COUT TVX'!B749</f>
        <v>0860-01 MONTFORT LE GESNOIS CONST 10 LOGTS</v>
      </c>
      <c r="C752" s="67"/>
      <c r="D752" s="67" t="s">
        <v>1242</v>
      </c>
      <c r="E752" s="67" t="str">
        <f>IF(ISBLANK('COUT TVX'!I749),"",'COUT TVX'!I749)</f>
        <v/>
      </c>
      <c r="F752" s="72" t="str">
        <f>'COUT TVX'!R749</f>
        <v>Z3</v>
      </c>
      <c r="G752" s="67"/>
      <c r="H752" s="67">
        <f>'COUT TVX'!C749</f>
        <v>2015</v>
      </c>
      <c r="I752" s="67">
        <f>'COUT TVX'!D749</f>
        <v>2016</v>
      </c>
      <c r="J752" s="67" t="str">
        <f>IF('COUT TVX'!H749="IND","IND",IF('COUT TVX'!H749="COLL","COLL",IF('COUT TVX'!H749="INT","COL","MIXTE")))</f>
        <v>IND</v>
      </c>
      <c r="K752" s="67" t="str">
        <f>IFERROR((VLOOKUP(A752,'COUT GLOBAL'!A:L,9,FALSE)),"")</f>
        <v>Locatif</v>
      </c>
      <c r="L752" s="67"/>
      <c r="M752" s="67"/>
      <c r="N752" s="67" t="str">
        <f t="shared" si="66"/>
        <v>-</v>
      </c>
      <c r="O752" s="67"/>
      <c r="P752" s="67"/>
      <c r="Q752" s="67"/>
      <c r="R752" s="67"/>
      <c r="S752" s="67"/>
      <c r="T752" s="67"/>
      <c r="U752" s="67"/>
      <c r="V752" s="67"/>
      <c r="W752" s="67"/>
      <c r="X752" s="73">
        <f>IF('COUT TVX'!E749=0,"",'COUT TVX'!E749)</f>
        <v>10</v>
      </c>
      <c r="Y752" s="74"/>
      <c r="Z752" s="74"/>
      <c r="AA752" s="74"/>
      <c r="AB752" s="74"/>
      <c r="AC752" s="74"/>
      <c r="AD752" s="68"/>
      <c r="AE752" s="68">
        <f t="shared" si="67"/>
        <v>0</v>
      </c>
      <c r="AF752" s="68"/>
      <c r="AG752" s="75">
        <f>IF('COUT TVX'!F749=0,"",'COUT TVX'!F749)</f>
        <v>681.02</v>
      </c>
      <c r="AH752" s="75">
        <f>IF('COUT TVX'!G749=0,"",'COUT TVX'!G749)</f>
        <v>695.78</v>
      </c>
      <c r="AI752" s="76">
        <f t="shared" si="68"/>
        <v>0.97878639799936762</v>
      </c>
      <c r="AJ752" s="67" t="str">
        <f>'COUT TVX'!K749</f>
        <v>LOT 1-TERRASSEMENT-GROS OEUVRE</v>
      </c>
      <c r="AK752" s="67" t="str">
        <f>'COUT TVX'!L749</f>
        <v>GROS ŒUVRE</v>
      </c>
      <c r="AL752" s="68">
        <f>'COUT TVX'!M749</f>
        <v>208103</v>
      </c>
      <c r="AM752" s="68"/>
      <c r="AN752" s="68"/>
      <c r="AO752" s="68"/>
      <c r="AP752" s="68"/>
      <c r="AQ752" s="68"/>
      <c r="AR752" s="68"/>
      <c r="AS752" s="77">
        <f>IF(ISBLANK('COUT TVX'!Q749),"",'COUT TVX'!Q749)</f>
        <v>5.5E-2</v>
      </c>
      <c r="AT752" s="68">
        <f t="shared" si="69"/>
        <v>0</v>
      </c>
      <c r="AU752" s="68">
        <f t="shared" si="70"/>
        <v>0</v>
      </c>
      <c r="AV752" s="68">
        <f t="shared" si="71"/>
        <v>0</v>
      </c>
    </row>
    <row r="753" spans="1:48" x14ac:dyDescent="0.25">
      <c r="A753" s="67">
        <f>'COUT TVX'!A750</f>
        <v>860</v>
      </c>
      <c r="B753" s="67" t="str">
        <f>'COUT TVX'!B750</f>
        <v>0860-01 MONTFORT LE GESNOIS CONST 10 LOGTS</v>
      </c>
      <c r="C753" s="67"/>
      <c r="D753" s="67"/>
      <c r="E753" s="67" t="str">
        <f>IF(ISBLANK('COUT TVX'!I750),"",'COUT TVX'!I750)</f>
        <v/>
      </c>
      <c r="F753" s="72" t="str">
        <f>'COUT TVX'!R750</f>
        <v>Z3</v>
      </c>
      <c r="G753" s="67"/>
      <c r="H753" s="67">
        <f>'COUT TVX'!C750</f>
        <v>2015</v>
      </c>
      <c r="I753" s="67">
        <f>'COUT TVX'!D750</f>
        <v>2016</v>
      </c>
      <c r="J753" s="67" t="str">
        <f>IF('COUT TVX'!H750="IND","IND",IF('COUT TVX'!H750="COLL","COLL",IF('COUT TVX'!H750="INT","COL","MIXTE")))</f>
        <v>IND</v>
      </c>
      <c r="K753" s="67" t="str">
        <f>IFERROR((VLOOKUP(A753,'COUT GLOBAL'!A:L,9,FALSE)),"")</f>
        <v>Locatif</v>
      </c>
      <c r="L753" s="67"/>
      <c r="M753" s="67"/>
      <c r="N753" s="67" t="str">
        <f t="shared" si="66"/>
        <v>-</v>
      </c>
      <c r="O753" s="67"/>
      <c r="P753" s="67"/>
      <c r="Q753" s="67"/>
      <c r="R753" s="67"/>
      <c r="S753" s="67"/>
      <c r="T753" s="67"/>
      <c r="U753" s="67"/>
      <c r="V753" s="67"/>
      <c r="W753" s="67"/>
      <c r="X753" s="73" t="str">
        <f>IF('COUT TVX'!E750=0,"",'COUT TVX'!E750)</f>
        <v/>
      </c>
      <c r="Y753" s="74"/>
      <c r="Z753" s="74"/>
      <c r="AA753" s="74"/>
      <c r="AB753" s="74"/>
      <c r="AC753" s="74"/>
      <c r="AD753" s="68"/>
      <c r="AE753" s="68" t="str">
        <f t="shared" si="67"/>
        <v/>
      </c>
      <c r="AF753" s="68"/>
      <c r="AG753" s="75" t="str">
        <f>IF('COUT TVX'!F750=0,"",'COUT TVX'!F750)</f>
        <v/>
      </c>
      <c r="AH753" s="75" t="str">
        <f>IF('COUT TVX'!G750=0,"",'COUT TVX'!G750)</f>
        <v/>
      </c>
      <c r="AI753" s="76" t="str">
        <f t="shared" si="68"/>
        <v/>
      </c>
      <c r="AJ753" s="67" t="str">
        <f>'COUT TVX'!K750</f>
        <v>LOT 2-CHARPENTE-OSSATURE BOIS</v>
      </c>
      <c r="AK753" s="67" t="str">
        <f>'COUT TVX'!L750</f>
        <v>CHARPENTE / COUVERTURE</v>
      </c>
      <c r="AL753" s="68">
        <f>'COUT TVX'!M750</f>
        <v>201418</v>
      </c>
      <c r="AM753" s="68"/>
      <c r="AN753" s="68"/>
      <c r="AO753" s="68"/>
      <c r="AP753" s="68"/>
      <c r="AQ753" s="68"/>
      <c r="AR753" s="68"/>
      <c r="AS753" s="77" t="str">
        <f>IF(ISBLANK('COUT TVX'!Q750),"",'COUT TVX'!Q750)</f>
        <v/>
      </c>
      <c r="AT753" s="68" t="str">
        <f t="shared" si="69"/>
        <v/>
      </c>
      <c r="AU753" s="68" t="str">
        <f t="shared" si="70"/>
        <v/>
      </c>
      <c r="AV753" s="68" t="str">
        <f t="shared" si="71"/>
        <v/>
      </c>
    </row>
    <row r="754" spans="1:48" x14ac:dyDescent="0.25">
      <c r="A754" s="67">
        <f>'COUT TVX'!A751</f>
        <v>860</v>
      </c>
      <c r="B754" s="67" t="str">
        <f>'COUT TVX'!B751</f>
        <v>0860-01 MONTFORT LE GESNOIS CONST 10 LOGTS</v>
      </c>
      <c r="C754" s="67"/>
      <c r="D754" s="67"/>
      <c r="E754" s="67" t="str">
        <f>IF(ISBLANK('COUT TVX'!I751),"",'COUT TVX'!I751)</f>
        <v/>
      </c>
      <c r="F754" s="72" t="str">
        <f>'COUT TVX'!R751</f>
        <v>Z3</v>
      </c>
      <c r="G754" s="67"/>
      <c r="H754" s="67">
        <f>'COUT TVX'!C751</f>
        <v>2015</v>
      </c>
      <c r="I754" s="67">
        <f>'COUT TVX'!D751</f>
        <v>2016</v>
      </c>
      <c r="J754" s="67" t="str">
        <f>IF('COUT TVX'!H751="IND","IND",IF('COUT TVX'!H751="COLL","COLL",IF('COUT TVX'!H751="INT","COL","MIXTE")))</f>
        <v>IND</v>
      </c>
      <c r="K754" s="67" t="str">
        <f>IFERROR((VLOOKUP(A754,'COUT GLOBAL'!A:L,9,FALSE)),"")</f>
        <v>Locatif</v>
      </c>
      <c r="L754" s="67"/>
      <c r="M754" s="67"/>
      <c r="N754" s="67" t="str">
        <f t="shared" si="66"/>
        <v>-</v>
      </c>
      <c r="O754" s="67"/>
      <c r="P754" s="67"/>
      <c r="Q754" s="67"/>
      <c r="R754" s="67"/>
      <c r="S754" s="67"/>
      <c r="T754" s="67"/>
      <c r="U754" s="67"/>
      <c r="V754" s="67"/>
      <c r="W754" s="67"/>
      <c r="X754" s="73" t="str">
        <f>IF('COUT TVX'!E751=0,"",'COUT TVX'!E751)</f>
        <v/>
      </c>
      <c r="Y754" s="74"/>
      <c r="Z754" s="74"/>
      <c r="AA754" s="74"/>
      <c r="AB754" s="74"/>
      <c r="AC754" s="74"/>
      <c r="AD754" s="68"/>
      <c r="AE754" s="68" t="str">
        <f t="shared" si="67"/>
        <v/>
      </c>
      <c r="AF754" s="68"/>
      <c r="AG754" s="75" t="str">
        <f>IF('COUT TVX'!F751=0,"",'COUT TVX'!F751)</f>
        <v/>
      </c>
      <c r="AH754" s="75" t="str">
        <f>IF('COUT TVX'!G751=0,"",'COUT TVX'!G751)</f>
        <v/>
      </c>
      <c r="AI754" s="76" t="str">
        <f t="shared" si="68"/>
        <v/>
      </c>
      <c r="AJ754" s="67" t="str">
        <f>'COUT TVX'!K751</f>
        <v>LOT 3-COUVERTURE ETANCHEITE</v>
      </c>
      <c r="AK754" s="67" t="str">
        <f>'COUT TVX'!L751</f>
        <v>CHARPENTE / COUVERTURE</v>
      </c>
      <c r="AL754" s="68">
        <f>'COUT TVX'!M751</f>
        <v>121313</v>
      </c>
      <c r="AM754" s="68"/>
      <c r="AN754" s="68"/>
      <c r="AO754" s="68"/>
      <c r="AP754" s="68"/>
      <c r="AQ754" s="68"/>
      <c r="AR754" s="68"/>
      <c r="AS754" s="77" t="str">
        <f>IF(ISBLANK('COUT TVX'!Q751),"",'COUT TVX'!Q751)</f>
        <v/>
      </c>
      <c r="AT754" s="68" t="str">
        <f t="shared" si="69"/>
        <v/>
      </c>
      <c r="AU754" s="68" t="str">
        <f t="shared" si="70"/>
        <v/>
      </c>
      <c r="AV754" s="68" t="str">
        <f t="shared" si="71"/>
        <v/>
      </c>
    </row>
    <row r="755" spans="1:48" x14ac:dyDescent="0.25">
      <c r="A755" s="67">
        <f>'COUT TVX'!A752</f>
        <v>860</v>
      </c>
      <c r="B755" s="67" t="str">
        <f>'COUT TVX'!B752</f>
        <v>0860-01 MONTFORT LE GESNOIS CONST 10 LOGTS</v>
      </c>
      <c r="C755" s="67"/>
      <c r="D755" s="67"/>
      <c r="E755" s="67" t="str">
        <f>IF(ISBLANK('COUT TVX'!I752),"",'COUT TVX'!I752)</f>
        <v/>
      </c>
      <c r="F755" s="72" t="str">
        <f>'COUT TVX'!R752</f>
        <v>Z3</v>
      </c>
      <c r="G755" s="67"/>
      <c r="H755" s="67">
        <f>'COUT TVX'!C752</f>
        <v>2015</v>
      </c>
      <c r="I755" s="67">
        <f>'COUT TVX'!D752</f>
        <v>2016</v>
      </c>
      <c r="J755" s="67" t="str">
        <f>IF('COUT TVX'!H752="IND","IND",IF('COUT TVX'!H752="COLL","COLL",IF('COUT TVX'!H752="INT","COL","MIXTE")))</f>
        <v>IND</v>
      </c>
      <c r="K755" s="67" t="str">
        <f>IFERROR((VLOOKUP(A755,'COUT GLOBAL'!A:L,9,FALSE)),"")</f>
        <v>Locatif</v>
      </c>
      <c r="L755" s="67"/>
      <c r="M755" s="67"/>
      <c r="N755" s="67" t="str">
        <f t="shared" si="66"/>
        <v>-</v>
      </c>
      <c r="O755" s="67"/>
      <c r="P755" s="67"/>
      <c r="Q755" s="67"/>
      <c r="R755" s="67"/>
      <c r="S755" s="67"/>
      <c r="T755" s="67"/>
      <c r="U755" s="67"/>
      <c r="V755" s="67"/>
      <c r="W755" s="67"/>
      <c r="X755" s="73" t="str">
        <f>IF('COUT TVX'!E752=0,"",'COUT TVX'!E752)</f>
        <v/>
      </c>
      <c r="Y755" s="74"/>
      <c r="Z755" s="74"/>
      <c r="AA755" s="74"/>
      <c r="AB755" s="74"/>
      <c r="AC755" s="74"/>
      <c r="AD755" s="68"/>
      <c r="AE755" s="68" t="str">
        <f t="shared" si="67"/>
        <v/>
      </c>
      <c r="AF755" s="68"/>
      <c r="AG755" s="75" t="str">
        <f>IF('COUT TVX'!F752=0,"",'COUT TVX'!F752)</f>
        <v/>
      </c>
      <c r="AH755" s="75" t="str">
        <f>IF('COUT TVX'!G752=0,"",'COUT TVX'!G752)</f>
        <v/>
      </c>
      <c r="AI755" s="76" t="str">
        <f t="shared" si="68"/>
        <v/>
      </c>
      <c r="AJ755" s="67" t="str">
        <f>'COUT TVX'!K752</f>
        <v>LOT 4-MENUISERIE PVC</v>
      </c>
      <c r="AK755" s="67" t="str">
        <f>'COUT TVX'!L752</f>
        <v>SECOND ŒUVRE</v>
      </c>
      <c r="AL755" s="68">
        <f>'COUT TVX'!M752</f>
        <v>46090</v>
      </c>
      <c r="AM755" s="68"/>
      <c r="AN755" s="68"/>
      <c r="AO755" s="68"/>
      <c r="AP755" s="68"/>
      <c r="AQ755" s="68"/>
      <c r="AR755" s="68"/>
      <c r="AS755" s="77" t="str">
        <f>IF(ISBLANK('COUT TVX'!Q752),"",'COUT TVX'!Q752)</f>
        <v/>
      </c>
      <c r="AT755" s="68" t="str">
        <f t="shared" si="69"/>
        <v/>
      </c>
      <c r="AU755" s="68" t="str">
        <f t="shared" si="70"/>
        <v/>
      </c>
      <c r="AV755" s="68" t="str">
        <f t="shared" si="71"/>
        <v/>
      </c>
    </row>
    <row r="756" spans="1:48" x14ac:dyDescent="0.25">
      <c r="A756" s="67">
        <f>'COUT TVX'!A753</f>
        <v>860</v>
      </c>
      <c r="B756" s="67" t="str">
        <f>'COUT TVX'!B753</f>
        <v>0860-01 MONTFORT LE GESNOIS CONST 10 LOGTS</v>
      </c>
      <c r="C756" s="67"/>
      <c r="D756" s="67"/>
      <c r="E756" s="67" t="str">
        <f>IF(ISBLANK('COUT TVX'!I753),"",'COUT TVX'!I753)</f>
        <v/>
      </c>
      <c r="F756" s="72" t="str">
        <f>'COUT TVX'!R753</f>
        <v>Z3</v>
      </c>
      <c r="G756" s="67"/>
      <c r="H756" s="67">
        <f>'COUT TVX'!C753</f>
        <v>2015</v>
      </c>
      <c r="I756" s="67">
        <f>'COUT TVX'!D753</f>
        <v>2016</v>
      </c>
      <c r="J756" s="67" t="str">
        <f>IF('COUT TVX'!H753="IND","IND",IF('COUT TVX'!H753="COLL","COLL",IF('COUT TVX'!H753="INT","COL","MIXTE")))</f>
        <v>IND</v>
      </c>
      <c r="K756" s="67" t="str">
        <f>IFERROR((VLOOKUP(A756,'COUT GLOBAL'!A:L,9,FALSE)),"")</f>
        <v>Locatif</v>
      </c>
      <c r="L756" s="67"/>
      <c r="M756" s="67"/>
      <c r="N756" s="67" t="str">
        <f t="shared" si="66"/>
        <v>-</v>
      </c>
      <c r="O756" s="67"/>
      <c r="P756" s="67"/>
      <c r="Q756" s="67"/>
      <c r="R756" s="67"/>
      <c r="S756" s="67"/>
      <c r="T756" s="67"/>
      <c r="U756" s="67"/>
      <c r="V756" s="67"/>
      <c r="W756" s="67"/>
      <c r="X756" s="73" t="str">
        <f>IF('COUT TVX'!E753=0,"",'COUT TVX'!E753)</f>
        <v/>
      </c>
      <c r="Y756" s="74"/>
      <c r="Z756" s="74"/>
      <c r="AA756" s="74"/>
      <c r="AB756" s="74"/>
      <c r="AC756" s="74"/>
      <c r="AD756" s="68"/>
      <c r="AE756" s="68" t="str">
        <f t="shared" si="67"/>
        <v/>
      </c>
      <c r="AF756" s="68"/>
      <c r="AG756" s="75" t="str">
        <f>IF('COUT TVX'!F753=0,"",'COUT TVX'!F753)</f>
        <v/>
      </c>
      <c r="AH756" s="75" t="str">
        <f>IF('COUT TVX'!G753=0,"",'COUT TVX'!G753)</f>
        <v/>
      </c>
      <c r="AI756" s="76" t="str">
        <f t="shared" si="68"/>
        <v/>
      </c>
      <c r="AJ756" s="67" t="str">
        <f>'COUT TVX'!K753</f>
        <v>LOT 5-MENUISERIE BOIS</v>
      </c>
      <c r="AK756" s="67" t="str">
        <f>'COUT TVX'!L753</f>
        <v>SECOND ŒUVRE</v>
      </c>
      <c r="AL756" s="68">
        <f>'COUT TVX'!M753</f>
        <v>47840</v>
      </c>
      <c r="AM756" s="68"/>
      <c r="AN756" s="68"/>
      <c r="AO756" s="68"/>
      <c r="AP756" s="68"/>
      <c r="AQ756" s="68"/>
      <c r="AR756" s="68"/>
      <c r="AS756" s="77" t="str">
        <f>IF(ISBLANK('COUT TVX'!Q753),"",'COUT TVX'!Q753)</f>
        <v/>
      </c>
      <c r="AT756" s="68" t="str">
        <f t="shared" si="69"/>
        <v/>
      </c>
      <c r="AU756" s="68" t="str">
        <f t="shared" si="70"/>
        <v/>
      </c>
      <c r="AV756" s="68" t="str">
        <f t="shared" si="71"/>
        <v/>
      </c>
    </row>
    <row r="757" spans="1:48" x14ac:dyDescent="0.25">
      <c r="A757" s="67">
        <f>'COUT TVX'!A754</f>
        <v>860</v>
      </c>
      <c r="B757" s="67" t="str">
        <f>'COUT TVX'!B754</f>
        <v>0860-01 MONTFORT LE GESNOIS CONST 10 LOGTS</v>
      </c>
      <c r="C757" s="67"/>
      <c r="D757" s="67"/>
      <c r="E757" s="67" t="str">
        <f>IF(ISBLANK('COUT TVX'!I754),"",'COUT TVX'!I754)</f>
        <v/>
      </c>
      <c r="F757" s="72" t="str">
        <f>'COUT TVX'!R754</f>
        <v>Z3</v>
      </c>
      <c r="G757" s="67"/>
      <c r="H757" s="67">
        <f>'COUT TVX'!C754</f>
        <v>2015</v>
      </c>
      <c r="I757" s="67">
        <f>'COUT TVX'!D754</f>
        <v>2016</v>
      </c>
      <c r="J757" s="67" t="str">
        <f>IF('COUT TVX'!H754="IND","IND",IF('COUT TVX'!H754="COLL","COLL",IF('COUT TVX'!H754="INT","COL","MIXTE")))</f>
        <v>IND</v>
      </c>
      <c r="K757" s="67" t="str">
        <f>IFERROR((VLOOKUP(A757,'COUT GLOBAL'!A:L,9,FALSE)),"")</f>
        <v>Locatif</v>
      </c>
      <c r="L757" s="67"/>
      <c r="M757" s="67"/>
      <c r="N757" s="67" t="str">
        <f t="shared" si="66"/>
        <v>-</v>
      </c>
      <c r="O757" s="67"/>
      <c r="P757" s="67"/>
      <c r="Q757" s="67"/>
      <c r="R757" s="67"/>
      <c r="S757" s="67"/>
      <c r="T757" s="67"/>
      <c r="U757" s="67"/>
      <c r="V757" s="67"/>
      <c r="W757" s="67"/>
      <c r="X757" s="73" t="str">
        <f>IF('COUT TVX'!E754=0,"",'COUT TVX'!E754)</f>
        <v/>
      </c>
      <c r="Y757" s="74"/>
      <c r="Z757" s="74"/>
      <c r="AA757" s="74"/>
      <c r="AB757" s="74"/>
      <c r="AC757" s="74"/>
      <c r="AD757" s="68"/>
      <c r="AE757" s="68" t="str">
        <f t="shared" si="67"/>
        <v/>
      </c>
      <c r="AF757" s="68"/>
      <c r="AG757" s="75" t="str">
        <f>IF('COUT TVX'!F754=0,"",'COUT TVX'!F754)</f>
        <v/>
      </c>
      <c r="AH757" s="75" t="str">
        <f>IF('COUT TVX'!G754=0,"",'COUT TVX'!G754)</f>
        <v/>
      </c>
      <c r="AI757" s="76" t="str">
        <f t="shared" si="68"/>
        <v/>
      </c>
      <c r="AJ757" s="67" t="str">
        <f>'COUT TVX'!K754</f>
        <v>LOT 6-CLOISON-DOUBLAGE-ISO</v>
      </c>
      <c r="AK757" s="67" t="str">
        <f>'COUT TVX'!L754</f>
        <v>SECOND ŒUVRE</v>
      </c>
      <c r="AL757" s="68">
        <f>'COUT TVX'!M754</f>
        <v>112302</v>
      </c>
      <c r="AM757" s="68"/>
      <c r="AN757" s="68"/>
      <c r="AO757" s="68"/>
      <c r="AP757" s="68"/>
      <c r="AQ757" s="68"/>
      <c r="AR757" s="68"/>
      <c r="AS757" s="77" t="str">
        <f>IF(ISBLANK('COUT TVX'!Q754),"",'COUT TVX'!Q754)</f>
        <v/>
      </c>
      <c r="AT757" s="68" t="str">
        <f t="shared" si="69"/>
        <v/>
      </c>
      <c r="AU757" s="68" t="str">
        <f t="shared" si="70"/>
        <v/>
      </c>
      <c r="AV757" s="68" t="str">
        <f t="shared" si="71"/>
        <v/>
      </c>
    </row>
    <row r="758" spans="1:48" x14ac:dyDescent="0.25">
      <c r="A758" s="67">
        <f>'COUT TVX'!A755</f>
        <v>860</v>
      </c>
      <c r="B758" s="67" t="str">
        <f>'COUT TVX'!B755</f>
        <v>0860-01 MONTFORT LE GESNOIS CONST 10 LOGTS</v>
      </c>
      <c r="C758" s="67"/>
      <c r="D758" s="67"/>
      <c r="E758" s="67" t="str">
        <f>IF(ISBLANK('COUT TVX'!I755),"",'COUT TVX'!I755)</f>
        <v/>
      </c>
      <c r="F758" s="72" t="str">
        <f>'COUT TVX'!R755</f>
        <v>Z3</v>
      </c>
      <c r="G758" s="67"/>
      <c r="H758" s="67">
        <f>'COUT TVX'!C755</f>
        <v>2015</v>
      </c>
      <c r="I758" s="67">
        <f>'COUT TVX'!D755</f>
        <v>2016</v>
      </c>
      <c r="J758" s="67" t="str">
        <f>IF('COUT TVX'!H755="IND","IND",IF('COUT TVX'!H755="COLL","COLL",IF('COUT TVX'!H755="INT","COL","MIXTE")))</f>
        <v>IND</v>
      </c>
      <c r="K758" s="67" t="str">
        <f>IFERROR((VLOOKUP(A758,'COUT GLOBAL'!A:L,9,FALSE)),"")</f>
        <v>Locatif</v>
      </c>
      <c r="L758" s="67"/>
      <c r="M758" s="67"/>
      <c r="N758" s="67" t="str">
        <f t="shared" si="66"/>
        <v>-</v>
      </c>
      <c r="O758" s="67"/>
      <c r="P758" s="67"/>
      <c r="Q758" s="67"/>
      <c r="R758" s="67"/>
      <c r="S758" s="67"/>
      <c r="T758" s="67"/>
      <c r="U758" s="67"/>
      <c r="V758" s="67"/>
      <c r="W758" s="67"/>
      <c r="X758" s="73" t="str">
        <f>IF('COUT TVX'!E755=0,"",'COUT TVX'!E755)</f>
        <v/>
      </c>
      <c r="Y758" s="74"/>
      <c r="Z758" s="74"/>
      <c r="AA758" s="74"/>
      <c r="AB758" s="74"/>
      <c r="AC758" s="74"/>
      <c r="AD758" s="68"/>
      <c r="AE758" s="68" t="str">
        <f t="shared" si="67"/>
        <v/>
      </c>
      <c r="AF758" s="68"/>
      <c r="AG758" s="75" t="str">
        <f>IF('COUT TVX'!F755=0,"",'COUT TVX'!F755)</f>
        <v/>
      </c>
      <c r="AH758" s="75" t="str">
        <f>IF('COUT TVX'!G755=0,"",'COUT TVX'!G755)</f>
        <v/>
      </c>
      <c r="AI758" s="76" t="str">
        <f t="shared" si="68"/>
        <v/>
      </c>
      <c r="AJ758" s="67" t="str">
        <f>'COUT TVX'!K755</f>
        <v>LOT 3BIS-SUPL.SS TRAITANT CLIM</v>
      </c>
      <c r="AK758" s="67" t="str">
        <f>'COUT TVX'!L755</f>
        <v>SECOND ŒUVRE</v>
      </c>
      <c r="AL758" s="68">
        <f>'COUT TVX'!M755</f>
        <v>3000</v>
      </c>
      <c r="AM758" s="68"/>
      <c r="AN758" s="68"/>
      <c r="AO758" s="68"/>
      <c r="AP758" s="68"/>
      <c r="AQ758" s="68"/>
      <c r="AR758" s="68"/>
      <c r="AS758" s="77" t="str">
        <f>IF(ISBLANK('COUT TVX'!Q755),"",'COUT TVX'!Q755)</f>
        <v/>
      </c>
      <c r="AT758" s="68" t="str">
        <f t="shared" si="69"/>
        <v/>
      </c>
      <c r="AU758" s="68" t="str">
        <f t="shared" si="70"/>
        <v/>
      </c>
      <c r="AV758" s="68" t="str">
        <f t="shared" si="71"/>
        <v/>
      </c>
    </row>
    <row r="759" spans="1:48" x14ac:dyDescent="0.25">
      <c r="A759" s="67">
        <f>'COUT TVX'!A756</f>
        <v>860</v>
      </c>
      <c r="B759" s="67" t="str">
        <f>'COUT TVX'!B756</f>
        <v>0860-01 MONTFORT LE GESNOIS CONST 10 LOGTS</v>
      </c>
      <c r="C759" s="67"/>
      <c r="D759" s="67"/>
      <c r="E759" s="67" t="str">
        <f>IF(ISBLANK('COUT TVX'!I756),"",'COUT TVX'!I756)</f>
        <v/>
      </c>
      <c r="F759" s="72" t="str">
        <f>'COUT TVX'!R756</f>
        <v>Z3</v>
      </c>
      <c r="G759" s="67"/>
      <c r="H759" s="67">
        <f>'COUT TVX'!C756</f>
        <v>2015</v>
      </c>
      <c r="I759" s="67">
        <f>'COUT TVX'!D756</f>
        <v>2016</v>
      </c>
      <c r="J759" s="67" t="str">
        <f>IF('COUT TVX'!H756="IND","IND",IF('COUT TVX'!H756="COLL","COLL",IF('COUT TVX'!H756="INT","COL","MIXTE")))</f>
        <v>IND</v>
      </c>
      <c r="K759" s="67" t="str">
        <f>IFERROR((VLOOKUP(A759,'COUT GLOBAL'!A:L,9,FALSE)),"")</f>
        <v>Locatif</v>
      </c>
      <c r="L759" s="67"/>
      <c r="M759" s="67"/>
      <c r="N759" s="67" t="str">
        <f t="shared" si="66"/>
        <v>-</v>
      </c>
      <c r="O759" s="67"/>
      <c r="P759" s="67"/>
      <c r="Q759" s="67"/>
      <c r="R759" s="67"/>
      <c r="S759" s="67"/>
      <c r="T759" s="67"/>
      <c r="U759" s="67"/>
      <c r="V759" s="67"/>
      <c r="W759" s="67"/>
      <c r="X759" s="73" t="str">
        <f>IF('COUT TVX'!E756=0,"",'COUT TVX'!E756)</f>
        <v/>
      </c>
      <c r="Y759" s="74"/>
      <c r="Z759" s="74"/>
      <c r="AA759" s="74"/>
      <c r="AB759" s="74"/>
      <c r="AC759" s="74"/>
      <c r="AD759" s="68"/>
      <c r="AE759" s="68" t="str">
        <f t="shared" si="67"/>
        <v/>
      </c>
      <c r="AF759" s="68"/>
      <c r="AG759" s="75" t="str">
        <f>IF('COUT TVX'!F756=0,"",'COUT TVX'!F756)</f>
        <v/>
      </c>
      <c r="AH759" s="75" t="str">
        <f>IF('COUT TVX'!G756=0,"",'COUT TVX'!G756)</f>
        <v/>
      </c>
      <c r="AI759" s="76" t="str">
        <f t="shared" si="68"/>
        <v/>
      </c>
      <c r="AJ759" s="67" t="str">
        <f>'COUT TVX'!K756</f>
        <v>LOT 7 - PLOMBERIE - SANITAIRE</v>
      </c>
      <c r="AK759" s="67" t="str">
        <f>'COUT TVX'!L756</f>
        <v>ELECTRICITE / CHAUFFAGE/PLOMBERIE/VMC</v>
      </c>
      <c r="AL759" s="68">
        <f>'COUT TVX'!M756</f>
        <v>25907</v>
      </c>
      <c r="AM759" s="68"/>
      <c r="AN759" s="68"/>
      <c r="AO759" s="68"/>
      <c r="AP759" s="68"/>
      <c r="AQ759" s="68"/>
      <c r="AR759" s="68"/>
      <c r="AS759" s="77" t="str">
        <f>IF(ISBLANK('COUT TVX'!Q756),"",'COUT TVX'!Q756)</f>
        <v/>
      </c>
      <c r="AT759" s="68" t="str">
        <f t="shared" si="69"/>
        <v/>
      </c>
      <c r="AU759" s="68" t="str">
        <f t="shared" si="70"/>
        <v/>
      </c>
      <c r="AV759" s="68" t="str">
        <f t="shared" si="71"/>
        <v/>
      </c>
    </row>
    <row r="760" spans="1:48" x14ac:dyDescent="0.25">
      <c r="A760" s="67">
        <f>'COUT TVX'!A757</f>
        <v>860</v>
      </c>
      <c r="B760" s="67" t="str">
        <f>'COUT TVX'!B757</f>
        <v>0860-01 MONTFORT LE GESNOIS CONST 10 LOGTS</v>
      </c>
      <c r="C760" s="67"/>
      <c r="D760" s="67"/>
      <c r="E760" s="67" t="str">
        <f>IF(ISBLANK('COUT TVX'!I757),"",'COUT TVX'!I757)</f>
        <v/>
      </c>
      <c r="F760" s="72" t="str">
        <f>'COUT TVX'!R757</f>
        <v>Z3</v>
      </c>
      <c r="G760" s="67"/>
      <c r="H760" s="67">
        <f>'COUT TVX'!C757</f>
        <v>2015</v>
      </c>
      <c r="I760" s="67">
        <f>'COUT TVX'!D757</f>
        <v>2016</v>
      </c>
      <c r="J760" s="67" t="str">
        <f>IF('COUT TVX'!H757="IND","IND",IF('COUT TVX'!H757="COLL","COLL",IF('COUT TVX'!H757="INT","COL","MIXTE")))</f>
        <v>IND</v>
      </c>
      <c r="K760" s="67" t="str">
        <f>IFERROR((VLOOKUP(A760,'COUT GLOBAL'!A:L,9,FALSE)),"")</f>
        <v>Locatif</v>
      </c>
      <c r="L760" s="67"/>
      <c r="M760" s="67"/>
      <c r="N760" s="67" t="str">
        <f t="shared" si="66"/>
        <v>-</v>
      </c>
      <c r="O760" s="67"/>
      <c r="P760" s="67"/>
      <c r="Q760" s="67"/>
      <c r="R760" s="67"/>
      <c r="S760" s="67"/>
      <c r="T760" s="67"/>
      <c r="U760" s="67"/>
      <c r="V760" s="67"/>
      <c r="W760" s="67"/>
      <c r="X760" s="73" t="str">
        <f>IF('COUT TVX'!E757=0,"",'COUT TVX'!E757)</f>
        <v/>
      </c>
      <c r="Y760" s="74"/>
      <c r="Z760" s="74"/>
      <c r="AA760" s="74"/>
      <c r="AB760" s="74"/>
      <c r="AC760" s="74"/>
      <c r="AD760" s="68"/>
      <c r="AE760" s="68" t="str">
        <f t="shared" si="67"/>
        <v/>
      </c>
      <c r="AF760" s="68"/>
      <c r="AG760" s="75" t="str">
        <f>IF('COUT TVX'!F757=0,"",'COUT TVX'!F757)</f>
        <v/>
      </c>
      <c r="AH760" s="75" t="str">
        <f>IF('COUT TVX'!G757=0,"",'COUT TVX'!G757)</f>
        <v/>
      </c>
      <c r="AI760" s="76" t="str">
        <f t="shared" si="68"/>
        <v/>
      </c>
      <c r="AJ760" s="67" t="str">
        <f>'COUT TVX'!K757</f>
        <v>LOT 8-ELECTRICITE - TELEVISION</v>
      </c>
      <c r="AK760" s="67" t="str">
        <f>'COUT TVX'!L757</f>
        <v>ELECTRICITE / CHAUFFAGE/PLOMBERIE/VMC</v>
      </c>
      <c r="AL760" s="68">
        <f>'COUT TVX'!M757</f>
        <v>50524</v>
      </c>
      <c r="AM760" s="68"/>
      <c r="AN760" s="68"/>
      <c r="AO760" s="68"/>
      <c r="AP760" s="68"/>
      <c r="AQ760" s="68"/>
      <c r="AR760" s="68"/>
      <c r="AS760" s="77" t="str">
        <f>IF(ISBLANK('COUT TVX'!Q757),"",'COUT TVX'!Q757)</f>
        <v/>
      </c>
      <c r="AT760" s="68" t="str">
        <f t="shared" si="69"/>
        <v/>
      </c>
      <c r="AU760" s="68" t="str">
        <f t="shared" si="70"/>
        <v/>
      </c>
      <c r="AV760" s="68" t="str">
        <f t="shared" si="71"/>
        <v/>
      </c>
    </row>
    <row r="761" spans="1:48" x14ac:dyDescent="0.25">
      <c r="A761" s="67">
        <f>'COUT TVX'!A758</f>
        <v>860</v>
      </c>
      <c r="B761" s="67" t="str">
        <f>'COUT TVX'!B758</f>
        <v>0860-01 MONTFORT LE GESNOIS CONST 10 LOGTS</v>
      </c>
      <c r="C761" s="67"/>
      <c r="D761" s="67"/>
      <c r="E761" s="67" t="str">
        <f>IF(ISBLANK('COUT TVX'!I758),"",'COUT TVX'!I758)</f>
        <v/>
      </c>
      <c r="F761" s="72" t="str">
        <f>'COUT TVX'!R758</f>
        <v>Z3</v>
      </c>
      <c r="G761" s="67"/>
      <c r="H761" s="67">
        <f>'COUT TVX'!C758</f>
        <v>2015</v>
      </c>
      <c r="I761" s="67">
        <f>'COUT TVX'!D758</f>
        <v>2016</v>
      </c>
      <c r="J761" s="67" t="str">
        <f>IF('COUT TVX'!H758="IND","IND",IF('COUT TVX'!H758="COLL","COLL",IF('COUT TVX'!H758="INT","COL","MIXTE")))</f>
        <v>IND</v>
      </c>
      <c r="K761" s="67" t="str">
        <f>IFERROR((VLOOKUP(A761,'COUT GLOBAL'!A:L,9,FALSE)),"")</f>
        <v>Locatif</v>
      </c>
      <c r="L761" s="67"/>
      <c r="M761" s="67"/>
      <c r="N761" s="67" t="str">
        <f t="shared" si="66"/>
        <v>-</v>
      </c>
      <c r="O761" s="67"/>
      <c r="P761" s="67"/>
      <c r="Q761" s="67"/>
      <c r="R761" s="67"/>
      <c r="S761" s="67"/>
      <c r="T761" s="67"/>
      <c r="U761" s="67"/>
      <c r="V761" s="67"/>
      <c r="W761" s="67"/>
      <c r="X761" s="73" t="str">
        <f>IF('COUT TVX'!E758=0,"",'COUT TVX'!E758)</f>
        <v/>
      </c>
      <c r="Y761" s="74"/>
      <c r="Z761" s="74"/>
      <c r="AA761" s="74"/>
      <c r="AB761" s="74"/>
      <c r="AC761" s="74"/>
      <c r="AD761" s="68"/>
      <c r="AE761" s="68" t="str">
        <f t="shared" si="67"/>
        <v/>
      </c>
      <c r="AF761" s="68"/>
      <c r="AG761" s="75" t="str">
        <f>IF('COUT TVX'!F758=0,"",'COUT TVX'!F758)</f>
        <v/>
      </c>
      <c r="AH761" s="75" t="str">
        <f>IF('COUT TVX'!G758=0,"",'COUT TVX'!G758)</f>
        <v/>
      </c>
      <c r="AI761" s="76" t="str">
        <f t="shared" si="68"/>
        <v/>
      </c>
      <c r="AJ761" s="67" t="str">
        <f>'COUT TVX'!K758</f>
        <v>LOT 9 -CHAUFFAGE - VENTILATION</v>
      </c>
      <c r="AK761" s="67" t="str">
        <f>'COUT TVX'!L758</f>
        <v>ELECTRICITE / CHAUFFAGE/PLOMBERIE/VMC</v>
      </c>
      <c r="AL761" s="68">
        <f>'COUT TVX'!M758</f>
        <v>43880</v>
      </c>
      <c r="AM761" s="68"/>
      <c r="AN761" s="68"/>
      <c r="AO761" s="68"/>
      <c r="AP761" s="68"/>
      <c r="AQ761" s="68"/>
      <c r="AR761" s="68"/>
      <c r="AS761" s="77" t="str">
        <f>IF(ISBLANK('COUT TVX'!Q758),"",'COUT TVX'!Q758)</f>
        <v/>
      </c>
      <c r="AT761" s="68" t="str">
        <f t="shared" si="69"/>
        <v/>
      </c>
      <c r="AU761" s="68" t="str">
        <f t="shared" si="70"/>
        <v/>
      </c>
      <c r="AV761" s="68" t="str">
        <f t="shared" si="71"/>
        <v/>
      </c>
    </row>
    <row r="762" spans="1:48" x14ac:dyDescent="0.25">
      <c r="A762" s="67">
        <f>'COUT TVX'!A759</f>
        <v>860</v>
      </c>
      <c r="B762" s="67" t="str">
        <f>'COUT TVX'!B759</f>
        <v>0860-01 MONTFORT LE GESNOIS CONST 10 LOGTS</v>
      </c>
      <c r="C762" s="67"/>
      <c r="D762" s="67"/>
      <c r="E762" s="67" t="str">
        <f>IF(ISBLANK('COUT TVX'!I759),"",'COUT TVX'!I759)</f>
        <v/>
      </c>
      <c r="F762" s="72" t="str">
        <f>'COUT TVX'!R759</f>
        <v>Z3</v>
      </c>
      <c r="G762" s="67"/>
      <c r="H762" s="67">
        <f>'COUT TVX'!C759</f>
        <v>2015</v>
      </c>
      <c r="I762" s="67">
        <f>'COUT TVX'!D759</f>
        <v>2016</v>
      </c>
      <c r="J762" s="67" t="str">
        <f>IF('COUT TVX'!H759="IND","IND",IF('COUT TVX'!H759="COLL","COLL",IF('COUT TVX'!H759="INT","COL","MIXTE")))</f>
        <v>IND</v>
      </c>
      <c r="K762" s="67" t="str">
        <f>IFERROR((VLOOKUP(A762,'COUT GLOBAL'!A:L,9,FALSE)),"")</f>
        <v>Locatif</v>
      </c>
      <c r="L762" s="67"/>
      <c r="M762" s="67"/>
      <c r="N762" s="67" t="str">
        <f t="shared" si="66"/>
        <v>-</v>
      </c>
      <c r="O762" s="67"/>
      <c r="P762" s="67"/>
      <c r="Q762" s="67"/>
      <c r="R762" s="67"/>
      <c r="S762" s="67"/>
      <c r="T762" s="67"/>
      <c r="U762" s="67"/>
      <c r="V762" s="67"/>
      <c r="W762" s="67"/>
      <c r="X762" s="73" t="str">
        <f>IF('COUT TVX'!E759=0,"",'COUT TVX'!E759)</f>
        <v/>
      </c>
      <c r="Y762" s="74"/>
      <c r="Z762" s="74"/>
      <c r="AA762" s="74"/>
      <c r="AB762" s="74"/>
      <c r="AC762" s="74"/>
      <c r="AD762" s="68"/>
      <c r="AE762" s="68" t="str">
        <f t="shared" si="67"/>
        <v/>
      </c>
      <c r="AF762" s="68"/>
      <c r="AG762" s="75" t="str">
        <f>IF('COUT TVX'!F759=0,"",'COUT TVX'!F759)</f>
        <v/>
      </c>
      <c r="AH762" s="75" t="str">
        <f>IF('COUT TVX'!G759=0,"",'COUT TVX'!G759)</f>
        <v/>
      </c>
      <c r="AI762" s="76" t="str">
        <f t="shared" si="68"/>
        <v/>
      </c>
      <c r="AJ762" s="67" t="str">
        <f>'COUT TVX'!K759</f>
        <v>LOT 10 - CARRELAGE - FAIENCE</v>
      </c>
      <c r="AK762" s="67" t="str">
        <f>'COUT TVX'!L759</f>
        <v>SECOND ŒUVRE</v>
      </c>
      <c r="AL762" s="68">
        <f>'COUT TVX'!M759</f>
        <v>26080</v>
      </c>
      <c r="AM762" s="68"/>
      <c r="AN762" s="68"/>
      <c r="AO762" s="68"/>
      <c r="AP762" s="68"/>
      <c r="AQ762" s="68"/>
      <c r="AR762" s="68"/>
      <c r="AS762" s="77" t="str">
        <f>IF(ISBLANK('COUT TVX'!Q759),"",'COUT TVX'!Q759)</f>
        <v/>
      </c>
      <c r="AT762" s="68" t="str">
        <f t="shared" si="69"/>
        <v/>
      </c>
      <c r="AU762" s="68" t="str">
        <f t="shared" si="70"/>
        <v/>
      </c>
      <c r="AV762" s="68" t="str">
        <f t="shared" si="71"/>
        <v/>
      </c>
    </row>
    <row r="763" spans="1:48" x14ac:dyDescent="0.25">
      <c r="A763" s="67">
        <f>'COUT TVX'!A760</f>
        <v>860</v>
      </c>
      <c r="B763" s="67" t="str">
        <f>'COUT TVX'!B760</f>
        <v>0860-01 MONTFORT LE GESNOIS CONST 10 LOGTS</v>
      </c>
      <c r="C763" s="67"/>
      <c r="D763" s="67"/>
      <c r="E763" s="67" t="str">
        <f>IF(ISBLANK('COUT TVX'!I760),"",'COUT TVX'!I760)</f>
        <v/>
      </c>
      <c r="F763" s="72" t="str">
        <f>'COUT TVX'!R760</f>
        <v>Z3</v>
      </c>
      <c r="G763" s="67"/>
      <c r="H763" s="67">
        <f>'COUT TVX'!C760</f>
        <v>2015</v>
      </c>
      <c r="I763" s="67">
        <f>'COUT TVX'!D760</f>
        <v>2016</v>
      </c>
      <c r="J763" s="67" t="str">
        <f>IF('COUT TVX'!H760="IND","IND",IF('COUT TVX'!H760="COLL","COLL",IF('COUT TVX'!H760="INT","COL","MIXTE")))</f>
        <v>IND</v>
      </c>
      <c r="K763" s="67" t="str">
        <f>IFERROR((VLOOKUP(A763,'COUT GLOBAL'!A:L,9,FALSE)),"")</f>
        <v>Locatif</v>
      </c>
      <c r="L763" s="67"/>
      <c r="M763" s="67"/>
      <c r="N763" s="67" t="str">
        <f t="shared" si="66"/>
        <v>-</v>
      </c>
      <c r="O763" s="67"/>
      <c r="P763" s="67"/>
      <c r="Q763" s="67"/>
      <c r="R763" s="67"/>
      <c r="S763" s="67"/>
      <c r="T763" s="67"/>
      <c r="U763" s="67"/>
      <c r="V763" s="67"/>
      <c r="W763" s="67"/>
      <c r="X763" s="73" t="str">
        <f>IF('COUT TVX'!E760=0,"",'COUT TVX'!E760)</f>
        <v/>
      </c>
      <c r="Y763" s="74"/>
      <c r="Z763" s="74"/>
      <c r="AA763" s="74"/>
      <c r="AB763" s="74"/>
      <c r="AC763" s="74"/>
      <c r="AD763" s="68"/>
      <c r="AE763" s="68" t="str">
        <f t="shared" si="67"/>
        <v/>
      </c>
      <c r="AF763" s="68"/>
      <c r="AG763" s="75" t="str">
        <f>IF('COUT TVX'!F760=0,"",'COUT TVX'!F760)</f>
        <v/>
      </c>
      <c r="AH763" s="75" t="str">
        <f>IF('COUT TVX'!G760=0,"",'COUT TVX'!G760)</f>
        <v/>
      </c>
      <c r="AI763" s="76" t="str">
        <f t="shared" si="68"/>
        <v/>
      </c>
      <c r="AJ763" s="67" t="str">
        <f>'COUT TVX'!K760</f>
        <v>LOT 11-REVETEMENTS SOLS SOUPLE</v>
      </c>
      <c r="AK763" s="67" t="str">
        <f>'COUT TVX'!L760</f>
        <v>SECOND ŒUVRE</v>
      </c>
      <c r="AL763" s="68">
        <f>'COUT TVX'!M760</f>
        <v>5730</v>
      </c>
      <c r="AM763" s="68"/>
      <c r="AN763" s="68"/>
      <c r="AO763" s="68"/>
      <c r="AP763" s="68"/>
      <c r="AQ763" s="68"/>
      <c r="AR763" s="68"/>
      <c r="AS763" s="77" t="str">
        <f>IF(ISBLANK('COUT TVX'!Q760),"",'COUT TVX'!Q760)</f>
        <v/>
      </c>
      <c r="AT763" s="68" t="str">
        <f t="shared" si="69"/>
        <v/>
      </c>
      <c r="AU763" s="68" t="str">
        <f t="shared" si="70"/>
        <v/>
      </c>
      <c r="AV763" s="68" t="str">
        <f t="shared" si="71"/>
        <v/>
      </c>
    </row>
    <row r="764" spans="1:48" x14ac:dyDescent="0.25">
      <c r="A764" s="67">
        <f>'COUT TVX'!A761</f>
        <v>860</v>
      </c>
      <c r="B764" s="67" t="str">
        <f>'COUT TVX'!B761</f>
        <v>0860-01 MONTFORT LE GESNOIS CONST 10 LOGTS</v>
      </c>
      <c r="C764" s="67"/>
      <c r="D764" s="67"/>
      <c r="E764" s="67" t="str">
        <f>IF(ISBLANK('COUT TVX'!I761),"",'COUT TVX'!I761)</f>
        <v/>
      </c>
      <c r="F764" s="72" t="str">
        <f>'COUT TVX'!R761</f>
        <v>Z3</v>
      </c>
      <c r="G764" s="67"/>
      <c r="H764" s="67">
        <f>'COUT TVX'!C761</f>
        <v>2015</v>
      </c>
      <c r="I764" s="67">
        <f>'COUT TVX'!D761</f>
        <v>2016</v>
      </c>
      <c r="J764" s="67" t="str">
        <f>IF('COUT TVX'!H761="IND","IND",IF('COUT TVX'!H761="COLL","COLL",IF('COUT TVX'!H761="INT","COL","MIXTE")))</f>
        <v>IND</v>
      </c>
      <c r="K764" s="67" t="str">
        <f>IFERROR((VLOOKUP(A764,'COUT GLOBAL'!A:L,9,FALSE)),"")</f>
        <v>Locatif</v>
      </c>
      <c r="L764" s="67"/>
      <c r="M764" s="67"/>
      <c r="N764" s="67" t="str">
        <f t="shared" si="66"/>
        <v>-</v>
      </c>
      <c r="O764" s="67"/>
      <c r="P764" s="67"/>
      <c r="Q764" s="67"/>
      <c r="R764" s="67"/>
      <c r="S764" s="67"/>
      <c r="T764" s="67"/>
      <c r="U764" s="67"/>
      <c r="V764" s="67"/>
      <c r="W764" s="67"/>
      <c r="X764" s="73" t="str">
        <f>IF('COUT TVX'!E761=0,"",'COUT TVX'!E761)</f>
        <v/>
      </c>
      <c r="Y764" s="74"/>
      <c r="Z764" s="74"/>
      <c r="AA764" s="74"/>
      <c r="AB764" s="74"/>
      <c r="AC764" s="74"/>
      <c r="AD764" s="68"/>
      <c r="AE764" s="68" t="str">
        <f t="shared" si="67"/>
        <v/>
      </c>
      <c r="AF764" s="68"/>
      <c r="AG764" s="75" t="str">
        <f>IF('COUT TVX'!F761=0,"",'COUT TVX'!F761)</f>
        <v/>
      </c>
      <c r="AH764" s="75" t="str">
        <f>IF('COUT TVX'!G761=0,"",'COUT TVX'!G761)</f>
        <v/>
      </c>
      <c r="AI764" s="76" t="str">
        <f t="shared" si="68"/>
        <v/>
      </c>
      <c r="AJ764" s="67" t="str">
        <f>'COUT TVX'!K761</f>
        <v>LOT 12 - PEINTURE</v>
      </c>
      <c r="AK764" s="67" t="str">
        <f>'COUT TVX'!L761</f>
        <v>SECOND ŒUVRE</v>
      </c>
      <c r="AL764" s="68">
        <f>'COUT TVX'!M761</f>
        <v>29981</v>
      </c>
      <c r="AM764" s="68"/>
      <c r="AN764" s="68"/>
      <c r="AO764" s="68"/>
      <c r="AP764" s="68"/>
      <c r="AQ764" s="68"/>
      <c r="AR764" s="68"/>
      <c r="AS764" s="77" t="str">
        <f>IF(ISBLANK('COUT TVX'!Q761),"",'COUT TVX'!Q761)</f>
        <v/>
      </c>
      <c r="AT764" s="68" t="str">
        <f t="shared" si="69"/>
        <v/>
      </c>
      <c r="AU764" s="68" t="str">
        <f t="shared" si="70"/>
        <v/>
      </c>
      <c r="AV764" s="68" t="str">
        <f t="shared" si="71"/>
        <v/>
      </c>
    </row>
    <row r="765" spans="1:48" x14ac:dyDescent="0.25">
      <c r="A765" s="67">
        <f>'COUT TVX'!A762</f>
        <v>860</v>
      </c>
      <c r="B765" s="67" t="str">
        <f>'COUT TVX'!B762</f>
        <v>0860-01 MONTFORT LE GESNOIS CONST 10 LOGTS</v>
      </c>
      <c r="C765" s="67"/>
      <c r="D765" s="67"/>
      <c r="E765" s="67" t="str">
        <f>IF(ISBLANK('COUT TVX'!I762),"",'COUT TVX'!I762)</f>
        <v/>
      </c>
      <c r="F765" s="72" t="str">
        <f>'COUT TVX'!R762</f>
        <v>Z3</v>
      </c>
      <c r="G765" s="67"/>
      <c r="H765" s="67">
        <f>'COUT TVX'!C762</f>
        <v>2015</v>
      </c>
      <c r="I765" s="67">
        <f>'COUT TVX'!D762</f>
        <v>2016</v>
      </c>
      <c r="J765" s="67" t="str">
        <f>IF('COUT TVX'!H762="IND","IND",IF('COUT TVX'!H762="COLL","COLL",IF('COUT TVX'!H762="INT","COL","MIXTE")))</f>
        <v>IND</v>
      </c>
      <c r="K765" s="67" t="str">
        <f>IFERROR((VLOOKUP(A765,'COUT GLOBAL'!A:L,9,FALSE)),"")</f>
        <v>Locatif</v>
      </c>
      <c r="L765" s="67"/>
      <c r="M765" s="67"/>
      <c r="N765" s="67" t="str">
        <f t="shared" si="66"/>
        <v>-</v>
      </c>
      <c r="O765" s="67"/>
      <c r="P765" s="67"/>
      <c r="Q765" s="67"/>
      <c r="R765" s="67"/>
      <c r="S765" s="67"/>
      <c r="T765" s="67"/>
      <c r="U765" s="67"/>
      <c r="V765" s="67"/>
      <c r="W765" s="67"/>
      <c r="X765" s="73" t="str">
        <f>IF('COUT TVX'!E762=0,"",'COUT TVX'!E762)</f>
        <v/>
      </c>
      <c r="Y765" s="74"/>
      <c r="Z765" s="74"/>
      <c r="AA765" s="74"/>
      <c r="AB765" s="74"/>
      <c r="AC765" s="74"/>
      <c r="AD765" s="68"/>
      <c r="AE765" s="68" t="str">
        <f t="shared" si="67"/>
        <v/>
      </c>
      <c r="AF765" s="68"/>
      <c r="AG765" s="75" t="str">
        <f>IF('COUT TVX'!F762=0,"",'COUT TVX'!F762)</f>
        <v/>
      </c>
      <c r="AH765" s="75" t="str">
        <f>IF('COUT TVX'!G762=0,"",'COUT TVX'!G762)</f>
        <v/>
      </c>
      <c r="AI765" s="76" t="str">
        <f t="shared" si="68"/>
        <v/>
      </c>
      <c r="AJ765" s="67" t="str">
        <f>'COUT TVX'!K762</f>
        <v>LOT 13 - ESPACES VERTS</v>
      </c>
      <c r="AK765" s="67" t="s">
        <v>148</v>
      </c>
      <c r="AL765" s="68">
        <f>'COUT TVX'!M762</f>
        <v>21207</v>
      </c>
      <c r="AM765" s="68"/>
      <c r="AN765" s="68"/>
      <c r="AO765" s="68"/>
      <c r="AP765" s="68"/>
      <c r="AQ765" s="68"/>
      <c r="AR765" s="68"/>
      <c r="AS765" s="77" t="str">
        <f>IF(ISBLANK('COUT TVX'!Q762),"",'COUT TVX'!Q762)</f>
        <v/>
      </c>
      <c r="AT765" s="68" t="str">
        <f t="shared" si="69"/>
        <v/>
      </c>
      <c r="AU765" s="68" t="str">
        <f t="shared" si="70"/>
        <v/>
      </c>
      <c r="AV765" s="68" t="str">
        <f t="shared" si="71"/>
        <v/>
      </c>
    </row>
    <row r="766" spans="1:48" x14ac:dyDescent="0.25">
      <c r="A766" s="67">
        <f>'COUT TVX'!A763</f>
        <v>860</v>
      </c>
      <c r="B766" s="67" t="str">
        <f>'COUT TVX'!B763</f>
        <v>0860-01 MONTFORT LE GESNOIS CONST 10 LOGTS</v>
      </c>
      <c r="C766" s="67"/>
      <c r="D766" s="67"/>
      <c r="E766" s="67" t="str">
        <f>IF(ISBLANK('COUT TVX'!I763),"",'COUT TVX'!I763)</f>
        <v/>
      </c>
      <c r="F766" s="72" t="str">
        <f>'COUT TVX'!R763</f>
        <v>Z3</v>
      </c>
      <c r="G766" s="67"/>
      <c r="H766" s="67">
        <f>'COUT TVX'!C763</f>
        <v>2015</v>
      </c>
      <c r="I766" s="67">
        <f>'COUT TVX'!D763</f>
        <v>2016</v>
      </c>
      <c r="J766" s="67" t="str">
        <f>IF('COUT TVX'!H763="IND","IND",IF('COUT TVX'!H763="COLL","COLL",IF('COUT TVX'!H763="INT","COL","MIXTE")))</f>
        <v>IND</v>
      </c>
      <c r="K766" s="67" t="str">
        <f>IFERROR((VLOOKUP(A766,'COUT GLOBAL'!A:L,9,FALSE)),"")</f>
        <v>Locatif</v>
      </c>
      <c r="L766" s="67"/>
      <c r="M766" s="67"/>
      <c r="N766" s="67" t="str">
        <f t="shared" si="66"/>
        <v>-</v>
      </c>
      <c r="O766" s="67"/>
      <c r="P766" s="67"/>
      <c r="Q766" s="67"/>
      <c r="R766" s="67"/>
      <c r="S766" s="67"/>
      <c r="T766" s="67"/>
      <c r="U766" s="67"/>
      <c r="V766" s="67"/>
      <c r="W766" s="67"/>
      <c r="X766" s="73" t="str">
        <f>IF('COUT TVX'!E763=0,"",'COUT TVX'!E763)</f>
        <v/>
      </c>
      <c r="Y766" s="74"/>
      <c r="Z766" s="74"/>
      <c r="AA766" s="74"/>
      <c r="AB766" s="74"/>
      <c r="AC766" s="74"/>
      <c r="AD766" s="68"/>
      <c r="AE766" s="68" t="str">
        <f t="shared" si="67"/>
        <v/>
      </c>
      <c r="AF766" s="68"/>
      <c r="AG766" s="75" t="str">
        <f>IF('COUT TVX'!F763=0,"",'COUT TVX'!F763)</f>
        <v/>
      </c>
      <c r="AH766" s="75" t="str">
        <f>IF('COUT TVX'!G763=0,"",'COUT TVX'!G763)</f>
        <v/>
      </c>
      <c r="AI766" s="76" t="str">
        <f t="shared" si="68"/>
        <v/>
      </c>
      <c r="AJ766" s="67" t="str">
        <f>'COUT TVX'!K763</f>
        <v>LOT 14 - TERRAS-VOIRIE-ASSAINI</v>
      </c>
      <c r="AK766" s="67" t="s">
        <v>193</v>
      </c>
      <c r="AL766" s="68">
        <f>'COUT TVX'!M763</f>
        <v>73495</v>
      </c>
      <c r="AM766" s="68"/>
      <c r="AN766" s="68"/>
      <c r="AO766" s="68"/>
      <c r="AP766" s="68"/>
      <c r="AQ766" s="68"/>
      <c r="AR766" s="68"/>
      <c r="AS766" s="77" t="str">
        <f>IF(ISBLANK('COUT TVX'!Q763),"",'COUT TVX'!Q763)</f>
        <v/>
      </c>
      <c r="AT766" s="68" t="str">
        <f t="shared" si="69"/>
        <v/>
      </c>
      <c r="AU766" s="68" t="str">
        <f t="shared" si="70"/>
        <v/>
      </c>
      <c r="AV766" s="68" t="str">
        <f t="shared" si="71"/>
        <v/>
      </c>
    </row>
    <row r="767" spans="1:48" x14ac:dyDescent="0.25">
      <c r="A767" s="67">
        <f>'COUT TVX'!A764</f>
        <v>860</v>
      </c>
      <c r="B767" s="67" t="str">
        <f>'COUT TVX'!B764</f>
        <v>0860-01 MONTFORT LE GESNOIS CONST 10 LOGTS</v>
      </c>
      <c r="C767" s="67"/>
      <c r="D767" s="67"/>
      <c r="E767" s="67" t="str">
        <f>IF(ISBLANK('COUT TVX'!I764),"",'COUT TVX'!I764)</f>
        <v/>
      </c>
      <c r="F767" s="72" t="str">
        <f>'COUT TVX'!R764</f>
        <v>Z3</v>
      </c>
      <c r="G767" s="67"/>
      <c r="H767" s="67">
        <f>'COUT TVX'!C764</f>
        <v>2015</v>
      </c>
      <c r="I767" s="67">
        <f>'COUT TVX'!D764</f>
        <v>2016</v>
      </c>
      <c r="J767" s="67" t="str">
        <f>IF('COUT TVX'!H764="IND","IND",IF('COUT TVX'!H764="COLL","COLL",IF('COUT TVX'!H764="INT","COL","MIXTE")))</f>
        <v>IND</v>
      </c>
      <c r="K767" s="67" t="str">
        <f>IFERROR((VLOOKUP(A767,'COUT GLOBAL'!A:L,9,FALSE)),"")</f>
        <v>Locatif</v>
      </c>
      <c r="L767" s="67"/>
      <c r="M767" s="67"/>
      <c r="N767" s="67" t="str">
        <f t="shared" si="66"/>
        <v>-</v>
      </c>
      <c r="O767" s="67"/>
      <c r="P767" s="67"/>
      <c r="Q767" s="67"/>
      <c r="R767" s="67"/>
      <c r="S767" s="67"/>
      <c r="T767" s="67"/>
      <c r="U767" s="67"/>
      <c r="V767" s="67"/>
      <c r="W767" s="67"/>
      <c r="X767" s="73" t="str">
        <f>IF('COUT TVX'!E764=0,"",'COUT TVX'!E764)</f>
        <v/>
      </c>
      <c r="Y767" s="74"/>
      <c r="Z767" s="74"/>
      <c r="AA767" s="74"/>
      <c r="AB767" s="74"/>
      <c r="AC767" s="74"/>
      <c r="AD767" s="68"/>
      <c r="AE767" s="68" t="str">
        <f t="shared" si="67"/>
        <v/>
      </c>
      <c r="AF767" s="68"/>
      <c r="AG767" s="75" t="str">
        <f>IF('COUT TVX'!F764=0,"",'COUT TVX'!F764)</f>
        <v/>
      </c>
      <c r="AH767" s="75" t="str">
        <f>IF('COUT TVX'!G764=0,"",'COUT TVX'!G764)</f>
        <v/>
      </c>
      <c r="AI767" s="76" t="str">
        <f t="shared" si="68"/>
        <v/>
      </c>
      <c r="AJ767" s="67" t="str">
        <f>'COUT TVX'!K764</f>
        <v>LOT 15 - RESEAUX DIVERS</v>
      </c>
      <c r="AK767" s="67" t="s">
        <v>193</v>
      </c>
      <c r="AL767" s="68">
        <f>'COUT TVX'!M764</f>
        <v>37430</v>
      </c>
      <c r="AM767" s="68"/>
      <c r="AN767" s="68"/>
      <c r="AO767" s="68"/>
      <c r="AP767" s="68"/>
      <c r="AQ767" s="68"/>
      <c r="AR767" s="68"/>
      <c r="AS767" s="77" t="str">
        <f>IF(ISBLANK('COUT TVX'!Q764),"",'COUT TVX'!Q764)</f>
        <v/>
      </c>
      <c r="AT767" s="68" t="str">
        <f t="shared" si="69"/>
        <v/>
      </c>
      <c r="AU767" s="68" t="str">
        <f t="shared" si="70"/>
        <v/>
      </c>
      <c r="AV767" s="68" t="str">
        <f t="shared" si="71"/>
        <v/>
      </c>
    </row>
    <row r="768" spans="1:48" x14ac:dyDescent="0.25">
      <c r="A768" s="67">
        <f>'COUT TVX'!A765</f>
        <v>860</v>
      </c>
      <c r="B768" s="67" t="str">
        <f>'COUT TVX'!B765</f>
        <v>0860-01 MONTFORT LE GESNOIS CONST 10 LOGTS</v>
      </c>
      <c r="C768" s="67"/>
      <c r="D768" s="67"/>
      <c r="E768" s="67" t="str">
        <f>IF(ISBLANK('COUT TVX'!I765),"",'COUT TVX'!I765)</f>
        <v/>
      </c>
      <c r="F768" s="72" t="str">
        <f>'COUT TVX'!R765</f>
        <v>Z3</v>
      </c>
      <c r="G768" s="67"/>
      <c r="H768" s="67">
        <f>'COUT TVX'!C765</f>
        <v>2015</v>
      </c>
      <c r="I768" s="67">
        <f>'COUT TVX'!D765</f>
        <v>2016</v>
      </c>
      <c r="J768" s="67" t="str">
        <f>IF('COUT TVX'!H765="IND","IND",IF('COUT TVX'!H765="COLL","COLL",IF('COUT TVX'!H765="INT","COL","MIXTE")))</f>
        <v>IND</v>
      </c>
      <c r="K768" s="67" t="str">
        <f>IFERROR((VLOOKUP(A768,'COUT GLOBAL'!A:L,9,FALSE)),"")</f>
        <v>Locatif</v>
      </c>
      <c r="L768" s="67"/>
      <c r="M768" s="67"/>
      <c r="N768" s="67" t="str">
        <f t="shared" si="66"/>
        <v>-</v>
      </c>
      <c r="O768" s="67"/>
      <c r="P768" s="67"/>
      <c r="Q768" s="67"/>
      <c r="R768" s="67"/>
      <c r="S768" s="67"/>
      <c r="T768" s="67"/>
      <c r="U768" s="67"/>
      <c r="V768" s="67"/>
      <c r="W768" s="67"/>
      <c r="X768" s="73" t="str">
        <f>IF('COUT TVX'!E765=0,"",'COUT TVX'!E765)</f>
        <v/>
      </c>
      <c r="Y768" s="74"/>
      <c r="Z768" s="74"/>
      <c r="AA768" s="74"/>
      <c r="AB768" s="74"/>
      <c r="AC768" s="74"/>
      <c r="AD768" s="68"/>
      <c r="AE768" s="68" t="str">
        <f t="shared" si="67"/>
        <v/>
      </c>
      <c r="AF768" s="68"/>
      <c r="AG768" s="75" t="str">
        <f>IF('COUT TVX'!F765=0,"",'COUT TVX'!F765)</f>
        <v/>
      </c>
      <c r="AH768" s="75" t="str">
        <f>IF('COUT TVX'!G765=0,"",'COUT TVX'!G765)</f>
        <v/>
      </c>
      <c r="AI768" s="76" t="str">
        <f t="shared" si="68"/>
        <v/>
      </c>
      <c r="AJ768" s="67" t="str">
        <f>'COUT TVX'!K765</f>
        <v>LOT 16 - PHOTOVOLTAIQUE</v>
      </c>
      <c r="AK768" s="67" t="str">
        <f>'COUT TVX'!L765</f>
        <v>ELECTRICITE / CHAUFFAGE/PLOMBERIE/VMC</v>
      </c>
      <c r="AL768" s="68">
        <f>'COUT TVX'!M765</f>
        <v>19218</v>
      </c>
      <c r="AM768" s="68"/>
      <c r="AN768" s="68"/>
      <c r="AO768" s="68"/>
      <c r="AP768" s="68"/>
      <c r="AQ768" s="68"/>
      <c r="AR768" s="68"/>
      <c r="AS768" s="77" t="str">
        <f>IF(ISBLANK('COUT TVX'!Q765),"",'COUT TVX'!Q765)</f>
        <v/>
      </c>
      <c r="AT768" s="68" t="str">
        <f t="shared" si="69"/>
        <v/>
      </c>
      <c r="AU768" s="68" t="str">
        <f t="shared" si="70"/>
        <v/>
      </c>
      <c r="AV768" s="68" t="str">
        <f t="shared" si="71"/>
        <v/>
      </c>
    </row>
    <row r="769" spans="1:48" x14ac:dyDescent="0.25">
      <c r="A769" s="67">
        <f>'COUT TVX'!A766</f>
        <v>903</v>
      </c>
      <c r="B769" s="67" t="str">
        <f>'COUT TVX'!B766</f>
        <v>0903-01 NEUVILLE SUR SARTHE CONST 8 LOGTS</v>
      </c>
      <c r="C769" s="67"/>
      <c r="D769" s="67" t="s">
        <v>1269</v>
      </c>
      <c r="E769" s="67" t="str">
        <f>IF(ISBLANK('COUT TVX'!I766),"",'COUT TVX'!I766)</f>
        <v/>
      </c>
      <c r="F769" s="72" t="str">
        <f>'COUT TVX'!R766</f>
        <v>Z3</v>
      </c>
      <c r="G769" s="67"/>
      <c r="H769" s="67">
        <f>'COUT TVX'!C766</f>
        <v>2015</v>
      </c>
      <c r="I769" s="67">
        <f>'COUT TVX'!D766</f>
        <v>2016</v>
      </c>
      <c r="J769" s="67" t="str">
        <f>IF('COUT TVX'!H766="IND","IND",IF('COUT TVX'!H766="COLL","COLL",IF('COUT TVX'!H766="INT","COL","MIXTE")))</f>
        <v>MIXTE</v>
      </c>
      <c r="K769" s="67" t="str">
        <f>IFERROR((VLOOKUP(A769,'COUT GLOBAL'!A:L,9,FALSE)),"")</f>
        <v>Locatif</v>
      </c>
      <c r="L769" s="67"/>
      <c r="M769" s="67"/>
      <c r="N769" s="67" t="str">
        <f t="shared" si="66"/>
        <v>-</v>
      </c>
      <c r="O769" s="67"/>
      <c r="P769" s="67"/>
      <c r="Q769" s="67"/>
      <c r="R769" s="67"/>
      <c r="S769" s="67"/>
      <c r="T769" s="67"/>
      <c r="U769" s="67"/>
      <c r="V769" s="67"/>
      <c r="W769" s="67"/>
      <c r="X769" s="73">
        <f>IF('COUT TVX'!E766=0,"",'COUT TVX'!E766)</f>
        <v>8</v>
      </c>
      <c r="Y769" s="74"/>
      <c r="Z769" s="74"/>
      <c r="AA769" s="74"/>
      <c r="AB769" s="74"/>
      <c r="AC769" s="74"/>
      <c r="AD769" s="68"/>
      <c r="AE769" s="68">
        <f t="shared" si="67"/>
        <v>0</v>
      </c>
      <c r="AF769" s="68"/>
      <c r="AG769" s="75">
        <f>IF('COUT TVX'!F766=0,"",'COUT TVX'!F766)</f>
        <v>551.05999999999995</v>
      </c>
      <c r="AH769" s="75">
        <f>IF('COUT TVX'!G766=0,"",'COUT TVX'!G766)</f>
        <v>581.69000000000005</v>
      </c>
      <c r="AI769" s="76">
        <f t="shared" si="68"/>
        <v>0.94734308652374954</v>
      </c>
      <c r="AJ769" s="67" t="str">
        <f>'COUT TVX'!K766</f>
        <v>LOT 1-VRD/CLOTURE/ESPACE VERT</v>
      </c>
      <c r="AK769" s="67" t="str">
        <f>'COUT TVX'!L766</f>
        <v>VRD</v>
      </c>
      <c r="AL769" s="68">
        <f>'COUT TVX'!M766</f>
        <v>61825.69</v>
      </c>
      <c r="AM769" s="68"/>
      <c r="AN769" s="68"/>
      <c r="AO769" s="68"/>
      <c r="AP769" s="68"/>
      <c r="AQ769" s="68"/>
      <c r="AR769" s="68"/>
      <c r="AS769" s="77">
        <f>IF(ISBLANK('COUT TVX'!Q766),"",'COUT TVX'!Q766)</f>
        <v>5.5E-2</v>
      </c>
      <c r="AT769" s="68">
        <f t="shared" si="69"/>
        <v>0</v>
      </c>
      <c r="AU769" s="68">
        <f t="shared" si="70"/>
        <v>0</v>
      </c>
      <c r="AV769" s="68">
        <f t="shared" si="71"/>
        <v>0</v>
      </c>
    </row>
    <row r="770" spans="1:48" x14ac:dyDescent="0.25">
      <c r="A770" s="67">
        <f>'COUT TVX'!A767</f>
        <v>903</v>
      </c>
      <c r="B770" s="67" t="str">
        <f>'COUT TVX'!B767</f>
        <v>0903-01 NEUVILLE SUR SARTHE CONST 8 LOGTS</v>
      </c>
      <c r="C770" s="67"/>
      <c r="D770" s="67"/>
      <c r="E770" s="67" t="str">
        <f>IF(ISBLANK('COUT TVX'!I767),"",'COUT TVX'!I767)</f>
        <v/>
      </c>
      <c r="F770" s="72" t="str">
        <f>'COUT TVX'!R767</f>
        <v>Z3</v>
      </c>
      <c r="G770" s="67"/>
      <c r="H770" s="67">
        <f>'COUT TVX'!C767</f>
        <v>2015</v>
      </c>
      <c r="I770" s="67">
        <f>'COUT TVX'!D767</f>
        <v>2016</v>
      </c>
      <c r="J770" s="67" t="str">
        <f>IF('COUT TVX'!H767="IND","IND",IF('COUT TVX'!H767="COLL","COLL",IF('COUT TVX'!H767="INT","COL","MIXTE")))</f>
        <v>MIXTE</v>
      </c>
      <c r="K770" s="67" t="str">
        <f>IFERROR((VLOOKUP(A770,'COUT GLOBAL'!A:L,9,FALSE)),"")</f>
        <v>Locatif</v>
      </c>
      <c r="L770" s="67"/>
      <c r="M770" s="67"/>
      <c r="N770" s="67" t="str">
        <f t="shared" si="66"/>
        <v>-</v>
      </c>
      <c r="O770" s="67"/>
      <c r="P770" s="67"/>
      <c r="Q770" s="67"/>
      <c r="R770" s="67"/>
      <c r="S770" s="67"/>
      <c r="T770" s="67"/>
      <c r="U770" s="67"/>
      <c r="V770" s="67"/>
      <c r="W770" s="67"/>
      <c r="X770" s="73" t="str">
        <f>IF('COUT TVX'!E767=0,"",'COUT TVX'!E767)</f>
        <v/>
      </c>
      <c r="Y770" s="74"/>
      <c r="Z770" s="74"/>
      <c r="AA770" s="74"/>
      <c r="AB770" s="74"/>
      <c r="AC770" s="74"/>
      <c r="AD770" s="68"/>
      <c r="AE770" s="68" t="str">
        <f t="shared" si="67"/>
        <v/>
      </c>
      <c r="AF770" s="68"/>
      <c r="AG770" s="75" t="str">
        <f>IF('COUT TVX'!F767=0,"",'COUT TVX'!F767)</f>
        <v/>
      </c>
      <c r="AH770" s="75" t="str">
        <f>IF('COUT TVX'!G767=0,"",'COUT TVX'!G767)</f>
        <v/>
      </c>
      <c r="AI770" s="76" t="str">
        <f t="shared" si="68"/>
        <v/>
      </c>
      <c r="AJ770" s="67" t="str">
        <f>'COUT TVX'!K767</f>
        <v>PARTIE A-OSSATURE / CHARPENTE</v>
      </c>
      <c r="AK770" s="67" t="str">
        <f>'COUT TVX'!L767</f>
        <v>CHARPENTE / COUVERTURE</v>
      </c>
      <c r="AL770" s="68">
        <f>'COUT TVX'!M767</f>
        <v>266848.23</v>
      </c>
      <c r="AM770" s="68"/>
      <c r="AN770" s="68"/>
      <c r="AO770" s="68"/>
      <c r="AP770" s="68"/>
      <c r="AQ770" s="68"/>
      <c r="AR770" s="68"/>
      <c r="AS770" s="77" t="str">
        <f>IF(ISBLANK('COUT TVX'!Q767),"",'COUT TVX'!Q767)</f>
        <v/>
      </c>
      <c r="AT770" s="68" t="str">
        <f t="shared" si="69"/>
        <v/>
      </c>
      <c r="AU770" s="68" t="str">
        <f t="shared" si="70"/>
        <v/>
      </c>
      <c r="AV770" s="68" t="str">
        <f t="shared" si="71"/>
        <v/>
      </c>
    </row>
    <row r="771" spans="1:48" x14ac:dyDescent="0.25">
      <c r="A771" s="67">
        <f>'COUT TVX'!A768</f>
        <v>903</v>
      </c>
      <c r="B771" s="67" t="str">
        <f>'COUT TVX'!B768</f>
        <v>0903-01 NEUVILLE SUR SARTHE CONST 8 LOGTS</v>
      </c>
      <c r="C771" s="67"/>
      <c r="D771" s="67"/>
      <c r="E771" s="67" t="str">
        <f>IF(ISBLANK('COUT TVX'!I768),"",'COUT TVX'!I768)</f>
        <v/>
      </c>
      <c r="F771" s="72" t="str">
        <f>'COUT TVX'!R768</f>
        <v>Z3</v>
      </c>
      <c r="G771" s="67"/>
      <c r="H771" s="67">
        <f>'COUT TVX'!C768</f>
        <v>2015</v>
      </c>
      <c r="I771" s="67">
        <f>'COUT TVX'!D768</f>
        <v>2016</v>
      </c>
      <c r="J771" s="67" t="str">
        <f>IF('COUT TVX'!H768="IND","IND",IF('COUT TVX'!H768="COLL","COLL",IF('COUT TVX'!H768="INT","COL","MIXTE")))</f>
        <v>MIXTE</v>
      </c>
      <c r="K771" s="67" t="str">
        <f>IFERROR((VLOOKUP(A771,'COUT GLOBAL'!A:L,9,FALSE)),"")</f>
        <v>Locatif</v>
      </c>
      <c r="L771" s="67"/>
      <c r="M771" s="67"/>
      <c r="N771" s="67" t="str">
        <f t="shared" si="66"/>
        <v>-</v>
      </c>
      <c r="O771" s="67"/>
      <c r="P771" s="67"/>
      <c r="Q771" s="67"/>
      <c r="R771" s="67"/>
      <c r="S771" s="67"/>
      <c r="T771" s="67"/>
      <c r="U771" s="67"/>
      <c r="V771" s="67"/>
      <c r="W771" s="67"/>
      <c r="X771" s="73" t="str">
        <f>IF('COUT TVX'!E768=0,"",'COUT TVX'!E768)</f>
        <v/>
      </c>
      <c r="Y771" s="74"/>
      <c r="Z771" s="74"/>
      <c r="AA771" s="74"/>
      <c r="AB771" s="74"/>
      <c r="AC771" s="74"/>
      <c r="AD771" s="68"/>
      <c r="AE771" s="68" t="str">
        <f t="shared" si="67"/>
        <v/>
      </c>
      <c r="AF771" s="68"/>
      <c r="AG771" s="75" t="str">
        <f>IF('COUT TVX'!F768=0,"",'COUT TVX'!F768)</f>
        <v/>
      </c>
      <c r="AH771" s="75" t="str">
        <f>IF('COUT TVX'!G768=0,"",'COUT TVX'!G768)</f>
        <v/>
      </c>
      <c r="AI771" s="76" t="str">
        <f t="shared" si="68"/>
        <v/>
      </c>
      <c r="AJ771" s="67" t="str">
        <f>'COUT TVX'!K768</f>
        <v>PARTIE B - MACONNERIE</v>
      </c>
      <c r="AK771" s="67" t="str">
        <f>'COUT TVX'!L768</f>
        <v>GROS ŒUVRE</v>
      </c>
      <c r="AL771" s="68">
        <f>'COUT TVX'!M768</f>
        <v>166391.53</v>
      </c>
      <c r="AM771" s="68"/>
      <c r="AN771" s="68"/>
      <c r="AO771" s="68"/>
      <c r="AP771" s="68"/>
      <c r="AQ771" s="68"/>
      <c r="AR771" s="68"/>
      <c r="AS771" s="77" t="str">
        <f>IF(ISBLANK('COUT TVX'!Q768),"",'COUT TVX'!Q768)</f>
        <v/>
      </c>
      <c r="AT771" s="68" t="str">
        <f t="shared" si="69"/>
        <v/>
      </c>
      <c r="AU771" s="68" t="str">
        <f t="shared" si="70"/>
        <v/>
      </c>
      <c r="AV771" s="68" t="str">
        <f t="shared" si="71"/>
        <v/>
      </c>
    </row>
    <row r="772" spans="1:48" x14ac:dyDescent="0.25">
      <c r="A772" s="67">
        <f>'COUT TVX'!A769</f>
        <v>903</v>
      </c>
      <c r="B772" s="67" t="str">
        <f>'COUT TVX'!B769</f>
        <v>0903-01 NEUVILLE SUR SARTHE CONST 8 LOGTS</v>
      </c>
      <c r="C772" s="67"/>
      <c r="D772" s="67"/>
      <c r="E772" s="67" t="str">
        <f>IF(ISBLANK('COUT TVX'!I769),"",'COUT TVX'!I769)</f>
        <v/>
      </c>
      <c r="F772" s="72" t="str">
        <f>'COUT TVX'!R769</f>
        <v>Z3</v>
      </c>
      <c r="G772" s="67"/>
      <c r="H772" s="67">
        <f>'COUT TVX'!C769</f>
        <v>2015</v>
      </c>
      <c r="I772" s="67">
        <f>'COUT TVX'!D769</f>
        <v>2016</v>
      </c>
      <c r="J772" s="67" t="str">
        <f>IF('COUT TVX'!H769="IND","IND",IF('COUT TVX'!H769="COLL","COLL",IF('COUT TVX'!H769="INT","COL","MIXTE")))</f>
        <v>MIXTE</v>
      </c>
      <c r="K772" s="67" t="str">
        <f>IFERROR((VLOOKUP(A772,'COUT GLOBAL'!A:L,9,FALSE)),"")</f>
        <v>Locatif</v>
      </c>
      <c r="L772" s="67"/>
      <c r="M772" s="67"/>
      <c r="N772" s="67" t="str">
        <f t="shared" si="66"/>
        <v>-</v>
      </c>
      <c r="O772" s="67"/>
      <c r="P772" s="67"/>
      <c r="Q772" s="67"/>
      <c r="R772" s="67"/>
      <c r="S772" s="67"/>
      <c r="T772" s="67"/>
      <c r="U772" s="67"/>
      <c r="V772" s="67"/>
      <c r="W772" s="67"/>
      <c r="X772" s="73" t="str">
        <f>IF('COUT TVX'!E769=0,"",'COUT TVX'!E769)</f>
        <v/>
      </c>
      <c r="Y772" s="74"/>
      <c r="Z772" s="74"/>
      <c r="AA772" s="74"/>
      <c r="AB772" s="74"/>
      <c r="AC772" s="74"/>
      <c r="AD772" s="68"/>
      <c r="AE772" s="68" t="str">
        <f t="shared" si="67"/>
        <v/>
      </c>
      <c r="AF772" s="68"/>
      <c r="AG772" s="75" t="str">
        <f>IF('COUT TVX'!F769=0,"",'COUT TVX'!F769)</f>
        <v/>
      </c>
      <c r="AH772" s="75" t="str">
        <f>IF('COUT TVX'!G769=0,"",'COUT TVX'!G769)</f>
        <v/>
      </c>
      <c r="AI772" s="76" t="str">
        <f t="shared" si="68"/>
        <v/>
      </c>
      <c r="AJ772" s="67" t="str">
        <f>'COUT TVX'!K769</f>
        <v>PARTIE C - MENUISERIE EXT</v>
      </c>
      <c r="AK772" s="67" t="str">
        <f>'COUT TVX'!L769</f>
        <v>SECOND ŒUVRE</v>
      </c>
      <c r="AL772" s="68">
        <f>'COUT TVX'!M769</f>
        <v>50334.79</v>
      </c>
      <c r="AM772" s="68"/>
      <c r="AN772" s="68"/>
      <c r="AO772" s="68"/>
      <c r="AP772" s="68"/>
      <c r="AQ772" s="68"/>
      <c r="AR772" s="68"/>
      <c r="AS772" s="77" t="str">
        <f>IF(ISBLANK('COUT TVX'!Q769),"",'COUT TVX'!Q769)</f>
        <v/>
      </c>
      <c r="AT772" s="68" t="str">
        <f t="shared" si="69"/>
        <v/>
      </c>
      <c r="AU772" s="68" t="str">
        <f t="shared" si="70"/>
        <v/>
      </c>
      <c r="AV772" s="68" t="str">
        <f t="shared" si="71"/>
        <v/>
      </c>
    </row>
    <row r="773" spans="1:48" x14ac:dyDescent="0.25">
      <c r="A773" s="67">
        <f>'COUT TVX'!A770</f>
        <v>903</v>
      </c>
      <c r="B773" s="67" t="str">
        <f>'COUT TVX'!B770</f>
        <v>0903-01 NEUVILLE SUR SARTHE CONST 8 LOGTS</v>
      </c>
      <c r="C773" s="67"/>
      <c r="D773" s="67"/>
      <c r="E773" s="67" t="str">
        <f>IF(ISBLANK('COUT TVX'!I770),"",'COUT TVX'!I770)</f>
        <v/>
      </c>
      <c r="F773" s="72" t="str">
        <f>'COUT TVX'!R770</f>
        <v>Z3</v>
      </c>
      <c r="G773" s="67"/>
      <c r="H773" s="67">
        <f>'COUT TVX'!C770</f>
        <v>2015</v>
      </c>
      <c r="I773" s="67">
        <f>'COUT TVX'!D770</f>
        <v>2016</v>
      </c>
      <c r="J773" s="67" t="str">
        <f>IF('COUT TVX'!H770="IND","IND",IF('COUT TVX'!H770="COLL","COLL",IF('COUT TVX'!H770="INT","COL","MIXTE")))</f>
        <v>MIXTE</v>
      </c>
      <c r="K773" s="67" t="str">
        <f>IFERROR((VLOOKUP(A773,'COUT GLOBAL'!A:L,9,FALSE)),"")</f>
        <v>Locatif</v>
      </c>
      <c r="L773" s="67"/>
      <c r="M773" s="67"/>
      <c r="N773" s="67" t="str">
        <f t="shared" si="66"/>
        <v>-</v>
      </c>
      <c r="O773" s="67"/>
      <c r="P773" s="67"/>
      <c r="Q773" s="67"/>
      <c r="R773" s="67"/>
      <c r="S773" s="67"/>
      <c r="T773" s="67"/>
      <c r="U773" s="67"/>
      <c r="V773" s="67"/>
      <c r="W773" s="67"/>
      <c r="X773" s="73" t="str">
        <f>IF('COUT TVX'!E770=0,"",'COUT TVX'!E770)</f>
        <v/>
      </c>
      <c r="Y773" s="74"/>
      <c r="Z773" s="74"/>
      <c r="AA773" s="74"/>
      <c r="AB773" s="74"/>
      <c r="AC773" s="74"/>
      <c r="AD773" s="68"/>
      <c r="AE773" s="68" t="str">
        <f t="shared" si="67"/>
        <v/>
      </c>
      <c r="AF773" s="68"/>
      <c r="AG773" s="75" t="str">
        <f>IF('COUT TVX'!F770=0,"",'COUT TVX'!F770)</f>
        <v/>
      </c>
      <c r="AH773" s="75" t="str">
        <f>IF('COUT TVX'!G770=0,"",'COUT TVX'!G770)</f>
        <v/>
      </c>
      <c r="AI773" s="76" t="str">
        <f t="shared" si="68"/>
        <v/>
      </c>
      <c r="AJ773" s="67" t="str">
        <f>'COUT TVX'!K770</f>
        <v>LOT 3-CLOISON SECHE MENUIS INT</v>
      </c>
      <c r="AK773" s="67" t="str">
        <f>'COUT TVX'!L770</f>
        <v>SECOND ŒUVRE</v>
      </c>
      <c r="AL773" s="68">
        <f>'COUT TVX'!M770</f>
        <v>61836.92</v>
      </c>
      <c r="AM773" s="68"/>
      <c r="AN773" s="68"/>
      <c r="AO773" s="68"/>
      <c r="AP773" s="68"/>
      <c r="AQ773" s="68"/>
      <c r="AR773" s="68"/>
      <c r="AS773" s="77" t="str">
        <f>IF(ISBLANK('COUT TVX'!Q770),"",'COUT TVX'!Q770)</f>
        <v/>
      </c>
      <c r="AT773" s="68" t="str">
        <f t="shared" si="69"/>
        <v/>
      </c>
      <c r="AU773" s="68" t="str">
        <f t="shared" si="70"/>
        <v/>
      </c>
      <c r="AV773" s="68" t="str">
        <f t="shared" si="71"/>
        <v/>
      </c>
    </row>
    <row r="774" spans="1:48" x14ac:dyDescent="0.25">
      <c r="A774" s="67">
        <f>'COUT TVX'!A771</f>
        <v>903</v>
      </c>
      <c r="B774" s="67" t="str">
        <f>'COUT TVX'!B771</f>
        <v>0903-01 NEUVILLE SUR SARTHE CONST 8 LOGTS</v>
      </c>
      <c r="C774" s="67"/>
      <c r="D774" s="67"/>
      <c r="E774" s="67" t="str">
        <f>IF(ISBLANK('COUT TVX'!I771),"",'COUT TVX'!I771)</f>
        <v/>
      </c>
      <c r="F774" s="72" t="str">
        <f>'COUT TVX'!R771</f>
        <v>Z3</v>
      </c>
      <c r="G774" s="67"/>
      <c r="H774" s="67">
        <f>'COUT TVX'!C771</f>
        <v>2015</v>
      </c>
      <c r="I774" s="67">
        <f>'COUT TVX'!D771</f>
        <v>2016</v>
      </c>
      <c r="J774" s="67" t="str">
        <f>IF('COUT TVX'!H771="IND","IND",IF('COUT TVX'!H771="COLL","COLL",IF('COUT TVX'!H771="INT","COL","MIXTE")))</f>
        <v>MIXTE</v>
      </c>
      <c r="K774" s="67" t="str">
        <f>IFERROR((VLOOKUP(A774,'COUT GLOBAL'!A:L,9,FALSE)),"")</f>
        <v>Locatif</v>
      </c>
      <c r="L774" s="67"/>
      <c r="M774" s="67"/>
      <c r="N774" s="67" t="str">
        <f t="shared" ref="N774:N837" si="72">IF(ISBLANK(G774),"-",IF(L773&lt;2012,"RT2005","RT2012"))</f>
        <v>-</v>
      </c>
      <c r="O774" s="67"/>
      <c r="P774" s="67"/>
      <c r="Q774" s="67"/>
      <c r="R774" s="67"/>
      <c r="S774" s="67"/>
      <c r="T774" s="67"/>
      <c r="U774" s="67"/>
      <c r="V774" s="67"/>
      <c r="W774" s="67"/>
      <c r="X774" s="73" t="str">
        <f>IF('COUT TVX'!E771=0,"",'COUT TVX'!E771)</f>
        <v/>
      </c>
      <c r="Y774" s="74"/>
      <c r="Z774" s="74"/>
      <c r="AA774" s="74"/>
      <c r="AB774" s="74"/>
      <c r="AC774" s="74"/>
      <c r="AD774" s="68"/>
      <c r="AE774" s="68" t="str">
        <f t="shared" ref="AE774:AE837" si="73">IFERROR((AD774/AH774),"")</f>
        <v/>
      </c>
      <c r="AF774" s="68"/>
      <c r="AG774" s="75" t="str">
        <f>IF('COUT TVX'!F771=0,"",'COUT TVX'!F771)</f>
        <v/>
      </c>
      <c r="AH774" s="75" t="str">
        <f>IF('COUT TVX'!G771=0,"",'COUT TVX'!G771)</f>
        <v/>
      </c>
      <c r="AI774" s="76" t="str">
        <f t="shared" ref="AI774:AI837" si="74">IFERROR((AG774/AH774),"")</f>
        <v/>
      </c>
      <c r="AJ774" s="67" t="str">
        <f>'COUT TVX'!K771</f>
        <v>LOT  4 - ELECTRICITE/CHAUFFAGE</v>
      </c>
      <c r="AK774" s="67" t="str">
        <f>'COUT TVX'!L771</f>
        <v>ELECTRICITE / CHAUFFAGE/PLOMBERIE/VMC</v>
      </c>
      <c r="AL774" s="68">
        <f>'COUT TVX'!M771</f>
        <v>114322.71</v>
      </c>
      <c r="AM774" s="68"/>
      <c r="AN774" s="68"/>
      <c r="AO774" s="68"/>
      <c r="AP774" s="68"/>
      <c r="AQ774" s="68"/>
      <c r="AR774" s="68"/>
      <c r="AS774" s="77" t="str">
        <f>IF(ISBLANK('COUT TVX'!Q771),"",'COUT TVX'!Q771)</f>
        <v/>
      </c>
      <c r="AT774" s="68" t="str">
        <f t="shared" ref="AT774:AT837" si="75">IFERROR((AM774/X774),"")</f>
        <v/>
      </c>
      <c r="AU774" s="68" t="str">
        <f t="shared" ref="AU774:AU837" si="76">IFERROR((AM774/AG774),"")</f>
        <v/>
      </c>
      <c r="AV774" s="68" t="str">
        <f t="shared" ref="AV774:AV837" si="77">IFERROR((AM774/AH774),"")</f>
        <v/>
      </c>
    </row>
    <row r="775" spans="1:48" x14ac:dyDescent="0.25">
      <c r="A775" s="67">
        <f>'COUT TVX'!A772</f>
        <v>903</v>
      </c>
      <c r="B775" s="67" t="str">
        <f>'COUT TVX'!B772</f>
        <v>0903-01 NEUVILLE SUR SARTHE CONST 8 LOGTS</v>
      </c>
      <c r="C775" s="67"/>
      <c r="D775" s="67"/>
      <c r="E775" s="67" t="str">
        <f>IF(ISBLANK('COUT TVX'!I772),"",'COUT TVX'!I772)</f>
        <v/>
      </c>
      <c r="F775" s="72" t="str">
        <f>'COUT TVX'!R772</f>
        <v>Z3</v>
      </c>
      <c r="G775" s="67"/>
      <c r="H775" s="67">
        <f>'COUT TVX'!C772</f>
        <v>2015</v>
      </c>
      <c r="I775" s="67">
        <f>'COUT TVX'!D772</f>
        <v>2016</v>
      </c>
      <c r="J775" s="67" t="str">
        <f>IF('COUT TVX'!H772="IND","IND",IF('COUT TVX'!H772="COLL","COLL",IF('COUT TVX'!H772="INT","COL","MIXTE")))</f>
        <v>MIXTE</v>
      </c>
      <c r="K775" s="67" t="str">
        <f>IFERROR((VLOOKUP(A775,'COUT GLOBAL'!A:L,9,FALSE)),"")</f>
        <v>Locatif</v>
      </c>
      <c r="L775" s="67"/>
      <c r="M775" s="67"/>
      <c r="N775" s="67" t="str">
        <f t="shared" si="72"/>
        <v>-</v>
      </c>
      <c r="O775" s="67"/>
      <c r="P775" s="67"/>
      <c r="Q775" s="67"/>
      <c r="R775" s="67"/>
      <c r="S775" s="67"/>
      <c r="T775" s="67"/>
      <c r="U775" s="67"/>
      <c r="V775" s="67"/>
      <c r="W775" s="67"/>
      <c r="X775" s="73" t="str">
        <f>IF('COUT TVX'!E772=0,"",'COUT TVX'!E772)</f>
        <v/>
      </c>
      <c r="Y775" s="74"/>
      <c r="Z775" s="74"/>
      <c r="AA775" s="74"/>
      <c r="AB775" s="74"/>
      <c r="AC775" s="74"/>
      <c r="AD775" s="68"/>
      <c r="AE775" s="68" t="str">
        <f t="shared" si="73"/>
        <v/>
      </c>
      <c r="AF775" s="68"/>
      <c r="AG775" s="75" t="str">
        <f>IF('COUT TVX'!F772=0,"",'COUT TVX'!F772)</f>
        <v/>
      </c>
      <c r="AH775" s="75" t="str">
        <f>IF('COUT TVX'!G772=0,"",'COUT TVX'!G772)</f>
        <v/>
      </c>
      <c r="AI775" s="76" t="str">
        <f t="shared" si="74"/>
        <v/>
      </c>
      <c r="AJ775" s="67" t="str">
        <f>'COUT TVX'!K772</f>
        <v>PARTIE A-PEINTURE SOLS SOUPLES</v>
      </c>
      <c r="AK775" s="67" t="str">
        <f>'COUT TVX'!L772</f>
        <v>SECOND ŒUVRE</v>
      </c>
      <c r="AL775" s="68">
        <f>'COUT TVX'!M772</f>
        <v>34942</v>
      </c>
      <c r="AM775" s="68"/>
      <c r="AN775" s="68"/>
      <c r="AO775" s="68"/>
      <c r="AP775" s="68"/>
      <c r="AQ775" s="68"/>
      <c r="AR775" s="68"/>
      <c r="AS775" s="77" t="str">
        <f>IF(ISBLANK('COUT TVX'!Q772),"",'COUT TVX'!Q772)</f>
        <v/>
      </c>
      <c r="AT775" s="68" t="str">
        <f t="shared" si="75"/>
        <v/>
      </c>
      <c r="AU775" s="68" t="str">
        <f t="shared" si="76"/>
        <v/>
      </c>
      <c r="AV775" s="68" t="str">
        <f t="shared" si="77"/>
        <v/>
      </c>
    </row>
    <row r="776" spans="1:48" x14ac:dyDescent="0.25">
      <c r="A776" s="67">
        <f>'COUT TVX'!A773</f>
        <v>903</v>
      </c>
      <c r="B776" s="67" t="str">
        <f>'COUT TVX'!B773</f>
        <v>0903-01 NEUVILLE SUR SARTHE CONST 8 LOGTS</v>
      </c>
      <c r="C776" s="67"/>
      <c r="D776" s="67"/>
      <c r="E776" s="67" t="str">
        <f>IF(ISBLANK('COUT TVX'!I773),"",'COUT TVX'!I773)</f>
        <v/>
      </c>
      <c r="F776" s="72" t="str">
        <f>'COUT TVX'!R773</f>
        <v>Z3</v>
      </c>
      <c r="G776" s="67"/>
      <c r="H776" s="67">
        <f>'COUT TVX'!C773</f>
        <v>2015</v>
      </c>
      <c r="I776" s="67">
        <f>'COUT TVX'!D773</f>
        <v>2016</v>
      </c>
      <c r="J776" s="67" t="str">
        <f>IF('COUT TVX'!H773="IND","IND",IF('COUT TVX'!H773="COLL","COLL",IF('COUT TVX'!H773="INT","COL","MIXTE")))</f>
        <v>MIXTE</v>
      </c>
      <c r="K776" s="67" t="str">
        <f>IFERROR((VLOOKUP(A776,'COUT GLOBAL'!A:L,9,FALSE)),"")</f>
        <v>Locatif</v>
      </c>
      <c r="L776" s="67"/>
      <c r="M776" s="67"/>
      <c r="N776" s="67" t="str">
        <f t="shared" si="72"/>
        <v>-</v>
      </c>
      <c r="O776" s="67"/>
      <c r="P776" s="67"/>
      <c r="Q776" s="67"/>
      <c r="R776" s="67"/>
      <c r="S776" s="67"/>
      <c r="T776" s="67"/>
      <c r="U776" s="67"/>
      <c r="V776" s="67"/>
      <c r="W776" s="67"/>
      <c r="X776" s="73" t="str">
        <f>IF('COUT TVX'!E773=0,"",'COUT TVX'!E773)</f>
        <v/>
      </c>
      <c r="Y776" s="74"/>
      <c r="Z776" s="74"/>
      <c r="AA776" s="74"/>
      <c r="AB776" s="74"/>
      <c r="AC776" s="74"/>
      <c r="AD776" s="68"/>
      <c r="AE776" s="68" t="str">
        <f t="shared" si="73"/>
        <v/>
      </c>
      <c r="AF776" s="68"/>
      <c r="AG776" s="75" t="str">
        <f>IF('COUT TVX'!F773=0,"",'COUT TVX'!F773)</f>
        <v/>
      </c>
      <c r="AH776" s="75" t="str">
        <f>IF('COUT TVX'!G773=0,"",'COUT TVX'!G773)</f>
        <v/>
      </c>
      <c r="AI776" s="76" t="str">
        <f t="shared" si="74"/>
        <v/>
      </c>
      <c r="AJ776" s="67" t="str">
        <f>'COUT TVX'!K773</f>
        <v>PARTIE B-CARRELAGE FAIENCE</v>
      </c>
      <c r="AK776" s="67" t="str">
        <f>'COUT TVX'!L773</f>
        <v>SECOND ŒUVRE</v>
      </c>
      <c r="AL776" s="68">
        <f>'COUT TVX'!M773</f>
        <v>42338.52</v>
      </c>
      <c r="AM776" s="68"/>
      <c r="AN776" s="68"/>
      <c r="AO776" s="68"/>
      <c r="AP776" s="68"/>
      <c r="AQ776" s="68"/>
      <c r="AR776" s="68"/>
      <c r="AS776" s="77" t="str">
        <f>IF(ISBLANK('COUT TVX'!Q773),"",'COUT TVX'!Q773)</f>
        <v/>
      </c>
      <c r="AT776" s="68" t="str">
        <f t="shared" si="75"/>
        <v/>
      </c>
      <c r="AU776" s="68" t="str">
        <f t="shared" si="76"/>
        <v/>
      </c>
      <c r="AV776" s="68" t="str">
        <f t="shared" si="77"/>
        <v/>
      </c>
    </row>
    <row r="777" spans="1:48" x14ac:dyDescent="0.25">
      <c r="A777" s="67">
        <f>'COUT TVX'!A774</f>
        <v>879</v>
      </c>
      <c r="B777" s="67" t="str">
        <f>'COUT TVX'!B774</f>
        <v>AUBIGNE RACAN CONST 8 LOGTS</v>
      </c>
      <c r="C777" s="67"/>
      <c r="D777" s="67" t="s">
        <v>1270</v>
      </c>
      <c r="E777" s="67" t="str">
        <f>IF(ISBLANK('COUT TVX'!I774),"",'COUT TVX'!I774)</f>
        <v/>
      </c>
      <c r="F777" s="72" t="str">
        <f>'COUT TVX'!R774</f>
        <v>Z3</v>
      </c>
      <c r="G777" s="67"/>
      <c r="H777" s="67">
        <f>'COUT TVX'!C774</f>
        <v>2014</v>
      </c>
      <c r="I777" s="67">
        <f>'COUT TVX'!D774</f>
        <v>2016</v>
      </c>
      <c r="J777" s="67" t="str">
        <f>IF('COUT TVX'!H774="IND","IND",IF('COUT TVX'!H774="COLL","COLL",IF('COUT TVX'!H774="INT","COL","MIXTE")))</f>
        <v>IND</v>
      </c>
      <c r="K777" s="67" t="str">
        <f>IFERROR((VLOOKUP(A777,'COUT GLOBAL'!A:L,9,FALSE)),"")</f>
        <v>Locatif</v>
      </c>
      <c r="L777" s="67"/>
      <c r="M777" s="67"/>
      <c r="N777" s="67" t="str">
        <f t="shared" si="72"/>
        <v>-</v>
      </c>
      <c r="O777" s="67"/>
      <c r="P777" s="67"/>
      <c r="Q777" s="67"/>
      <c r="R777" s="67"/>
      <c r="S777" s="67"/>
      <c r="T777" s="67"/>
      <c r="U777" s="67"/>
      <c r="V777" s="67"/>
      <c r="W777" s="67"/>
      <c r="X777" s="73">
        <f>IF('COUT TVX'!E774=0,"",'COUT TVX'!E774)</f>
        <v>8</v>
      </c>
      <c r="Y777" s="74"/>
      <c r="Z777" s="74"/>
      <c r="AA777" s="74"/>
      <c r="AB777" s="74"/>
      <c r="AC777" s="74"/>
      <c r="AD777" s="68"/>
      <c r="AE777" s="68">
        <f t="shared" si="73"/>
        <v>0</v>
      </c>
      <c r="AF777" s="68"/>
      <c r="AG777" s="75">
        <f>IF('COUT TVX'!F774=0,"",'COUT TVX'!F774)</f>
        <v>503.44</v>
      </c>
      <c r="AH777" s="75">
        <f>IF('COUT TVX'!G774=0,"",'COUT TVX'!G774)</f>
        <v>534.62</v>
      </c>
      <c r="AI777" s="76">
        <f t="shared" si="74"/>
        <v>0.94167820133926905</v>
      </c>
      <c r="AJ777" s="67" t="str">
        <f>'COUT TVX'!K774</f>
        <v>LOT N°1 - TERRASSEMENT GO</v>
      </c>
      <c r="AK777" s="67" t="str">
        <f>'COUT TVX'!L774</f>
        <v>GROS ŒUVRE</v>
      </c>
      <c r="AL777" s="68">
        <f>'COUT TVX'!M774</f>
        <v>277507.88</v>
      </c>
      <c r="AM777" s="68"/>
      <c r="AN777" s="68"/>
      <c r="AO777" s="68"/>
      <c r="AP777" s="68"/>
      <c r="AQ777" s="68"/>
      <c r="AR777" s="68"/>
      <c r="AS777" s="77" t="str">
        <f>IF(ISBLANK('COUT TVX'!Q774),"",'COUT TVX'!Q774)</f>
        <v/>
      </c>
      <c r="AT777" s="68">
        <f t="shared" si="75"/>
        <v>0</v>
      </c>
      <c r="AU777" s="68">
        <f t="shared" si="76"/>
        <v>0</v>
      </c>
      <c r="AV777" s="68">
        <f t="shared" si="77"/>
        <v>0</v>
      </c>
    </row>
    <row r="778" spans="1:48" x14ac:dyDescent="0.25">
      <c r="A778" s="67">
        <f>'COUT TVX'!A775</f>
        <v>879</v>
      </c>
      <c r="B778" s="67" t="str">
        <f>'COUT TVX'!B775</f>
        <v>AUBIGNE RACAN CONST 8 LOGTS</v>
      </c>
      <c r="C778" s="67"/>
      <c r="D778" s="67"/>
      <c r="E778" s="67" t="str">
        <f>IF(ISBLANK('COUT TVX'!I775),"",'COUT TVX'!I775)</f>
        <v/>
      </c>
      <c r="F778" s="72" t="str">
        <f>'COUT TVX'!R775</f>
        <v>Z3</v>
      </c>
      <c r="G778" s="67"/>
      <c r="H778" s="67">
        <f>'COUT TVX'!C775</f>
        <v>2014</v>
      </c>
      <c r="I778" s="67">
        <f>'COUT TVX'!D775</f>
        <v>2016</v>
      </c>
      <c r="J778" s="67" t="str">
        <f>IF('COUT TVX'!H775="IND","IND",IF('COUT TVX'!H775="COLL","COLL",IF('COUT TVX'!H775="INT","COL","MIXTE")))</f>
        <v>IND</v>
      </c>
      <c r="K778" s="67" t="str">
        <f>IFERROR((VLOOKUP(A778,'COUT GLOBAL'!A:L,9,FALSE)),"")</f>
        <v>Locatif</v>
      </c>
      <c r="L778" s="67"/>
      <c r="M778" s="67"/>
      <c r="N778" s="67" t="str">
        <f t="shared" si="72"/>
        <v>-</v>
      </c>
      <c r="O778" s="67"/>
      <c r="P778" s="67"/>
      <c r="Q778" s="67"/>
      <c r="R778" s="67"/>
      <c r="S778" s="67"/>
      <c r="T778" s="67"/>
      <c r="U778" s="67"/>
      <c r="V778" s="67"/>
      <c r="W778" s="67"/>
      <c r="X778" s="73" t="str">
        <f>IF('COUT TVX'!E775=0,"",'COUT TVX'!E775)</f>
        <v/>
      </c>
      <c r="Y778" s="74"/>
      <c r="Z778" s="74"/>
      <c r="AA778" s="74"/>
      <c r="AB778" s="74"/>
      <c r="AC778" s="74"/>
      <c r="AD778" s="68"/>
      <c r="AE778" s="68" t="str">
        <f t="shared" si="73"/>
        <v/>
      </c>
      <c r="AF778" s="68"/>
      <c r="AG778" s="75" t="str">
        <f>IF('COUT TVX'!F775=0,"",'COUT TVX'!F775)</f>
        <v/>
      </c>
      <c r="AH778" s="75" t="str">
        <f>IF('COUT TVX'!G775=0,"",'COUT TVX'!G775)</f>
        <v/>
      </c>
      <c r="AI778" s="76" t="str">
        <f t="shared" si="74"/>
        <v/>
      </c>
      <c r="AJ778" s="67" t="str">
        <f>'COUT TVX'!K775</f>
        <v>LOT N°2 - CHARPENTE BOIS</v>
      </c>
      <c r="AK778" s="67" t="str">
        <f>'COUT TVX'!L775</f>
        <v>CHARPENTE / COUVERTURE</v>
      </c>
      <c r="AL778" s="68">
        <f>'COUT TVX'!M775</f>
        <v>25579.38</v>
      </c>
      <c r="AM778" s="68"/>
      <c r="AN778" s="68"/>
      <c r="AO778" s="68"/>
      <c r="AP778" s="68"/>
      <c r="AQ778" s="68"/>
      <c r="AR778" s="68"/>
      <c r="AS778" s="77" t="str">
        <f>IF(ISBLANK('COUT TVX'!Q775),"",'COUT TVX'!Q775)</f>
        <v/>
      </c>
      <c r="AT778" s="68" t="str">
        <f t="shared" si="75"/>
        <v/>
      </c>
      <c r="AU778" s="68" t="str">
        <f t="shared" si="76"/>
        <v/>
      </c>
      <c r="AV778" s="68" t="str">
        <f t="shared" si="77"/>
        <v/>
      </c>
    </row>
    <row r="779" spans="1:48" x14ac:dyDescent="0.25">
      <c r="A779" s="67">
        <f>'COUT TVX'!A776</f>
        <v>879</v>
      </c>
      <c r="B779" s="67" t="str">
        <f>'COUT TVX'!B776</f>
        <v>AUBIGNE RACAN CONST 8 LOGTS</v>
      </c>
      <c r="C779" s="67"/>
      <c r="D779" s="67"/>
      <c r="E779" s="67" t="str">
        <f>IF(ISBLANK('COUT TVX'!I776),"",'COUT TVX'!I776)</f>
        <v/>
      </c>
      <c r="F779" s="72" t="str">
        <f>'COUT TVX'!R776</f>
        <v>Z3</v>
      </c>
      <c r="G779" s="67"/>
      <c r="H779" s="67">
        <f>'COUT TVX'!C776</f>
        <v>2014</v>
      </c>
      <c r="I779" s="67">
        <f>'COUT TVX'!D776</f>
        <v>2016</v>
      </c>
      <c r="J779" s="67" t="str">
        <f>IF('COUT TVX'!H776="IND","IND",IF('COUT TVX'!H776="COLL","COLL",IF('COUT TVX'!H776="INT","COL","MIXTE")))</f>
        <v>IND</v>
      </c>
      <c r="K779" s="67" t="str">
        <f>IFERROR((VLOOKUP(A779,'COUT GLOBAL'!A:L,9,FALSE)),"")</f>
        <v>Locatif</v>
      </c>
      <c r="L779" s="67"/>
      <c r="M779" s="67"/>
      <c r="N779" s="67" t="str">
        <f t="shared" si="72"/>
        <v>-</v>
      </c>
      <c r="O779" s="67"/>
      <c r="P779" s="67"/>
      <c r="Q779" s="67"/>
      <c r="R779" s="67"/>
      <c r="S779" s="67"/>
      <c r="T779" s="67"/>
      <c r="U779" s="67"/>
      <c r="V779" s="67"/>
      <c r="W779" s="67"/>
      <c r="X779" s="73" t="str">
        <f>IF('COUT TVX'!E776=0,"",'COUT TVX'!E776)</f>
        <v/>
      </c>
      <c r="Y779" s="74"/>
      <c r="Z779" s="74"/>
      <c r="AA779" s="74"/>
      <c r="AB779" s="74"/>
      <c r="AC779" s="74"/>
      <c r="AD779" s="68"/>
      <c r="AE779" s="68" t="str">
        <f t="shared" si="73"/>
        <v/>
      </c>
      <c r="AF779" s="68"/>
      <c r="AG779" s="75" t="str">
        <f>IF('COUT TVX'!F776=0,"",'COUT TVX'!F776)</f>
        <v/>
      </c>
      <c r="AH779" s="75" t="str">
        <f>IF('COUT TVX'!G776=0,"",'COUT TVX'!G776)</f>
        <v/>
      </c>
      <c r="AI779" s="76" t="str">
        <f t="shared" si="74"/>
        <v/>
      </c>
      <c r="AJ779" s="67" t="str">
        <f>'COUT TVX'!K776</f>
        <v>LOT N°3 - COUVERTURE TUILES</v>
      </c>
      <c r="AK779" s="67" t="str">
        <f>'COUT TVX'!L776</f>
        <v>CHARPENTE / COUVERTURE</v>
      </c>
      <c r="AL779" s="68">
        <f>'COUT TVX'!M776</f>
        <v>66628.820000000007</v>
      </c>
      <c r="AM779" s="68"/>
      <c r="AN779" s="68"/>
      <c r="AO779" s="68"/>
      <c r="AP779" s="68"/>
      <c r="AQ779" s="68"/>
      <c r="AR779" s="68"/>
      <c r="AS779" s="77" t="str">
        <f>IF(ISBLANK('COUT TVX'!Q776),"",'COUT TVX'!Q776)</f>
        <v/>
      </c>
      <c r="AT779" s="68" t="str">
        <f t="shared" si="75"/>
        <v/>
      </c>
      <c r="AU779" s="68" t="str">
        <f t="shared" si="76"/>
        <v/>
      </c>
      <c r="AV779" s="68" t="str">
        <f t="shared" si="77"/>
        <v/>
      </c>
    </row>
    <row r="780" spans="1:48" x14ac:dyDescent="0.25">
      <c r="A780" s="67">
        <f>'COUT TVX'!A777</f>
        <v>879</v>
      </c>
      <c r="B780" s="67" t="str">
        <f>'COUT TVX'!B777</f>
        <v>AUBIGNE RACAN CONST 8 LOGTS</v>
      </c>
      <c r="C780" s="67"/>
      <c r="D780" s="67"/>
      <c r="E780" s="67" t="str">
        <f>IF(ISBLANK('COUT TVX'!I777),"",'COUT TVX'!I777)</f>
        <v/>
      </c>
      <c r="F780" s="72" t="str">
        <f>'COUT TVX'!R777</f>
        <v>Z3</v>
      </c>
      <c r="G780" s="67"/>
      <c r="H780" s="67">
        <f>'COUT TVX'!C777</f>
        <v>2014</v>
      </c>
      <c r="I780" s="67">
        <f>'COUT TVX'!D777</f>
        <v>2016</v>
      </c>
      <c r="J780" s="67" t="str">
        <f>IF('COUT TVX'!H777="IND","IND",IF('COUT TVX'!H777="COLL","COLL",IF('COUT TVX'!H777="INT","COL","MIXTE")))</f>
        <v>IND</v>
      </c>
      <c r="K780" s="67" t="str">
        <f>IFERROR((VLOOKUP(A780,'COUT GLOBAL'!A:L,9,FALSE)),"")</f>
        <v>Locatif</v>
      </c>
      <c r="L780" s="67"/>
      <c r="M780" s="67"/>
      <c r="N780" s="67" t="str">
        <f t="shared" si="72"/>
        <v>-</v>
      </c>
      <c r="O780" s="67"/>
      <c r="P780" s="67"/>
      <c r="Q780" s="67"/>
      <c r="R780" s="67"/>
      <c r="S780" s="67"/>
      <c r="T780" s="67"/>
      <c r="U780" s="67"/>
      <c r="V780" s="67"/>
      <c r="W780" s="67"/>
      <c r="X780" s="73" t="str">
        <f>IF('COUT TVX'!E777=0,"",'COUT TVX'!E777)</f>
        <v/>
      </c>
      <c r="Y780" s="74"/>
      <c r="Z780" s="74"/>
      <c r="AA780" s="74"/>
      <c r="AB780" s="74"/>
      <c r="AC780" s="74"/>
      <c r="AD780" s="68"/>
      <c r="AE780" s="68" t="str">
        <f t="shared" si="73"/>
        <v/>
      </c>
      <c r="AF780" s="68"/>
      <c r="AG780" s="75" t="str">
        <f>IF('COUT TVX'!F777=0,"",'COUT TVX'!F777)</f>
        <v/>
      </c>
      <c r="AH780" s="75" t="str">
        <f>IF('COUT TVX'!G777=0,"",'COUT TVX'!G777)</f>
        <v/>
      </c>
      <c r="AI780" s="76" t="str">
        <f t="shared" si="74"/>
        <v/>
      </c>
      <c r="AJ780" s="67" t="str">
        <f>'COUT TVX'!K777</f>
        <v>LOT N°4 - MENUIS PVC OCCULTAT°</v>
      </c>
      <c r="AK780" s="67" t="str">
        <f>'COUT TVX'!L777</f>
        <v>SECOND ŒUVRE</v>
      </c>
      <c r="AL780" s="68">
        <f>'COUT TVX'!M777</f>
        <v>26335.98</v>
      </c>
      <c r="AM780" s="68"/>
      <c r="AN780" s="68"/>
      <c r="AO780" s="68"/>
      <c r="AP780" s="68"/>
      <c r="AQ780" s="68"/>
      <c r="AR780" s="68"/>
      <c r="AS780" s="77" t="str">
        <f>IF(ISBLANK('COUT TVX'!Q777),"",'COUT TVX'!Q777)</f>
        <v/>
      </c>
      <c r="AT780" s="68" t="str">
        <f t="shared" si="75"/>
        <v/>
      </c>
      <c r="AU780" s="68" t="str">
        <f t="shared" si="76"/>
        <v/>
      </c>
      <c r="AV780" s="68" t="str">
        <f t="shared" si="77"/>
        <v/>
      </c>
    </row>
    <row r="781" spans="1:48" x14ac:dyDescent="0.25">
      <c r="A781" s="67">
        <f>'COUT TVX'!A778</f>
        <v>879</v>
      </c>
      <c r="B781" s="67" t="str">
        <f>'COUT TVX'!B778</f>
        <v>AUBIGNE RACAN CONST 8 LOGTS</v>
      </c>
      <c r="C781" s="67"/>
      <c r="D781" s="67"/>
      <c r="E781" s="67" t="str">
        <f>IF(ISBLANK('COUT TVX'!I778),"",'COUT TVX'!I778)</f>
        <v/>
      </c>
      <c r="F781" s="72" t="str">
        <f>'COUT TVX'!R778</f>
        <v>Z3</v>
      </c>
      <c r="G781" s="67"/>
      <c r="H781" s="67">
        <f>'COUT TVX'!C778</f>
        <v>2014</v>
      </c>
      <c r="I781" s="67">
        <f>'COUT TVX'!D778</f>
        <v>2016</v>
      </c>
      <c r="J781" s="67" t="str">
        <f>IF('COUT TVX'!H778="IND","IND",IF('COUT TVX'!H778="COLL","COLL",IF('COUT TVX'!H778="INT","COL","MIXTE")))</f>
        <v>IND</v>
      </c>
      <c r="K781" s="67" t="str">
        <f>IFERROR((VLOOKUP(A781,'COUT GLOBAL'!A:L,9,FALSE)),"")</f>
        <v>Locatif</v>
      </c>
      <c r="L781" s="67"/>
      <c r="M781" s="67"/>
      <c r="N781" s="67" t="str">
        <f t="shared" si="72"/>
        <v>-</v>
      </c>
      <c r="O781" s="67"/>
      <c r="P781" s="67"/>
      <c r="Q781" s="67"/>
      <c r="R781" s="67"/>
      <c r="S781" s="67"/>
      <c r="T781" s="67"/>
      <c r="U781" s="67"/>
      <c r="V781" s="67"/>
      <c r="W781" s="67"/>
      <c r="X781" s="73" t="str">
        <f>IF('COUT TVX'!E778=0,"",'COUT TVX'!E778)</f>
        <v/>
      </c>
      <c r="Y781" s="74"/>
      <c r="Z781" s="74"/>
      <c r="AA781" s="74"/>
      <c r="AB781" s="74"/>
      <c r="AC781" s="74"/>
      <c r="AD781" s="68"/>
      <c r="AE781" s="68" t="str">
        <f t="shared" si="73"/>
        <v/>
      </c>
      <c r="AF781" s="68"/>
      <c r="AG781" s="75" t="str">
        <f>IF('COUT TVX'!F778=0,"",'COUT TVX'!F778)</f>
        <v/>
      </c>
      <c r="AH781" s="75" t="str">
        <f>IF('COUT TVX'!G778=0,"",'COUT TVX'!G778)</f>
        <v/>
      </c>
      <c r="AI781" s="76" t="str">
        <f t="shared" si="74"/>
        <v/>
      </c>
      <c r="AJ781" s="67" t="str">
        <f>'COUT TVX'!K778</f>
        <v>LOT N°5 - MENUIS INT BOIS</v>
      </c>
      <c r="AK781" s="67" t="str">
        <f>'COUT TVX'!L778</f>
        <v>SECOND ŒUVRE</v>
      </c>
      <c r="AL781" s="68">
        <f>'COUT TVX'!M778</f>
        <v>32656.51</v>
      </c>
      <c r="AM781" s="68"/>
      <c r="AN781" s="68"/>
      <c r="AO781" s="68"/>
      <c r="AP781" s="68"/>
      <c r="AQ781" s="68"/>
      <c r="AR781" s="68"/>
      <c r="AS781" s="77" t="str">
        <f>IF(ISBLANK('COUT TVX'!Q778),"",'COUT TVX'!Q778)</f>
        <v/>
      </c>
      <c r="AT781" s="68" t="str">
        <f t="shared" si="75"/>
        <v/>
      </c>
      <c r="AU781" s="68" t="str">
        <f t="shared" si="76"/>
        <v/>
      </c>
      <c r="AV781" s="68" t="str">
        <f t="shared" si="77"/>
        <v/>
      </c>
    </row>
    <row r="782" spans="1:48" x14ac:dyDescent="0.25">
      <c r="A782" s="67">
        <f>'COUT TVX'!A779</f>
        <v>879</v>
      </c>
      <c r="B782" s="67" t="str">
        <f>'COUT TVX'!B779</f>
        <v>AUBIGNE RACAN CONST 8 LOGTS</v>
      </c>
      <c r="C782" s="67"/>
      <c r="D782" s="67"/>
      <c r="E782" s="67" t="str">
        <f>IF(ISBLANK('COUT TVX'!I779),"",'COUT TVX'!I779)</f>
        <v/>
      </c>
      <c r="F782" s="72" t="str">
        <f>'COUT TVX'!R779</f>
        <v>Z3</v>
      </c>
      <c r="G782" s="67"/>
      <c r="H782" s="67">
        <f>'COUT TVX'!C779</f>
        <v>2014</v>
      </c>
      <c r="I782" s="67">
        <f>'COUT TVX'!D779</f>
        <v>2016</v>
      </c>
      <c r="J782" s="67" t="str">
        <f>IF('COUT TVX'!H779="IND","IND",IF('COUT TVX'!H779="COLL","COLL",IF('COUT TVX'!H779="INT","COL","MIXTE")))</f>
        <v>IND</v>
      </c>
      <c r="K782" s="67" t="str">
        <f>IFERROR((VLOOKUP(A782,'COUT GLOBAL'!A:L,9,FALSE)),"")</f>
        <v>Locatif</v>
      </c>
      <c r="L782" s="67"/>
      <c r="M782" s="67"/>
      <c r="N782" s="67" t="str">
        <f t="shared" si="72"/>
        <v>-</v>
      </c>
      <c r="O782" s="67"/>
      <c r="P782" s="67"/>
      <c r="Q782" s="67"/>
      <c r="R782" s="67"/>
      <c r="S782" s="67"/>
      <c r="T782" s="67"/>
      <c r="U782" s="67"/>
      <c r="V782" s="67"/>
      <c r="W782" s="67"/>
      <c r="X782" s="73" t="str">
        <f>IF('COUT TVX'!E779=0,"",'COUT TVX'!E779)</f>
        <v/>
      </c>
      <c r="Y782" s="74"/>
      <c r="Z782" s="74"/>
      <c r="AA782" s="74"/>
      <c r="AB782" s="74"/>
      <c r="AC782" s="74"/>
      <c r="AD782" s="68"/>
      <c r="AE782" s="68" t="str">
        <f t="shared" si="73"/>
        <v/>
      </c>
      <c r="AF782" s="68"/>
      <c r="AG782" s="75" t="str">
        <f>IF('COUT TVX'!F779=0,"",'COUT TVX'!F779)</f>
        <v/>
      </c>
      <c r="AH782" s="75" t="str">
        <f>IF('COUT TVX'!G779=0,"",'COUT TVX'!G779)</f>
        <v/>
      </c>
      <c r="AI782" s="76" t="str">
        <f t="shared" si="74"/>
        <v/>
      </c>
      <c r="AJ782" s="67" t="str">
        <f>'COUT TVX'!K779</f>
        <v>LOT N°6 - CLOISONS DOUBLAGE</v>
      </c>
      <c r="AK782" s="67" t="str">
        <f>'COUT TVX'!L779</f>
        <v>SECOND ŒUVRE</v>
      </c>
      <c r="AL782" s="68">
        <f>'COUT TVX'!M779</f>
        <v>79524.58</v>
      </c>
      <c r="AM782" s="68"/>
      <c r="AN782" s="68"/>
      <c r="AO782" s="68"/>
      <c r="AP782" s="68"/>
      <c r="AQ782" s="68"/>
      <c r="AR782" s="68"/>
      <c r="AS782" s="77" t="str">
        <f>IF(ISBLANK('COUT TVX'!Q779),"",'COUT TVX'!Q779)</f>
        <v/>
      </c>
      <c r="AT782" s="68" t="str">
        <f t="shared" si="75"/>
        <v/>
      </c>
      <c r="AU782" s="68" t="str">
        <f t="shared" si="76"/>
        <v/>
      </c>
      <c r="AV782" s="68" t="str">
        <f t="shared" si="77"/>
        <v/>
      </c>
    </row>
    <row r="783" spans="1:48" x14ac:dyDescent="0.25">
      <c r="A783" s="67">
        <f>'COUT TVX'!A780</f>
        <v>879</v>
      </c>
      <c r="B783" s="67" t="str">
        <f>'COUT TVX'!B780</f>
        <v>AUBIGNE RACAN CONST 8 LOGTS</v>
      </c>
      <c r="C783" s="67"/>
      <c r="D783" s="67"/>
      <c r="E783" s="67" t="str">
        <f>IF(ISBLANK('COUT TVX'!I780),"",'COUT TVX'!I780)</f>
        <v/>
      </c>
      <c r="F783" s="72" t="str">
        <f>'COUT TVX'!R780</f>
        <v>Z3</v>
      </c>
      <c r="G783" s="67"/>
      <c r="H783" s="67">
        <f>'COUT TVX'!C780</f>
        <v>2014</v>
      </c>
      <c r="I783" s="67">
        <f>'COUT TVX'!D780</f>
        <v>2016</v>
      </c>
      <c r="J783" s="67" t="str">
        <f>IF('COUT TVX'!H780="IND","IND",IF('COUT TVX'!H780="COLL","COLL",IF('COUT TVX'!H780="INT","COL","MIXTE")))</f>
        <v>IND</v>
      </c>
      <c r="K783" s="67" t="str">
        <f>IFERROR((VLOOKUP(A783,'COUT GLOBAL'!A:L,9,FALSE)),"")</f>
        <v>Locatif</v>
      </c>
      <c r="L783" s="67"/>
      <c r="M783" s="67"/>
      <c r="N783" s="67" t="str">
        <f t="shared" si="72"/>
        <v>-</v>
      </c>
      <c r="O783" s="67"/>
      <c r="P783" s="67"/>
      <c r="Q783" s="67"/>
      <c r="R783" s="67"/>
      <c r="S783" s="67"/>
      <c r="T783" s="67"/>
      <c r="U783" s="67"/>
      <c r="V783" s="67"/>
      <c r="W783" s="67"/>
      <c r="X783" s="73" t="str">
        <f>IF('COUT TVX'!E780=0,"",'COUT TVX'!E780)</f>
        <v/>
      </c>
      <c r="Y783" s="74"/>
      <c r="Z783" s="74"/>
      <c r="AA783" s="74"/>
      <c r="AB783" s="74"/>
      <c r="AC783" s="74"/>
      <c r="AD783" s="68"/>
      <c r="AE783" s="68" t="str">
        <f t="shared" si="73"/>
        <v/>
      </c>
      <c r="AF783" s="68"/>
      <c r="AG783" s="75" t="str">
        <f>IF('COUT TVX'!F780=0,"",'COUT TVX'!F780)</f>
        <v/>
      </c>
      <c r="AH783" s="75" t="str">
        <f>IF('COUT TVX'!G780=0,"",'COUT TVX'!G780)</f>
        <v/>
      </c>
      <c r="AI783" s="76" t="str">
        <f t="shared" si="74"/>
        <v/>
      </c>
      <c r="AJ783" s="67" t="str">
        <f>'COUT TVX'!K780</f>
        <v>LOT N°7 - PLOMBERIE SANITAIRE</v>
      </c>
      <c r="AK783" s="67" t="str">
        <f>'COUT TVX'!L780</f>
        <v>ELECTRICITE / CHAUFFAGE/PLOMBERIE/VMC</v>
      </c>
      <c r="AL783" s="68">
        <f>'COUT TVX'!M780</f>
        <v>48852</v>
      </c>
      <c r="AM783" s="68"/>
      <c r="AN783" s="68"/>
      <c r="AO783" s="68"/>
      <c r="AP783" s="68"/>
      <c r="AQ783" s="68"/>
      <c r="AR783" s="68"/>
      <c r="AS783" s="77" t="str">
        <f>IF(ISBLANK('COUT TVX'!Q780),"",'COUT TVX'!Q780)</f>
        <v/>
      </c>
      <c r="AT783" s="68" t="str">
        <f t="shared" si="75"/>
        <v/>
      </c>
      <c r="AU783" s="68" t="str">
        <f t="shared" si="76"/>
        <v/>
      </c>
      <c r="AV783" s="68" t="str">
        <f t="shared" si="77"/>
        <v/>
      </c>
    </row>
    <row r="784" spans="1:48" x14ac:dyDescent="0.25">
      <c r="A784" s="67">
        <f>'COUT TVX'!A781</f>
        <v>879</v>
      </c>
      <c r="B784" s="67" t="str">
        <f>'COUT TVX'!B781</f>
        <v>AUBIGNE RACAN CONST 8 LOGTS</v>
      </c>
      <c r="C784" s="67"/>
      <c r="D784" s="67"/>
      <c r="E784" s="67" t="str">
        <f>IF(ISBLANK('COUT TVX'!I781),"",'COUT TVX'!I781)</f>
        <v/>
      </c>
      <c r="F784" s="72" t="str">
        <f>'COUT TVX'!R781</f>
        <v>Z3</v>
      </c>
      <c r="G784" s="67"/>
      <c r="H784" s="67">
        <f>'COUT TVX'!C781</f>
        <v>2014</v>
      </c>
      <c r="I784" s="67">
        <f>'COUT TVX'!D781</f>
        <v>2016</v>
      </c>
      <c r="J784" s="67" t="str">
        <f>IF('COUT TVX'!H781="IND","IND",IF('COUT TVX'!H781="COLL","COLL",IF('COUT TVX'!H781="INT","COL","MIXTE")))</f>
        <v>IND</v>
      </c>
      <c r="K784" s="67" t="str">
        <f>IFERROR((VLOOKUP(A784,'COUT GLOBAL'!A:L,9,FALSE)),"")</f>
        <v>Locatif</v>
      </c>
      <c r="L784" s="67"/>
      <c r="M784" s="67"/>
      <c r="N784" s="67" t="str">
        <f t="shared" si="72"/>
        <v>-</v>
      </c>
      <c r="O784" s="67"/>
      <c r="P784" s="67"/>
      <c r="Q784" s="67"/>
      <c r="R784" s="67"/>
      <c r="S784" s="67"/>
      <c r="T784" s="67"/>
      <c r="U784" s="67"/>
      <c r="V784" s="67"/>
      <c r="W784" s="67"/>
      <c r="X784" s="73" t="str">
        <f>IF('COUT TVX'!E781=0,"",'COUT TVX'!E781)</f>
        <v/>
      </c>
      <c r="Y784" s="74"/>
      <c r="Z784" s="74"/>
      <c r="AA784" s="74"/>
      <c r="AB784" s="74"/>
      <c r="AC784" s="74"/>
      <c r="AD784" s="68"/>
      <c r="AE784" s="68" t="str">
        <f t="shared" si="73"/>
        <v/>
      </c>
      <c r="AF784" s="68"/>
      <c r="AG784" s="75" t="str">
        <f>IF('COUT TVX'!F781=0,"",'COUT TVX'!F781)</f>
        <v/>
      </c>
      <c r="AH784" s="75" t="str">
        <f>IF('COUT TVX'!G781=0,"",'COUT TVX'!G781)</f>
        <v/>
      </c>
      <c r="AI784" s="76" t="str">
        <f t="shared" si="74"/>
        <v/>
      </c>
      <c r="AJ784" s="67" t="str">
        <f>'COUT TVX'!K781</f>
        <v>LOT N°8 - ELECTRICITE TELEVIS°</v>
      </c>
      <c r="AK784" s="67" t="str">
        <f>'COUT TVX'!L781</f>
        <v>ELECTRICITE / CHAUFFAGE/PLOMBERIE/VMC</v>
      </c>
      <c r="AL784" s="68">
        <f>'COUT TVX'!M781</f>
        <v>37000</v>
      </c>
      <c r="AM784" s="68"/>
      <c r="AN784" s="68"/>
      <c r="AO784" s="68"/>
      <c r="AP784" s="68"/>
      <c r="AQ784" s="68"/>
      <c r="AR784" s="68"/>
      <c r="AS784" s="77" t="str">
        <f>IF(ISBLANK('COUT TVX'!Q781),"",'COUT TVX'!Q781)</f>
        <v/>
      </c>
      <c r="AT784" s="68" t="str">
        <f t="shared" si="75"/>
        <v/>
      </c>
      <c r="AU784" s="68" t="str">
        <f t="shared" si="76"/>
        <v/>
      </c>
      <c r="AV784" s="68" t="str">
        <f t="shared" si="77"/>
        <v/>
      </c>
    </row>
    <row r="785" spans="1:48" x14ac:dyDescent="0.25">
      <c r="A785" s="67">
        <f>'COUT TVX'!A782</f>
        <v>879</v>
      </c>
      <c r="B785" s="67" t="str">
        <f>'COUT TVX'!B782</f>
        <v>AUBIGNE RACAN CONST 8 LOGTS</v>
      </c>
      <c r="C785" s="67"/>
      <c r="D785" s="67"/>
      <c r="E785" s="67" t="str">
        <f>IF(ISBLANK('COUT TVX'!I782),"",'COUT TVX'!I782)</f>
        <v/>
      </c>
      <c r="F785" s="72" t="str">
        <f>'COUT TVX'!R782</f>
        <v>Z3</v>
      </c>
      <c r="G785" s="67"/>
      <c r="H785" s="67">
        <f>'COUT TVX'!C782</f>
        <v>2014</v>
      </c>
      <c r="I785" s="67">
        <f>'COUT TVX'!D782</f>
        <v>2016</v>
      </c>
      <c r="J785" s="67" t="str">
        <f>IF('COUT TVX'!H782="IND","IND",IF('COUT TVX'!H782="COLL","COLL",IF('COUT TVX'!H782="INT","COL","MIXTE")))</f>
        <v>IND</v>
      </c>
      <c r="K785" s="67" t="str">
        <f>IFERROR((VLOOKUP(A785,'COUT GLOBAL'!A:L,9,FALSE)),"")</f>
        <v>Locatif</v>
      </c>
      <c r="L785" s="67"/>
      <c r="M785" s="67"/>
      <c r="N785" s="67" t="str">
        <f t="shared" si="72"/>
        <v>-</v>
      </c>
      <c r="O785" s="67"/>
      <c r="P785" s="67"/>
      <c r="Q785" s="67"/>
      <c r="R785" s="67"/>
      <c r="S785" s="67"/>
      <c r="T785" s="67"/>
      <c r="U785" s="67"/>
      <c r="V785" s="67"/>
      <c r="W785" s="67"/>
      <c r="X785" s="73" t="str">
        <f>IF('COUT TVX'!E782=0,"",'COUT TVX'!E782)</f>
        <v/>
      </c>
      <c r="Y785" s="74"/>
      <c r="Z785" s="74"/>
      <c r="AA785" s="74"/>
      <c r="AB785" s="74"/>
      <c r="AC785" s="74"/>
      <c r="AD785" s="68"/>
      <c r="AE785" s="68" t="str">
        <f t="shared" si="73"/>
        <v/>
      </c>
      <c r="AF785" s="68"/>
      <c r="AG785" s="75" t="str">
        <f>IF('COUT TVX'!F782=0,"",'COUT TVX'!F782)</f>
        <v/>
      </c>
      <c r="AH785" s="75" t="str">
        <f>IF('COUT TVX'!G782=0,"",'COUT TVX'!G782)</f>
        <v/>
      </c>
      <c r="AI785" s="76" t="str">
        <f t="shared" si="74"/>
        <v/>
      </c>
      <c r="AJ785" s="67" t="str">
        <f>'COUT TVX'!K782</f>
        <v>LOT N°9 - CHAUFFAGE VMC</v>
      </c>
      <c r="AK785" s="67" t="str">
        <f>'COUT TVX'!L782</f>
        <v>ELECTRICITE / CHAUFFAGE/PLOMBERIE/VMC</v>
      </c>
      <c r="AL785" s="68">
        <f>'COUT TVX'!M782</f>
        <v>45958.68</v>
      </c>
      <c r="AM785" s="68"/>
      <c r="AN785" s="68"/>
      <c r="AO785" s="68"/>
      <c r="AP785" s="68"/>
      <c r="AQ785" s="68"/>
      <c r="AR785" s="68"/>
      <c r="AS785" s="77" t="str">
        <f>IF(ISBLANK('COUT TVX'!Q782),"",'COUT TVX'!Q782)</f>
        <v/>
      </c>
      <c r="AT785" s="68" t="str">
        <f t="shared" si="75"/>
        <v/>
      </c>
      <c r="AU785" s="68" t="str">
        <f t="shared" si="76"/>
        <v/>
      </c>
      <c r="AV785" s="68" t="str">
        <f t="shared" si="77"/>
        <v/>
      </c>
    </row>
    <row r="786" spans="1:48" x14ac:dyDescent="0.25">
      <c r="A786" s="67">
        <f>'COUT TVX'!A783</f>
        <v>879</v>
      </c>
      <c r="B786" s="67" t="str">
        <f>'COUT TVX'!B783</f>
        <v>AUBIGNE RACAN CONST 8 LOGTS</v>
      </c>
      <c r="C786" s="67"/>
      <c r="D786" s="67"/>
      <c r="E786" s="67" t="str">
        <f>IF(ISBLANK('COUT TVX'!I783),"",'COUT TVX'!I783)</f>
        <v/>
      </c>
      <c r="F786" s="72" t="str">
        <f>'COUT TVX'!R783</f>
        <v>Z3</v>
      </c>
      <c r="G786" s="67"/>
      <c r="H786" s="67">
        <f>'COUT TVX'!C783</f>
        <v>2014</v>
      </c>
      <c r="I786" s="67">
        <f>'COUT TVX'!D783</f>
        <v>2016</v>
      </c>
      <c r="J786" s="67" t="str">
        <f>IF('COUT TVX'!H783="IND","IND",IF('COUT TVX'!H783="COLL","COLL",IF('COUT TVX'!H783="INT","COL","MIXTE")))</f>
        <v>IND</v>
      </c>
      <c r="K786" s="67" t="str">
        <f>IFERROR((VLOOKUP(A786,'COUT GLOBAL'!A:L,9,FALSE)),"")</f>
        <v>Locatif</v>
      </c>
      <c r="L786" s="67"/>
      <c r="M786" s="67"/>
      <c r="N786" s="67" t="str">
        <f t="shared" si="72"/>
        <v>-</v>
      </c>
      <c r="O786" s="67"/>
      <c r="P786" s="67"/>
      <c r="Q786" s="67"/>
      <c r="R786" s="67"/>
      <c r="S786" s="67"/>
      <c r="T786" s="67"/>
      <c r="U786" s="67"/>
      <c r="V786" s="67"/>
      <c r="W786" s="67"/>
      <c r="X786" s="73" t="str">
        <f>IF('COUT TVX'!E783=0,"",'COUT TVX'!E783)</f>
        <v/>
      </c>
      <c r="Y786" s="74"/>
      <c r="Z786" s="74"/>
      <c r="AA786" s="74"/>
      <c r="AB786" s="74"/>
      <c r="AC786" s="74"/>
      <c r="AD786" s="68"/>
      <c r="AE786" s="68" t="str">
        <f t="shared" si="73"/>
        <v/>
      </c>
      <c r="AF786" s="68"/>
      <c r="AG786" s="75" t="str">
        <f>IF('COUT TVX'!F783=0,"",'COUT TVX'!F783)</f>
        <v/>
      </c>
      <c r="AH786" s="75" t="str">
        <f>IF('COUT TVX'!G783=0,"",'COUT TVX'!G783)</f>
        <v/>
      </c>
      <c r="AI786" s="76" t="str">
        <f t="shared" si="74"/>
        <v/>
      </c>
      <c r="AJ786" s="67" t="str">
        <f>'COUT TVX'!K783</f>
        <v>LOT N°10 - CARRELAGE FAIENCE</v>
      </c>
      <c r="AK786" s="67" t="str">
        <f>'COUT TVX'!L783</f>
        <v>SECOND ŒUVRE</v>
      </c>
      <c r="AL786" s="68">
        <f>'COUT TVX'!M783</f>
        <v>19182.34</v>
      </c>
      <c r="AM786" s="68"/>
      <c r="AN786" s="68"/>
      <c r="AO786" s="68"/>
      <c r="AP786" s="68"/>
      <c r="AQ786" s="68"/>
      <c r="AR786" s="68"/>
      <c r="AS786" s="77" t="str">
        <f>IF(ISBLANK('COUT TVX'!Q783),"",'COUT TVX'!Q783)</f>
        <v/>
      </c>
      <c r="AT786" s="68" t="str">
        <f t="shared" si="75"/>
        <v/>
      </c>
      <c r="AU786" s="68" t="str">
        <f t="shared" si="76"/>
        <v/>
      </c>
      <c r="AV786" s="68" t="str">
        <f t="shared" si="77"/>
        <v/>
      </c>
    </row>
    <row r="787" spans="1:48" x14ac:dyDescent="0.25">
      <c r="A787" s="67">
        <f>'COUT TVX'!A784</f>
        <v>879</v>
      </c>
      <c r="B787" s="67" t="str">
        <f>'COUT TVX'!B784</f>
        <v>AUBIGNE RACAN CONST 8 LOGTS</v>
      </c>
      <c r="C787" s="67"/>
      <c r="D787" s="67"/>
      <c r="E787" s="67" t="str">
        <f>IF(ISBLANK('COUT TVX'!I784),"",'COUT TVX'!I784)</f>
        <v/>
      </c>
      <c r="F787" s="72" t="str">
        <f>'COUT TVX'!R784</f>
        <v>Z3</v>
      </c>
      <c r="G787" s="67"/>
      <c r="H787" s="67">
        <f>'COUT TVX'!C784</f>
        <v>2014</v>
      </c>
      <c r="I787" s="67">
        <f>'COUT TVX'!D784</f>
        <v>2016</v>
      </c>
      <c r="J787" s="67" t="str">
        <f>IF('COUT TVX'!H784="IND","IND",IF('COUT TVX'!H784="COLL","COLL",IF('COUT TVX'!H784="INT","COL","MIXTE")))</f>
        <v>IND</v>
      </c>
      <c r="K787" s="67" t="str">
        <f>IFERROR((VLOOKUP(A787,'COUT GLOBAL'!A:L,9,FALSE)),"")</f>
        <v>Locatif</v>
      </c>
      <c r="L787" s="67"/>
      <c r="M787" s="67"/>
      <c r="N787" s="67" t="str">
        <f t="shared" si="72"/>
        <v>-</v>
      </c>
      <c r="O787" s="67"/>
      <c r="P787" s="67"/>
      <c r="Q787" s="67"/>
      <c r="R787" s="67"/>
      <c r="S787" s="67"/>
      <c r="T787" s="67"/>
      <c r="U787" s="67"/>
      <c r="V787" s="67"/>
      <c r="W787" s="67"/>
      <c r="X787" s="73" t="str">
        <f>IF('COUT TVX'!E784=0,"",'COUT TVX'!E784)</f>
        <v/>
      </c>
      <c r="Y787" s="74"/>
      <c r="Z787" s="74"/>
      <c r="AA787" s="74"/>
      <c r="AB787" s="74"/>
      <c r="AC787" s="74"/>
      <c r="AD787" s="68"/>
      <c r="AE787" s="68" t="str">
        <f t="shared" si="73"/>
        <v/>
      </c>
      <c r="AF787" s="68"/>
      <c r="AG787" s="75" t="str">
        <f>IF('COUT TVX'!F784=0,"",'COUT TVX'!F784)</f>
        <v/>
      </c>
      <c r="AH787" s="75" t="str">
        <f>IF('COUT TVX'!G784=0,"",'COUT TVX'!G784)</f>
        <v/>
      </c>
      <c r="AI787" s="76" t="str">
        <f t="shared" si="74"/>
        <v/>
      </c>
      <c r="AJ787" s="67" t="str">
        <f>'COUT TVX'!K784</f>
        <v>LOT N°11 - REVET SOLS SOUPLES</v>
      </c>
      <c r="AK787" s="67" t="str">
        <f>'COUT TVX'!L784</f>
        <v>SECOND ŒUVRE</v>
      </c>
      <c r="AL787" s="68">
        <f>'COUT TVX'!M784</f>
        <v>4755.09</v>
      </c>
      <c r="AM787" s="68"/>
      <c r="AN787" s="68"/>
      <c r="AO787" s="68"/>
      <c r="AP787" s="68"/>
      <c r="AQ787" s="68"/>
      <c r="AR787" s="68"/>
      <c r="AS787" s="77" t="str">
        <f>IF(ISBLANK('COUT TVX'!Q784),"",'COUT TVX'!Q784)</f>
        <v/>
      </c>
      <c r="AT787" s="68" t="str">
        <f t="shared" si="75"/>
        <v/>
      </c>
      <c r="AU787" s="68" t="str">
        <f t="shared" si="76"/>
        <v/>
      </c>
      <c r="AV787" s="68" t="str">
        <f t="shared" si="77"/>
        <v/>
      </c>
    </row>
    <row r="788" spans="1:48" x14ac:dyDescent="0.25">
      <c r="A788" s="67">
        <f>'COUT TVX'!A785</f>
        <v>879</v>
      </c>
      <c r="B788" s="67" t="str">
        <f>'COUT TVX'!B785</f>
        <v>AUBIGNE RACAN CONST 8 LOGTS</v>
      </c>
      <c r="C788" s="67"/>
      <c r="D788" s="67"/>
      <c r="E788" s="67" t="str">
        <f>IF(ISBLANK('COUT TVX'!I785),"",'COUT TVX'!I785)</f>
        <v/>
      </c>
      <c r="F788" s="72" t="str">
        <f>'COUT TVX'!R785</f>
        <v>Z3</v>
      </c>
      <c r="G788" s="67"/>
      <c r="H788" s="67">
        <f>'COUT TVX'!C785</f>
        <v>2014</v>
      </c>
      <c r="I788" s="67">
        <f>'COUT TVX'!D785</f>
        <v>2016</v>
      </c>
      <c r="J788" s="67" t="str">
        <f>IF('COUT TVX'!H785="IND","IND",IF('COUT TVX'!H785="COLL","COLL",IF('COUT TVX'!H785="INT","COL","MIXTE")))</f>
        <v>IND</v>
      </c>
      <c r="K788" s="67" t="str">
        <f>IFERROR((VLOOKUP(A788,'COUT GLOBAL'!A:L,9,FALSE)),"")</f>
        <v>Locatif</v>
      </c>
      <c r="L788" s="67"/>
      <c r="M788" s="67"/>
      <c r="N788" s="67" t="str">
        <f t="shared" si="72"/>
        <v>-</v>
      </c>
      <c r="O788" s="67"/>
      <c r="P788" s="67"/>
      <c r="Q788" s="67"/>
      <c r="R788" s="67"/>
      <c r="S788" s="67"/>
      <c r="T788" s="67"/>
      <c r="U788" s="67"/>
      <c r="V788" s="67"/>
      <c r="W788" s="67"/>
      <c r="X788" s="73" t="str">
        <f>IF('COUT TVX'!E785=0,"",'COUT TVX'!E785)</f>
        <v/>
      </c>
      <c r="Y788" s="74"/>
      <c r="Z788" s="74"/>
      <c r="AA788" s="74"/>
      <c r="AB788" s="74"/>
      <c r="AC788" s="74"/>
      <c r="AD788" s="68"/>
      <c r="AE788" s="68" t="str">
        <f t="shared" si="73"/>
        <v/>
      </c>
      <c r="AF788" s="68"/>
      <c r="AG788" s="75" t="str">
        <f>IF('COUT TVX'!F785=0,"",'COUT TVX'!F785)</f>
        <v/>
      </c>
      <c r="AH788" s="75" t="str">
        <f>IF('COUT TVX'!G785=0,"",'COUT TVX'!G785)</f>
        <v/>
      </c>
      <c r="AI788" s="76" t="str">
        <f t="shared" si="74"/>
        <v/>
      </c>
      <c r="AJ788" s="67" t="str">
        <f>'COUT TVX'!K785</f>
        <v>LOT N°12 - PEINTURE</v>
      </c>
      <c r="AK788" s="67" t="str">
        <f>'COUT TVX'!L785</f>
        <v>SECOND ŒUVRE</v>
      </c>
      <c r="AL788" s="68">
        <f>'COUT TVX'!M785</f>
        <v>21211.49</v>
      </c>
      <c r="AM788" s="68"/>
      <c r="AN788" s="68"/>
      <c r="AO788" s="68"/>
      <c r="AP788" s="68"/>
      <c r="AQ788" s="68"/>
      <c r="AR788" s="68"/>
      <c r="AS788" s="77" t="str">
        <f>IF(ISBLANK('COUT TVX'!Q785),"",'COUT TVX'!Q785)</f>
        <v/>
      </c>
      <c r="AT788" s="68" t="str">
        <f t="shared" si="75"/>
        <v/>
      </c>
      <c r="AU788" s="68" t="str">
        <f t="shared" si="76"/>
        <v/>
      </c>
      <c r="AV788" s="68" t="str">
        <f t="shared" si="77"/>
        <v/>
      </c>
    </row>
    <row r="789" spans="1:48" x14ac:dyDescent="0.25">
      <c r="A789" s="67">
        <f>'COUT TVX'!A786</f>
        <v>879</v>
      </c>
      <c r="B789" s="67" t="str">
        <f>'COUT TVX'!B786</f>
        <v>AUBIGNE RACAN CONST 8 LOGTS</v>
      </c>
      <c r="C789" s="67"/>
      <c r="D789" s="67"/>
      <c r="E789" s="67" t="str">
        <f>IF(ISBLANK('COUT TVX'!I786),"",'COUT TVX'!I786)</f>
        <v/>
      </c>
      <c r="F789" s="72" t="str">
        <f>'COUT TVX'!R786</f>
        <v>Z3</v>
      </c>
      <c r="G789" s="67"/>
      <c r="H789" s="67">
        <f>'COUT TVX'!C786</f>
        <v>2014</v>
      </c>
      <c r="I789" s="67">
        <f>'COUT TVX'!D786</f>
        <v>2016</v>
      </c>
      <c r="J789" s="67" t="str">
        <f>IF('COUT TVX'!H786="IND","IND",IF('COUT TVX'!H786="COLL","COLL",IF('COUT TVX'!H786="INT","COL","MIXTE")))</f>
        <v>IND</v>
      </c>
      <c r="K789" s="67" t="str">
        <f>IFERROR((VLOOKUP(A789,'COUT GLOBAL'!A:L,9,FALSE)),"")</f>
        <v>Locatif</v>
      </c>
      <c r="L789" s="67"/>
      <c r="M789" s="67"/>
      <c r="N789" s="67" t="str">
        <f t="shared" si="72"/>
        <v>-</v>
      </c>
      <c r="O789" s="67"/>
      <c r="P789" s="67"/>
      <c r="Q789" s="67"/>
      <c r="R789" s="67"/>
      <c r="S789" s="67"/>
      <c r="T789" s="67"/>
      <c r="U789" s="67"/>
      <c r="V789" s="67"/>
      <c r="W789" s="67"/>
      <c r="X789" s="73" t="str">
        <f>IF('COUT TVX'!E786=0,"",'COUT TVX'!E786)</f>
        <v/>
      </c>
      <c r="Y789" s="74"/>
      <c r="Z789" s="74"/>
      <c r="AA789" s="74"/>
      <c r="AB789" s="74"/>
      <c r="AC789" s="74"/>
      <c r="AD789" s="68"/>
      <c r="AE789" s="68" t="str">
        <f t="shared" si="73"/>
        <v/>
      </c>
      <c r="AF789" s="68"/>
      <c r="AG789" s="75" t="str">
        <f>IF('COUT TVX'!F786=0,"",'COUT TVX'!F786)</f>
        <v/>
      </c>
      <c r="AH789" s="75" t="str">
        <f>IF('COUT TVX'!G786=0,"",'COUT TVX'!G786)</f>
        <v/>
      </c>
      <c r="AI789" s="76" t="str">
        <f t="shared" si="74"/>
        <v/>
      </c>
      <c r="AJ789" s="67" t="str">
        <f>'COUT TVX'!K786</f>
        <v>LOT N°13 - ESPACES VERTS</v>
      </c>
      <c r="AK789" s="67" t="s">
        <v>148</v>
      </c>
      <c r="AL789" s="68">
        <f>'COUT TVX'!M786</f>
        <v>15118</v>
      </c>
      <c r="AM789" s="68"/>
      <c r="AN789" s="68"/>
      <c r="AO789" s="68"/>
      <c r="AP789" s="68"/>
      <c r="AQ789" s="68"/>
      <c r="AR789" s="68"/>
      <c r="AS789" s="77" t="str">
        <f>IF(ISBLANK('COUT TVX'!Q786),"",'COUT TVX'!Q786)</f>
        <v/>
      </c>
      <c r="AT789" s="68" t="str">
        <f t="shared" si="75"/>
        <v/>
      </c>
      <c r="AU789" s="68" t="str">
        <f t="shared" si="76"/>
        <v/>
      </c>
      <c r="AV789" s="68" t="str">
        <f t="shared" si="77"/>
        <v/>
      </c>
    </row>
    <row r="790" spans="1:48" x14ac:dyDescent="0.25">
      <c r="A790" s="67">
        <f>'COUT TVX'!A787</f>
        <v>918</v>
      </c>
      <c r="B790" s="67" t="str">
        <f>'COUT TVX'!B787</f>
        <v>0918-01 CONLIE CONST 6 LOGTS</v>
      </c>
      <c r="C790" s="67"/>
      <c r="D790" s="67" t="s">
        <v>1271</v>
      </c>
      <c r="E790" s="67" t="str">
        <f>IF(ISBLANK('COUT TVX'!I787),"",'COUT TVX'!I787)</f>
        <v/>
      </c>
      <c r="F790" s="72" t="str">
        <f>'COUT TVX'!R787</f>
        <v>Z3</v>
      </c>
      <c r="G790" s="67"/>
      <c r="H790" s="67">
        <f>'COUT TVX'!C787</f>
        <v>2015</v>
      </c>
      <c r="I790" s="67">
        <f>'COUT TVX'!D787</f>
        <v>2017</v>
      </c>
      <c r="J790" s="67" t="str">
        <f>IF('COUT TVX'!H787="IND","IND",IF('COUT TVX'!H787="COLL","COLL",IF('COUT TVX'!H787="INT","COL","MIXTE")))</f>
        <v>IND</v>
      </c>
      <c r="K790" s="67" t="str">
        <f>IFERROR((VLOOKUP(A790,'COUT GLOBAL'!A:L,9,FALSE)),"")</f>
        <v>Locatif</v>
      </c>
      <c r="L790" s="67"/>
      <c r="M790" s="67"/>
      <c r="N790" s="67" t="str">
        <f t="shared" si="72"/>
        <v>-</v>
      </c>
      <c r="O790" s="67"/>
      <c r="P790" s="67"/>
      <c r="Q790" s="67"/>
      <c r="R790" s="67"/>
      <c r="S790" s="67"/>
      <c r="T790" s="67"/>
      <c r="U790" s="67"/>
      <c r="V790" s="67"/>
      <c r="W790" s="67"/>
      <c r="X790" s="73">
        <f>IF('COUT TVX'!E787=0,"",'COUT TVX'!E787)</f>
        <v>6</v>
      </c>
      <c r="Y790" s="74"/>
      <c r="Z790" s="74"/>
      <c r="AA790" s="74"/>
      <c r="AB790" s="74"/>
      <c r="AC790" s="74"/>
      <c r="AD790" s="68"/>
      <c r="AE790" s="68">
        <f t="shared" si="73"/>
        <v>0</v>
      </c>
      <c r="AF790" s="68"/>
      <c r="AG790" s="75">
        <f>IF('COUT TVX'!F787=0,"",'COUT TVX'!F787)</f>
        <v>479.57</v>
      </c>
      <c r="AH790" s="75">
        <f>IF('COUT TVX'!G787=0,"",'COUT TVX'!G787)</f>
        <v>513.09</v>
      </c>
      <c r="AI790" s="76">
        <f t="shared" si="74"/>
        <v>0.93467033074119543</v>
      </c>
      <c r="AJ790" s="67" t="str">
        <f>'COUT TVX'!K787</f>
        <v>Lot n°01-Gros Oeuvre VRD</v>
      </c>
      <c r="AK790" s="67" t="str">
        <f>'COUT TVX'!L787</f>
        <v>GROS ŒUVRE</v>
      </c>
      <c r="AL790" s="68">
        <f>'COUT TVX'!M787</f>
        <v>178812.08</v>
      </c>
      <c r="AM790" s="68"/>
      <c r="AN790" s="68"/>
      <c r="AO790" s="68"/>
      <c r="AP790" s="68"/>
      <c r="AQ790" s="68"/>
      <c r="AR790" s="68"/>
      <c r="AS790" s="77">
        <f>IF(ISBLANK('COUT TVX'!Q787),"",'COUT TVX'!Q787)</f>
        <v>5.5E-2</v>
      </c>
      <c r="AT790" s="68">
        <f t="shared" si="75"/>
        <v>0</v>
      </c>
      <c r="AU790" s="68">
        <f t="shared" si="76"/>
        <v>0</v>
      </c>
      <c r="AV790" s="68">
        <f t="shared" si="77"/>
        <v>0</v>
      </c>
    </row>
    <row r="791" spans="1:48" x14ac:dyDescent="0.25">
      <c r="A791" s="67">
        <f>'COUT TVX'!A788</f>
        <v>918</v>
      </c>
      <c r="B791" s="67" t="str">
        <f>'COUT TVX'!B788</f>
        <v>0918-01 CONLIE CONST 6 LOGTS</v>
      </c>
      <c r="C791" s="67"/>
      <c r="D791" s="67"/>
      <c r="E791" s="67" t="str">
        <f>IF(ISBLANK('COUT TVX'!I788),"",'COUT TVX'!I788)</f>
        <v/>
      </c>
      <c r="F791" s="72" t="str">
        <f>'COUT TVX'!R788</f>
        <v>Z3</v>
      </c>
      <c r="G791" s="67"/>
      <c r="H791" s="67">
        <f>'COUT TVX'!C788</f>
        <v>2015</v>
      </c>
      <c r="I791" s="67">
        <f>'COUT TVX'!D788</f>
        <v>2017</v>
      </c>
      <c r="J791" s="67" t="str">
        <f>IF('COUT TVX'!H788="IND","IND",IF('COUT TVX'!H788="COLL","COLL",IF('COUT TVX'!H788="INT","COL","MIXTE")))</f>
        <v>IND</v>
      </c>
      <c r="K791" s="67" t="str">
        <f>IFERROR((VLOOKUP(A791,'COUT GLOBAL'!A:L,9,FALSE)),"")</f>
        <v>Locatif</v>
      </c>
      <c r="L791" s="67"/>
      <c r="M791" s="67"/>
      <c r="N791" s="67" t="str">
        <f t="shared" si="72"/>
        <v>-</v>
      </c>
      <c r="O791" s="67"/>
      <c r="P791" s="67"/>
      <c r="Q791" s="67"/>
      <c r="R791" s="67"/>
      <c r="S791" s="67"/>
      <c r="T791" s="67"/>
      <c r="U791" s="67"/>
      <c r="V791" s="67"/>
      <c r="W791" s="67"/>
      <c r="X791" s="73" t="str">
        <f>IF('COUT TVX'!E788=0,"",'COUT TVX'!E788)</f>
        <v/>
      </c>
      <c r="Y791" s="74"/>
      <c r="Z791" s="74"/>
      <c r="AA791" s="74"/>
      <c r="AB791" s="74"/>
      <c r="AC791" s="74"/>
      <c r="AD791" s="68"/>
      <c r="AE791" s="68" t="str">
        <f t="shared" si="73"/>
        <v/>
      </c>
      <c r="AF791" s="68"/>
      <c r="AG791" s="75" t="str">
        <f>IF('COUT TVX'!F788=0,"",'COUT TVX'!F788)</f>
        <v/>
      </c>
      <c r="AH791" s="75" t="str">
        <f>IF('COUT TVX'!G788=0,"",'COUT TVX'!G788)</f>
        <v/>
      </c>
      <c r="AI791" s="76" t="str">
        <f t="shared" si="74"/>
        <v/>
      </c>
      <c r="AJ791" s="67" t="str">
        <f>'COUT TVX'!K788</f>
        <v>Sous-Traitant Lot n°1</v>
      </c>
      <c r="AK791" s="67" t="str">
        <f>'COUT TVX'!L788</f>
        <v>GROS ŒUVRE</v>
      </c>
      <c r="AL791" s="68">
        <f>'COUT TVX'!M788</f>
        <v>16000</v>
      </c>
      <c r="AM791" s="68"/>
      <c r="AN791" s="68"/>
      <c r="AO791" s="68"/>
      <c r="AP791" s="68"/>
      <c r="AQ791" s="68"/>
      <c r="AR791" s="68"/>
      <c r="AS791" s="77" t="str">
        <f>IF(ISBLANK('COUT TVX'!Q788),"",'COUT TVX'!Q788)</f>
        <v/>
      </c>
      <c r="AT791" s="68" t="str">
        <f t="shared" si="75"/>
        <v/>
      </c>
      <c r="AU791" s="68" t="str">
        <f t="shared" si="76"/>
        <v/>
      </c>
      <c r="AV791" s="68" t="str">
        <f t="shared" si="77"/>
        <v/>
      </c>
    </row>
    <row r="792" spans="1:48" x14ac:dyDescent="0.25">
      <c r="A792" s="67">
        <f>'COUT TVX'!A789</f>
        <v>918</v>
      </c>
      <c r="B792" s="67" t="str">
        <f>'COUT TVX'!B789</f>
        <v>0918-01 CONLIE CONST 6 LOGTS</v>
      </c>
      <c r="C792" s="67"/>
      <c r="D792" s="67"/>
      <c r="E792" s="67" t="str">
        <f>IF(ISBLANK('COUT TVX'!I789),"",'COUT TVX'!I789)</f>
        <v/>
      </c>
      <c r="F792" s="72" t="str">
        <f>'COUT TVX'!R789</f>
        <v>Z3</v>
      </c>
      <c r="G792" s="67"/>
      <c r="H792" s="67">
        <f>'COUT TVX'!C789</f>
        <v>2015</v>
      </c>
      <c r="I792" s="67">
        <f>'COUT TVX'!D789</f>
        <v>2017</v>
      </c>
      <c r="J792" s="67" t="str">
        <f>IF('COUT TVX'!H789="IND","IND",IF('COUT TVX'!H789="COLL","COLL",IF('COUT TVX'!H789="INT","COL","MIXTE")))</f>
        <v>IND</v>
      </c>
      <c r="K792" s="67" t="str">
        <f>IFERROR((VLOOKUP(A792,'COUT GLOBAL'!A:L,9,FALSE)),"")</f>
        <v>Locatif</v>
      </c>
      <c r="L792" s="67"/>
      <c r="M792" s="67"/>
      <c r="N792" s="67" t="str">
        <f t="shared" si="72"/>
        <v>-</v>
      </c>
      <c r="O792" s="67"/>
      <c r="P792" s="67"/>
      <c r="Q792" s="67"/>
      <c r="R792" s="67"/>
      <c r="S792" s="67"/>
      <c r="T792" s="67"/>
      <c r="U792" s="67"/>
      <c r="V792" s="67"/>
      <c r="W792" s="67"/>
      <c r="X792" s="73" t="str">
        <f>IF('COUT TVX'!E789=0,"",'COUT TVX'!E789)</f>
        <v/>
      </c>
      <c r="Y792" s="74"/>
      <c r="Z792" s="74"/>
      <c r="AA792" s="74"/>
      <c r="AB792" s="74"/>
      <c r="AC792" s="74"/>
      <c r="AD792" s="68"/>
      <c r="AE792" s="68" t="str">
        <f t="shared" si="73"/>
        <v/>
      </c>
      <c r="AF792" s="68"/>
      <c r="AG792" s="75" t="str">
        <f>IF('COUT TVX'!F789=0,"",'COUT TVX'!F789)</f>
        <v/>
      </c>
      <c r="AH792" s="75" t="str">
        <f>IF('COUT TVX'!G789=0,"",'COUT TVX'!G789)</f>
        <v/>
      </c>
      <c r="AI792" s="76" t="str">
        <f t="shared" si="74"/>
        <v/>
      </c>
      <c r="AJ792" s="67" t="str">
        <f>'COUT TVX'!K789</f>
        <v>Lot 2-Enduits Grattes</v>
      </c>
      <c r="AK792" s="67" t="s">
        <v>139</v>
      </c>
      <c r="AL792" s="68">
        <f>'COUT TVX'!M789</f>
        <v>15633.52</v>
      </c>
      <c r="AM792" s="68"/>
      <c r="AN792" s="68"/>
      <c r="AO792" s="68"/>
      <c r="AP792" s="68"/>
      <c r="AQ792" s="68"/>
      <c r="AR792" s="68"/>
      <c r="AS792" s="77" t="str">
        <f>IF(ISBLANK('COUT TVX'!Q789),"",'COUT TVX'!Q789)</f>
        <v/>
      </c>
      <c r="AT792" s="68" t="str">
        <f t="shared" si="75"/>
        <v/>
      </c>
      <c r="AU792" s="68" t="str">
        <f t="shared" si="76"/>
        <v/>
      </c>
      <c r="AV792" s="68" t="str">
        <f t="shared" si="77"/>
        <v/>
      </c>
    </row>
    <row r="793" spans="1:48" x14ac:dyDescent="0.25">
      <c r="A793" s="67">
        <f>'COUT TVX'!A790</f>
        <v>918</v>
      </c>
      <c r="B793" s="67" t="str">
        <f>'COUT TVX'!B790</f>
        <v>0918-01 CONLIE CONST 6 LOGTS</v>
      </c>
      <c r="C793" s="67"/>
      <c r="D793" s="67"/>
      <c r="E793" s="67" t="str">
        <f>IF(ISBLANK('COUT TVX'!I790),"",'COUT TVX'!I790)</f>
        <v/>
      </c>
      <c r="F793" s="72" t="str">
        <f>'COUT TVX'!R790</f>
        <v>Z3</v>
      </c>
      <c r="G793" s="67"/>
      <c r="H793" s="67">
        <f>'COUT TVX'!C790</f>
        <v>2015</v>
      </c>
      <c r="I793" s="67">
        <f>'COUT TVX'!D790</f>
        <v>2017</v>
      </c>
      <c r="J793" s="67" t="str">
        <f>IF('COUT TVX'!H790="IND","IND",IF('COUT TVX'!H790="COLL","COLL",IF('COUT TVX'!H790="INT","COL","MIXTE")))</f>
        <v>IND</v>
      </c>
      <c r="K793" s="67" t="str">
        <f>IFERROR((VLOOKUP(A793,'COUT GLOBAL'!A:L,9,FALSE)),"")</f>
        <v>Locatif</v>
      </c>
      <c r="L793" s="67"/>
      <c r="M793" s="67"/>
      <c r="N793" s="67" t="str">
        <f t="shared" si="72"/>
        <v>-</v>
      </c>
      <c r="O793" s="67"/>
      <c r="P793" s="67"/>
      <c r="Q793" s="67"/>
      <c r="R793" s="67"/>
      <c r="S793" s="67"/>
      <c r="T793" s="67"/>
      <c r="U793" s="67"/>
      <c r="V793" s="67"/>
      <c r="W793" s="67"/>
      <c r="X793" s="73" t="str">
        <f>IF('COUT TVX'!E790=0,"",'COUT TVX'!E790)</f>
        <v/>
      </c>
      <c r="Y793" s="74"/>
      <c r="Z793" s="74"/>
      <c r="AA793" s="74"/>
      <c r="AB793" s="74"/>
      <c r="AC793" s="74"/>
      <c r="AD793" s="68"/>
      <c r="AE793" s="68" t="str">
        <f t="shared" si="73"/>
        <v/>
      </c>
      <c r="AF793" s="68"/>
      <c r="AG793" s="75" t="str">
        <f>IF('COUT TVX'!F790=0,"",'COUT TVX'!F790)</f>
        <v/>
      </c>
      <c r="AH793" s="75" t="str">
        <f>IF('COUT TVX'!G790=0,"",'COUT TVX'!G790)</f>
        <v/>
      </c>
      <c r="AI793" s="76" t="str">
        <f t="shared" si="74"/>
        <v/>
      </c>
      <c r="AJ793" s="67" t="str">
        <f>'COUT TVX'!K790</f>
        <v>Lot 3-Charpente Bois Bardage</v>
      </c>
      <c r="AK793" s="67" t="str">
        <f>'COUT TVX'!L790</f>
        <v>CHARPENTE / COUVERTURE</v>
      </c>
      <c r="AL793" s="68">
        <f>'COUT TVX'!M790</f>
        <v>26729.41</v>
      </c>
      <c r="AM793" s="68"/>
      <c r="AN793" s="68"/>
      <c r="AO793" s="68"/>
      <c r="AP793" s="68"/>
      <c r="AQ793" s="68"/>
      <c r="AR793" s="68"/>
      <c r="AS793" s="77" t="str">
        <f>IF(ISBLANK('COUT TVX'!Q790),"",'COUT TVX'!Q790)</f>
        <v/>
      </c>
      <c r="AT793" s="68" t="str">
        <f t="shared" si="75"/>
        <v/>
      </c>
      <c r="AU793" s="68" t="str">
        <f t="shared" si="76"/>
        <v/>
      </c>
      <c r="AV793" s="68" t="str">
        <f t="shared" si="77"/>
        <v/>
      </c>
    </row>
    <row r="794" spans="1:48" x14ac:dyDescent="0.25">
      <c r="A794" s="67">
        <f>'COUT TVX'!A791</f>
        <v>918</v>
      </c>
      <c r="B794" s="67" t="str">
        <f>'COUT TVX'!B791</f>
        <v>0918-01 CONLIE CONST 6 LOGTS</v>
      </c>
      <c r="C794" s="67"/>
      <c r="D794" s="67"/>
      <c r="E794" s="67" t="str">
        <f>IF(ISBLANK('COUT TVX'!I791),"",'COUT TVX'!I791)</f>
        <v/>
      </c>
      <c r="F794" s="72" t="str">
        <f>'COUT TVX'!R791</f>
        <v>Z3</v>
      </c>
      <c r="G794" s="67"/>
      <c r="H794" s="67">
        <f>'COUT TVX'!C791</f>
        <v>2015</v>
      </c>
      <c r="I794" s="67">
        <f>'COUT TVX'!D791</f>
        <v>2017</v>
      </c>
      <c r="J794" s="67" t="str">
        <f>IF('COUT TVX'!H791="IND","IND",IF('COUT TVX'!H791="COLL","COLL",IF('COUT TVX'!H791="INT","COL","MIXTE")))</f>
        <v>IND</v>
      </c>
      <c r="K794" s="67" t="str">
        <f>IFERROR((VLOOKUP(A794,'COUT GLOBAL'!A:L,9,FALSE)),"")</f>
        <v>Locatif</v>
      </c>
      <c r="L794" s="67"/>
      <c r="M794" s="67"/>
      <c r="N794" s="67" t="str">
        <f t="shared" si="72"/>
        <v>-</v>
      </c>
      <c r="O794" s="67"/>
      <c r="P794" s="67"/>
      <c r="Q794" s="67"/>
      <c r="R794" s="67"/>
      <c r="S794" s="67"/>
      <c r="T794" s="67"/>
      <c r="U794" s="67"/>
      <c r="V794" s="67"/>
      <c r="W794" s="67"/>
      <c r="X794" s="73" t="str">
        <f>IF('COUT TVX'!E791=0,"",'COUT TVX'!E791)</f>
        <v/>
      </c>
      <c r="Y794" s="74"/>
      <c r="Z794" s="74"/>
      <c r="AA794" s="74"/>
      <c r="AB794" s="74"/>
      <c r="AC794" s="74"/>
      <c r="AD794" s="68"/>
      <c r="AE794" s="68" t="str">
        <f t="shared" si="73"/>
        <v/>
      </c>
      <c r="AF794" s="68"/>
      <c r="AG794" s="75" t="str">
        <f>IF('COUT TVX'!F791=0,"",'COUT TVX'!F791)</f>
        <v/>
      </c>
      <c r="AH794" s="75" t="str">
        <f>IF('COUT TVX'!G791=0,"",'COUT TVX'!G791)</f>
        <v/>
      </c>
      <c r="AI794" s="76" t="str">
        <f t="shared" si="74"/>
        <v/>
      </c>
      <c r="AJ794" s="67" t="str">
        <f>'COUT TVX'!K791</f>
        <v>Lot 4-Couverture Ardoise</v>
      </c>
      <c r="AK794" s="67" t="str">
        <f>'COUT TVX'!L791</f>
        <v>CHARPENTE / COUVERTURE</v>
      </c>
      <c r="AL794" s="68">
        <f>'COUT TVX'!M791</f>
        <v>58279.03</v>
      </c>
      <c r="AM794" s="68"/>
      <c r="AN794" s="68"/>
      <c r="AO794" s="68"/>
      <c r="AP794" s="68"/>
      <c r="AQ794" s="68"/>
      <c r="AR794" s="68"/>
      <c r="AS794" s="77" t="str">
        <f>IF(ISBLANK('COUT TVX'!Q791),"",'COUT TVX'!Q791)</f>
        <v/>
      </c>
      <c r="AT794" s="68" t="str">
        <f t="shared" si="75"/>
        <v/>
      </c>
      <c r="AU794" s="68" t="str">
        <f t="shared" si="76"/>
        <v/>
      </c>
      <c r="AV794" s="68" t="str">
        <f t="shared" si="77"/>
        <v/>
      </c>
    </row>
    <row r="795" spans="1:48" x14ac:dyDescent="0.25">
      <c r="A795" s="67">
        <f>'COUT TVX'!A792</f>
        <v>918</v>
      </c>
      <c r="B795" s="67" t="str">
        <f>'COUT TVX'!B792</f>
        <v>0918-01 CONLIE CONST 6 LOGTS</v>
      </c>
      <c r="C795" s="67"/>
      <c r="D795" s="67"/>
      <c r="E795" s="67" t="str">
        <f>IF(ISBLANK('COUT TVX'!I792),"",'COUT TVX'!I792)</f>
        <v/>
      </c>
      <c r="F795" s="72" t="str">
        <f>'COUT TVX'!R792</f>
        <v>Z3</v>
      </c>
      <c r="G795" s="67"/>
      <c r="H795" s="67">
        <f>'COUT TVX'!C792</f>
        <v>2015</v>
      </c>
      <c r="I795" s="67">
        <f>'COUT TVX'!D792</f>
        <v>2017</v>
      </c>
      <c r="J795" s="67" t="str">
        <f>IF('COUT TVX'!H792="IND","IND",IF('COUT TVX'!H792="COLL","COLL",IF('COUT TVX'!H792="INT","COL","MIXTE")))</f>
        <v>IND</v>
      </c>
      <c r="K795" s="67" t="str">
        <f>IFERROR((VLOOKUP(A795,'COUT GLOBAL'!A:L,9,FALSE)),"")</f>
        <v>Locatif</v>
      </c>
      <c r="L795" s="67"/>
      <c r="M795" s="67"/>
      <c r="N795" s="67" t="str">
        <f t="shared" si="72"/>
        <v>-</v>
      </c>
      <c r="O795" s="67"/>
      <c r="P795" s="67"/>
      <c r="Q795" s="67"/>
      <c r="R795" s="67"/>
      <c r="S795" s="67"/>
      <c r="T795" s="67"/>
      <c r="U795" s="67"/>
      <c r="V795" s="67"/>
      <c r="W795" s="67"/>
      <c r="X795" s="73" t="str">
        <f>IF('COUT TVX'!E792=0,"",'COUT TVX'!E792)</f>
        <v/>
      </c>
      <c r="Y795" s="74"/>
      <c r="Z795" s="74"/>
      <c r="AA795" s="74"/>
      <c r="AB795" s="74"/>
      <c r="AC795" s="74"/>
      <c r="AD795" s="68"/>
      <c r="AE795" s="68" t="str">
        <f t="shared" si="73"/>
        <v/>
      </c>
      <c r="AF795" s="68"/>
      <c r="AG795" s="75" t="str">
        <f>IF('COUT TVX'!F792=0,"",'COUT TVX'!F792)</f>
        <v/>
      </c>
      <c r="AH795" s="75" t="str">
        <f>IF('COUT TVX'!G792=0,"",'COUT TVX'!G792)</f>
        <v/>
      </c>
      <c r="AI795" s="76" t="str">
        <f t="shared" si="74"/>
        <v/>
      </c>
      <c r="AJ795" s="67" t="str">
        <f>'COUT TVX'!K792</f>
        <v>Lot 5-Menuiseries Ext Pvc</v>
      </c>
      <c r="AK795" s="67" t="str">
        <f>'COUT TVX'!L792</f>
        <v>SECOND ŒUVRE</v>
      </c>
      <c r="AL795" s="68">
        <f>'COUT TVX'!M792</f>
        <v>25202.240000000002</v>
      </c>
      <c r="AM795" s="68"/>
      <c r="AN795" s="68"/>
      <c r="AO795" s="68"/>
      <c r="AP795" s="68"/>
      <c r="AQ795" s="68"/>
      <c r="AR795" s="68"/>
      <c r="AS795" s="77" t="str">
        <f>IF(ISBLANK('COUT TVX'!Q792),"",'COUT TVX'!Q792)</f>
        <v/>
      </c>
      <c r="AT795" s="68" t="str">
        <f t="shared" si="75"/>
        <v/>
      </c>
      <c r="AU795" s="68" t="str">
        <f t="shared" si="76"/>
        <v/>
      </c>
      <c r="AV795" s="68" t="str">
        <f t="shared" si="77"/>
        <v/>
      </c>
    </row>
    <row r="796" spans="1:48" x14ac:dyDescent="0.25">
      <c r="A796" s="67">
        <f>'COUT TVX'!A793</f>
        <v>918</v>
      </c>
      <c r="B796" s="67" t="str">
        <f>'COUT TVX'!B793</f>
        <v>0918-01 CONLIE CONST 6 LOGTS</v>
      </c>
      <c r="C796" s="67"/>
      <c r="D796" s="67"/>
      <c r="E796" s="67" t="str">
        <f>IF(ISBLANK('COUT TVX'!I793),"",'COUT TVX'!I793)</f>
        <v/>
      </c>
      <c r="F796" s="72" t="str">
        <f>'COUT TVX'!R793</f>
        <v>Z3</v>
      </c>
      <c r="G796" s="67"/>
      <c r="H796" s="67">
        <f>'COUT TVX'!C793</f>
        <v>2015</v>
      </c>
      <c r="I796" s="67">
        <f>'COUT TVX'!D793</f>
        <v>2017</v>
      </c>
      <c r="J796" s="67" t="str">
        <f>IF('COUT TVX'!H793="IND","IND",IF('COUT TVX'!H793="COLL","COLL",IF('COUT TVX'!H793="INT","COL","MIXTE")))</f>
        <v>IND</v>
      </c>
      <c r="K796" s="67" t="str">
        <f>IFERROR((VLOOKUP(A796,'COUT GLOBAL'!A:L,9,FALSE)),"")</f>
        <v>Locatif</v>
      </c>
      <c r="L796" s="67"/>
      <c r="M796" s="67"/>
      <c r="N796" s="67" t="str">
        <f t="shared" si="72"/>
        <v>-</v>
      </c>
      <c r="O796" s="67"/>
      <c r="P796" s="67"/>
      <c r="Q796" s="67"/>
      <c r="R796" s="67"/>
      <c r="S796" s="67"/>
      <c r="T796" s="67"/>
      <c r="U796" s="67"/>
      <c r="V796" s="67"/>
      <c r="W796" s="67"/>
      <c r="X796" s="73" t="str">
        <f>IF('COUT TVX'!E793=0,"",'COUT TVX'!E793)</f>
        <v/>
      </c>
      <c r="Y796" s="74"/>
      <c r="Z796" s="74"/>
      <c r="AA796" s="74"/>
      <c r="AB796" s="74"/>
      <c r="AC796" s="74"/>
      <c r="AD796" s="68"/>
      <c r="AE796" s="68" t="str">
        <f t="shared" si="73"/>
        <v/>
      </c>
      <c r="AF796" s="68"/>
      <c r="AG796" s="75" t="str">
        <f>IF('COUT TVX'!F793=0,"",'COUT TVX'!F793)</f>
        <v/>
      </c>
      <c r="AH796" s="75" t="str">
        <f>IF('COUT TVX'!G793=0,"",'COUT TVX'!G793)</f>
        <v/>
      </c>
      <c r="AI796" s="76" t="str">
        <f t="shared" si="74"/>
        <v/>
      </c>
      <c r="AJ796" s="67" t="str">
        <f>'COUT TVX'!K793</f>
        <v>Lot 6-Menuiseries Int &amp; Ext</v>
      </c>
      <c r="AK796" s="67" t="str">
        <f>'COUT TVX'!L793</f>
        <v>SECOND ŒUVRE</v>
      </c>
      <c r="AL796" s="68">
        <f>'COUT TVX'!M793</f>
        <v>29858.91</v>
      </c>
      <c r="AM796" s="68"/>
      <c r="AN796" s="68"/>
      <c r="AO796" s="68"/>
      <c r="AP796" s="68"/>
      <c r="AQ796" s="68"/>
      <c r="AR796" s="68"/>
      <c r="AS796" s="77" t="str">
        <f>IF(ISBLANK('COUT TVX'!Q793),"",'COUT TVX'!Q793)</f>
        <v/>
      </c>
      <c r="AT796" s="68" t="str">
        <f t="shared" si="75"/>
        <v/>
      </c>
      <c r="AU796" s="68" t="str">
        <f t="shared" si="76"/>
        <v/>
      </c>
      <c r="AV796" s="68" t="str">
        <f t="shared" si="77"/>
        <v/>
      </c>
    </row>
    <row r="797" spans="1:48" x14ac:dyDescent="0.25">
      <c r="A797" s="67">
        <f>'COUT TVX'!A794</f>
        <v>918</v>
      </c>
      <c r="B797" s="67" t="str">
        <f>'COUT TVX'!B794</f>
        <v>0918-01 CONLIE CONST 6 LOGTS</v>
      </c>
      <c r="C797" s="67"/>
      <c r="D797" s="67"/>
      <c r="E797" s="67" t="str">
        <f>IF(ISBLANK('COUT TVX'!I794),"",'COUT TVX'!I794)</f>
        <v/>
      </c>
      <c r="F797" s="72" t="str">
        <f>'COUT TVX'!R794</f>
        <v>Z3</v>
      </c>
      <c r="G797" s="67"/>
      <c r="H797" s="67">
        <f>'COUT TVX'!C794</f>
        <v>2015</v>
      </c>
      <c r="I797" s="67">
        <f>'COUT TVX'!D794</f>
        <v>2017</v>
      </c>
      <c r="J797" s="67" t="str">
        <f>IF('COUT TVX'!H794="IND","IND",IF('COUT TVX'!H794="COLL","COLL",IF('COUT TVX'!H794="INT","COL","MIXTE")))</f>
        <v>IND</v>
      </c>
      <c r="K797" s="67" t="str">
        <f>IFERROR((VLOOKUP(A797,'COUT GLOBAL'!A:L,9,FALSE)),"")</f>
        <v>Locatif</v>
      </c>
      <c r="L797" s="67"/>
      <c r="M797" s="67"/>
      <c r="N797" s="67" t="str">
        <f t="shared" si="72"/>
        <v>-</v>
      </c>
      <c r="O797" s="67"/>
      <c r="P797" s="67"/>
      <c r="Q797" s="67"/>
      <c r="R797" s="67"/>
      <c r="S797" s="67"/>
      <c r="T797" s="67"/>
      <c r="U797" s="67"/>
      <c r="V797" s="67"/>
      <c r="W797" s="67"/>
      <c r="X797" s="73" t="str">
        <f>IF('COUT TVX'!E794=0,"",'COUT TVX'!E794)</f>
        <v/>
      </c>
      <c r="Y797" s="74"/>
      <c r="Z797" s="74"/>
      <c r="AA797" s="74"/>
      <c r="AB797" s="74"/>
      <c r="AC797" s="74"/>
      <c r="AD797" s="68"/>
      <c r="AE797" s="68" t="str">
        <f t="shared" si="73"/>
        <v/>
      </c>
      <c r="AF797" s="68"/>
      <c r="AG797" s="75" t="str">
        <f>IF('COUT TVX'!F794=0,"",'COUT TVX'!F794)</f>
        <v/>
      </c>
      <c r="AH797" s="75" t="str">
        <f>IF('COUT TVX'!G794=0,"",'COUT TVX'!G794)</f>
        <v/>
      </c>
      <c r="AI797" s="76" t="str">
        <f t="shared" si="74"/>
        <v/>
      </c>
      <c r="AJ797" s="67" t="str">
        <f>'COUT TVX'!K794</f>
        <v>Sous Traitant n°1 Lot n°6</v>
      </c>
      <c r="AK797" s="67" t="str">
        <f>'COUT TVX'!L794</f>
        <v>SECOND ŒUVRE</v>
      </c>
      <c r="AL797" s="68">
        <f>'COUT TVX'!M794</f>
        <v>1814.46</v>
      </c>
      <c r="AM797" s="68"/>
      <c r="AN797" s="68"/>
      <c r="AO797" s="68"/>
      <c r="AP797" s="68"/>
      <c r="AQ797" s="68"/>
      <c r="AR797" s="68"/>
      <c r="AS797" s="77" t="str">
        <f>IF(ISBLANK('COUT TVX'!Q794),"",'COUT TVX'!Q794)</f>
        <v/>
      </c>
      <c r="AT797" s="68" t="str">
        <f t="shared" si="75"/>
        <v/>
      </c>
      <c r="AU797" s="68" t="str">
        <f t="shared" si="76"/>
        <v/>
      </c>
      <c r="AV797" s="68" t="str">
        <f t="shared" si="77"/>
        <v/>
      </c>
    </row>
    <row r="798" spans="1:48" x14ac:dyDescent="0.25">
      <c r="A798" s="67">
        <f>'COUT TVX'!A795</f>
        <v>918</v>
      </c>
      <c r="B798" s="67" t="str">
        <f>'COUT TVX'!B795</f>
        <v>0918-01 CONLIE CONST 6 LOGTS</v>
      </c>
      <c r="C798" s="67"/>
      <c r="D798" s="67"/>
      <c r="E798" s="67" t="str">
        <f>IF(ISBLANK('COUT TVX'!I795),"",'COUT TVX'!I795)</f>
        <v/>
      </c>
      <c r="F798" s="72" t="str">
        <f>'COUT TVX'!R795</f>
        <v>Z3</v>
      </c>
      <c r="G798" s="67"/>
      <c r="H798" s="67">
        <f>'COUT TVX'!C795</f>
        <v>2015</v>
      </c>
      <c r="I798" s="67">
        <f>'COUT TVX'!D795</f>
        <v>2017</v>
      </c>
      <c r="J798" s="67" t="str">
        <f>IF('COUT TVX'!H795="IND","IND",IF('COUT TVX'!H795="COLL","COLL",IF('COUT TVX'!H795="INT","COL","MIXTE")))</f>
        <v>IND</v>
      </c>
      <c r="K798" s="67" t="str">
        <f>IFERROR((VLOOKUP(A798,'COUT GLOBAL'!A:L,9,FALSE)),"")</f>
        <v>Locatif</v>
      </c>
      <c r="L798" s="67"/>
      <c r="M798" s="67"/>
      <c r="N798" s="67" t="str">
        <f t="shared" si="72"/>
        <v>-</v>
      </c>
      <c r="O798" s="67"/>
      <c r="P798" s="67"/>
      <c r="Q798" s="67"/>
      <c r="R798" s="67"/>
      <c r="S798" s="67"/>
      <c r="T798" s="67"/>
      <c r="U798" s="67"/>
      <c r="V798" s="67"/>
      <c r="W798" s="67"/>
      <c r="X798" s="73" t="str">
        <f>IF('COUT TVX'!E795=0,"",'COUT TVX'!E795)</f>
        <v/>
      </c>
      <c r="Y798" s="74"/>
      <c r="Z798" s="74"/>
      <c r="AA798" s="74"/>
      <c r="AB798" s="74"/>
      <c r="AC798" s="74"/>
      <c r="AD798" s="68"/>
      <c r="AE798" s="68" t="str">
        <f t="shared" si="73"/>
        <v/>
      </c>
      <c r="AF798" s="68"/>
      <c r="AG798" s="75" t="str">
        <f>IF('COUT TVX'!F795=0,"",'COUT TVX'!F795)</f>
        <v/>
      </c>
      <c r="AH798" s="75" t="str">
        <f>IF('COUT TVX'!G795=0,"",'COUT TVX'!G795)</f>
        <v/>
      </c>
      <c r="AI798" s="76" t="str">
        <f t="shared" si="74"/>
        <v/>
      </c>
      <c r="AJ798" s="67" t="str">
        <f>'COUT TVX'!K795</f>
        <v>Lot 7-Platrerie Isolation</v>
      </c>
      <c r="AK798" s="67" t="str">
        <f>'COUT TVX'!L795</f>
        <v>SECOND ŒUVRE</v>
      </c>
      <c r="AL798" s="68">
        <f>'COUT TVX'!M795</f>
        <v>75245.22</v>
      </c>
      <c r="AM798" s="68"/>
      <c r="AN798" s="68"/>
      <c r="AO798" s="68"/>
      <c r="AP798" s="68"/>
      <c r="AQ798" s="68"/>
      <c r="AR798" s="68"/>
      <c r="AS798" s="77" t="str">
        <f>IF(ISBLANK('COUT TVX'!Q795),"",'COUT TVX'!Q795)</f>
        <v/>
      </c>
      <c r="AT798" s="68" t="str">
        <f t="shared" si="75"/>
        <v/>
      </c>
      <c r="AU798" s="68" t="str">
        <f t="shared" si="76"/>
        <v/>
      </c>
      <c r="AV798" s="68" t="str">
        <f t="shared" si="77"/>
        <v/>
      </c>
    </row>
    <row r="799" spans="1:48" x14ac:dyDescent="0.25">
      <c r="A799" s="67">
        <f>'COUT TVX'!A796</f>
        <v>918</v>
      </c>
      <c r="B799" s="67" t="str">
        <f>'COUT TVX'!B796</f>
        <v>0918-01 CONLIE CONST 6 LOGTS</v>
      </c>
      <c r="C799" s="67"/>
      <c r="D799" s="67"/>
      <c r="E799" s="67" t="str">
        <f>IF(ISBLANK('COUT TVX'!I796),"",'COUT TVX'!I796)</f>
        <v/>
      </c>
      <c r="F799" s="72" t="str">
        <f>'COUT TVX'!R796</f>
        <v>Z3</v>
      </c>
      <c r="G799" s="67"/>
      <c r="H799" s="67">
        <f>'COUT TVX'!C796</f>
        <v>2015</v>
      </c>
      <c r="I799" s="67">
        <f>'COUT TVX'!D796</f>
        <v>2017</v>
      </c>
      <c r="J799" s="67" t="str">
        <f>IF('COUT TVX'!H796="IND","IND",IF('COUT TVX'!H796="COLL","COLL",IF('COUT TVX'!H796="INT","COL","MIXTE")))</f>
        <v>IND</v>
      </c>
      <c r="K799" s="67" t="str">
        <f>IFERROR((VLOOKUP(A799,'COUT GLOBAL'!A:L,9,FALSE)),"")</f>
        <v>Locatif</v>
      </c>
      <c r="L799" s="67"/>
      <c r="M799" s="67"/>
      <c r="N799" s="67" t="str">
        <f t="shared" si="72"/>
        <v>-</v>
      </c>
      <c r="O799" s="67"/>
      <c r="P799" s="67"/>
      <c r="Q799" s="67"/>
      <c r="R799" s="67"/>
      <c r="S799" s="67"/>
      <c r="T799" s="67"/>
      <c r="U799" s="67"/>
      <c r="V799" s="67"/>
      <c r="W799" s="67"/>
      <c r="X799" s="73" t="str">
        <f>IF('COUT TVX'!E796=0,"",'COUT TVX'!E796)</f>
        <v/>
      </c>
      <c r="Y799" s="74"/>
      <c r="Z799" s="74"/>
      <c r="AA799" s="74"/>
      <c r="AB799" s="74"/>
      <c r="AC799" s="74"/>
      <c r="AD799" s="68"/>
      <c r="AE799" s="68" t="str">
        <f t="shared" si="73"/>
        <v/>
      </c>
      <c r="AF799" s="68"/>
      <c r="AG799" s="75" t="str">
        <f>IF('COUT TVX'!F796=0,"",'COUT TVX'!F796)</f>
        <v/>
      </c>
      <c r="AH799" s="75" t="str">
        <f>IF('COUT TVX'!G796=0,"",'COUT TVX'!G796)</f>
        <v/>
      </c>
      <c r="AI799" s="76" t="str">
        <f t="shared" si="74"/>
        <v/>
      </c>
      <c r="AJ799" s="67" t="str">
        <f>'COUT TVX'!K796</f>
        <v>Sous Traitant n°1 Lot 7</v>
      </c>
      <c r="AK799" s="67" t="str">
        <f>'COUT TVX'!L796</f>
        <v>SECOND ŒUVRE</v>
      </c>
      <c r="AL799" s="68">
        <f>'COUT TVX'!M796</f>
        <v>2850</v>
      </c>
      <c r="AM799" s="68"/>
      <c r="AN799" s="68"/>
      <c r="AO799" s="68"/>
      <c r="AP799" s="68"/>
      <c r="AQ799" s="68"/>
      <c r="AR799" s="68"/>
      <c r="AS799" s="77" t="str">
        <f>IF(ISBLANK('COUT TVX'!Q796),"",'COUT TVX'!Q796)</f>
        <v/>
      </c>
      <c r="AT799" s="68" t="str">
        <f t="shared" si="75"/>
        <v/>
      </c>
      <c r="AU799" s="68" t="str">
        <f t="shared" si="76"/>
        <v/>
      </c>
      <c r="AV799" s="68" t="str">
        <f t="shared" si="77"/>
        <v/>
      </c>
    </row>
    <row r="800" spans="1:48" x14ac:dyDescent="0.25">
      <c r="A800" s="67">
        <f>'COUT TVX'!A797</f>
        <v>918</v>
      </c>
      <c r="B800" s="67" t="str">
        <f>'COUT TVX'!B797</f>
        <v>0918-01 CONLIE CONST 6 LOGTS</v>
      </c>
      <c r="C800" s="67"/>
      <c r="D800" s="67"/>
      <c r="E800" s="67" t="str">
        <f>IF(ISBLANK('COUT TVX'!I797),"",'COUT TVX'!I797)</f>
        <v/>
      </c>
      <c r="F800" s="72" t="str">
        <f>'COUT TVX'!R797</f>
        <v>Z3</v>
      </c>
      <c r="G800" s="67"/>
      <c r="H800" s="67">
        <f>'COUT TVX'!C797</f>
        <v>2015</v>
      </c>
      <c r="I800" s="67">
        <f>'COUT TVX'!D797</f>
        <v>2017</v>
      </c>
      <c r="J800" s="67" t="str">
        <f>IF('COUT TVX'!H797="IND","IND",IF('COUT TVX'!H797="COLL","COLL",IF('COUT TVX'!H797="INT","COL","MIXTE")))</f>
        <v>IND</v>
      </c>
      <c r="K800" s="67" t="str">
        <f>IFERROR((VLOOKUP(A800,'COUT GLOBAL'!A:L,9,FALSE)),"")</f>
        <v>Locatif</v>
      </c>
      <c r="L800" s="67"/>
      <c r="M800" s="67"/>
      <c r="N800" s="67" t="str">
        <f t="shared" si="72"/>
        <v>-</v>
      </c>
      <c r="O800" s="67"/>
      <c r="P800" s="67"/>
      <c r="Q800" s="67"/>
      <c r="R800" s="67"/>
      <c r="S800" s="67"/>
      <c r="T800" s="67"/>
      <c r="U800" s="67"/>
      <c r="V800" s="67"/>
      <c r="W800" s="67"/>
      <c r="X800" s="73" t="str">
        <f>IF('COUT TVX'!E797=0,"",'COUT TVX'!E797)</f>
        <v/>
      </c>
      <c r="Y800" s="74"/>
      <c r="Z800" s="74"/>
      <c r="AA800" s="74"/>
      <c r="AB800" s="74"/>
      <c r="AC800" s="74"/>
      <c r="AD800" s="68"/>
      <c r="AE800" s="68" t="str">
        <f t="shared" si="73"/>
        <v/>
      </c>
      <c r="AF800" s="68"/>
      <c r="AG800" s="75" t="str">
        <f>IF('COUT TVX'!F797=0,"",'COUT TVX'!F797)</f>
        <v/>
      </c>
      <c r="AH800" s="75" t="str">
        <f>IF('COUT TVX'!G797=0,"",'COUT TVX'!G797)</f>
        <v/>
      </c>
      <c r="AI800" s="76" t="str">
        <f t="shared" si="74"/>
        <v/>
      </c>
      <c r="AJ800" s="67" t="str">
        <f>'COUT TVX'!K797</f>
        <v>Lot 8-Carrelage Faience</v>
      </c>
      <c r="AK800" s="67" t="str">
        <f>'COUT TVX'!L797</f>
        <v>SECOND ŒUVRE</v>
      </c>
      <c r="AL800" s="68">
        <f>'COUT TVX'!M797</f>
        <v>26999.11</v>
      </c>
      <c r="AM800" s="68"/>
      <c r="AN800" s="68"/>
      <c r="AO800" s="68"/>
      <c r="AP800" s="68"/>
      <c r="AQ800" s="68"/>
      <c r="AR800" s="68"/>
      <c r="AS800" s="77" t="str">
        <f>IF(ISBLANK('COUT TVX'!Q797),"",'COUT TVX'!Q797)</f>
        <v/>
      </c>
      <c r="AT800" s="68" t="str">
        <f t="shared" si="75"/>
        <v/>
      </c>
      <c r="AU800" s="68" t="str">
        <f t="shared" si="76"/>
        <v/>
      </c>
      <c r="AV800" s="68" t="str">
        <f t="shared" si="77"/>
        <v/>
      </c>
    </row>
    <row r="801" spans="1:48" x14ac:dyDescent="0.25">
      <c r="A801" s="67">
        <f>'COUT TVX'!A798</f>
        <v>918</v>
      </c>
      <c r="B801" s="67" t="str">
        <f>'COUT TVX'!B798</f>
        <v>0918-01 CONLIE CONST 6 LOGTS</v>
      </c>
      <c r="C801" s="67"/>
      <c r="D801" s="67"/>
      <c r="E801" s="67" t="str">
        <f>IF(ISBLANK('COUT TVX'!I798),"",'COUT TVX'!I798)</f>
        <v/>
      </c>
      <c r="F801" s="72" t="str">
        <f>'COUT TVX'!R798</f>
        <v>Z3</v>
      </c>
      <c r="G801" s="67"/>
      <c r="H801" s="67">
        <f>'COUT TVX'!C798</f>
        <v>2015</v>
      </c>
      <c r="I801" s="67">
        <f>'COUT TVX'!D798</f>
        <v>2017</v>
      </c>
      <c r="J801" s="67" t="str">
        <f>IF('COUT TVX'!H798="IND","IND",IF('COUT TVX'!H798="COLL","COLL",IF('COUT TVX'!H798="INT","COL","MIXTE")))</f>
        <v>IND</v>
      </c>
      <c r="K801" s="67" t="str">
        <f>IFERROR((VLOOKUP(A801,'COUT GLOBAL'!A:L,9,FALSE)),"")</f>
        <v>Locatif</v>
      </c>
      <c r="L801" s="67"/>
      <c r="M801" s="67"/>
      <c r="N801" s="67" t="str">
        <f t="shared" si="72"/>
        <v>-</v>
      </c>
      <c r="O801" s="67"/>
      <c r="P801" s="67"/>
      <c r="Q801" s="67"/>
      <c r="R801" s="67"/>
      <c r="S801" s="67"/>
      <c r="T801" s="67"/>
      <c r="U801" s="67"/>
      <c r="V801" s="67"/>
      <c r="W801" s="67"/>
      <c r="X801" s="73" t="str">
        <f>IF('COUT TVX'!E798=0,"",'COUT TVX'!E798)</f>
        <v/>
      </c>
      <c r="Y801" s="74"/>
      <c r="Z801" s="74"/>
      <c r="AA801" s="74"/>
      <c r="AB801" s="74"/>
      <c r="AC801" s="74"/>
      <c r="AD801" s="68"/>
      <c r="AE801" s="68" t="str">
        <f t="shared" si="73"/>
        <v/>
      </c>
      <c r="AF801" s="68"/>
      <c r="AG801" s="75" t="str">
        <f>IF('COUT TVX'!F798=0,"",'COUT TVX'!F798)</f>
        <v/>
      </c>
      <c r="AH801" s="75" t="str">
        <f>IF('COUT TVX'!G798=0,"",'COUT TVX'!G798)</f>
        <v/>
      </c>
      <c r="AI801" s="76" t="str">
        <f t="shared" si="74"/>
        <v/>
      </c>
      <c r="AJ801" s="67" t="str">
        <f>'COUT TVX'!K798</f>
        <v>Lot 9-Peinture Revetement</v>
      </c>
      <c r="AK801" s="67" t="str">
        <f>'COUT TVX'!L798</f>
        <v>SECOND ŒUVRE</v>
      </c>
      <c r="AL801" s="68">
        <f>'COUT TVX'!M798</f>
        <v>27136.82</v>
      </c>
      <c r="AM801" s="68"/>
      <c r="AN801" s="68"/>
      <c r="AO801" s="68"/>
      <c r="AP801" s="68"/>
      <c r="AQ801" s="68"/>
      <c r="AR801" s="68"/>
      <c r="AS801" s="77" t="str">
        <f>IF(ISBLANK('COUT TVX'!Q798),"",'COUT TVX'!Q798)</f>
        <v/>
      </c>
      <c r="AT801" s="68" t="str">
        <f t="shared" si="75"/>
        <v/>
      </c>
      <c r="AU801" s="68" t="str">
        <f t="shared" si="76"/>
        <v/>
      </c>
      <c r="AV801" s="68" t="str">
        <f t="shared" si="77"/>
        <v/>
      </c>
    </row>
    <row r="802" spans="1:48" x14ac:dyDescent="0.25">
      <c r="A802" s="67">
        <f>'COUT TVX'!A799</f>
        <v>918</v>
      </c>
      <c r="B802" s="67" t="str">
        <f>'COUT TVX'!B799</f>
        <v>0918-01 CONLIE CONST 6 LOGTS</v>
      </c>
      <c r="C802" s="67"/>
      <c r="D802" s="67"/>
      <c r="E802" s="67" t="str">
        <f>IF(ISBLANK('COUT TVX'!I799),"",'COUT TVX'!I799)</f>
        <v/>
      </c>
      <c r="F802" s="72" t="str">
        <f>'COUT TVX'!R799</f>
        <v>Z3</v>
      </c>
      <c r="G802" s="67"/>
      <c r="H802" s="67">
        <f>'COUT TVX'!C799</f>
        <v>2015</v>
      </c>
      <c r="I802" s="67">
        <f>'COUT TVX'!D799</f>
        <v>2017</v>
      </c>
      <c r="J802" s="67" t="str">
        <f>IF('COUT TVX'!H799="IND","IND",IF('COUT TVX'!H799="COLL","COLL",IF('COUT TVX'!H799="INT","COL","MIXTE")))</f>
        <v>IND</v>
      </c>
      <c r="K802" s="67" t="str">
        <f>IFERROR((VLOOKUP(A802,'COUT GLOBAL'!A:L,9,FALSE)),"")</f>
        <v>Locatif</v>
      </c>
      <c r="L802" s="67"/>
      <c r="M802" s="67"/>
      <c r="N802" s="67" t="str">
        <f t="shared" si="72"/>
        <v>-</v>
      </c>
      <c r="O802" s="67"/>
      <c r="P802" s="67"/>
      <c r="Q802" s="67"/>
      <c r="R802" s="67"/>
      <c r="S802" s="67"/>
      <c r="T802" s="67"/>
      <c r="U802" s="67"/>
      <c r="V802" s="67"/>
      <c r="W802" s="67"/>
      <c r="X802" s="73" t="str">
        <f>IF('COUT TVX'!E799=0,"",'COUT TVX'!E799)</f>
        <v/>
      </c>
      <c r="Y802" s="74"/>
      <c r="Z802" s="74"/>
      <c r="AA802" s="74"/>
      <c r="AB802" s="74"/>
      <c r="AC802" s="74"/>
      <c r="AD802" s="68"/>
      <c r="AE802" s="68" t="str">
        <f t="shared" si="73"/>
        <v/>
      </c>
      <c r="AF802" s="68"/>
      <c r="AG802" s="75" t="str">
        <f>IF('COUT TVX'!F799=0,"",'COUT TVX'!F799)</f>
        <v/>
      </c>
      <c r="AH802" s="75" t="str">
        <f>IF('COUT TVX'!G799=0,"",'COUT TVX'!G799)</f>
        <v/>
      </c>
      <c r="AI802" s="76" t="str">
        <f t="shared" si="74"/>
        <v/>
      </c>
      <c r="AJ802" s="67" t="str">
        <f>'COUT TVX'!K799</f>
        <v>Sous Traitant Lot n°9</v>
      </c>
      <c r="AK802" s="67" t="str">
        <f>'COUT TVX'!L799</f>
        <v>SECOND ŒUVRE</v>
      </c>
      <c r="AL802" s="68">
        <f>'COUT TVX'!M799</f>
        <v>1900</v>
      </c>
      <c r="AM802" s="68"/>
      <c r="AN802" s="68"/>
      <c r="AO802" s="68"/>
      <c r="AP802" s="68"/>
      <c r="AQ802" s="68"/>
      <c r="AR802" s="68"/>
      <c r="AS802" s="77" t="str">
        <f>IF(ISBLANK('COUT TVX'!Q799),"",'COUT TVX'!Q799)</f>
        <v/>
      </c>
      <c r="AT802" s="68" t="str">
        <f t="shared" si="75"/>
        <v/>
      </c>
      <c r="AU802" s="68" t="str">
        <f t="shared" si="76"/>
        <v/>
      </c>
      <c r="AV802" s="68" t="str">
        <f t="shared" si="77"/>
        <v/>
      </c>
    </row>
    <row r="803" spans="1:48" x14ac:dyDescent="0.25">
      <c r="A803" s="67">
        <f>'COUT TVX'!A800</f>
        <v>918</v>
      </c>
      <c r="B803" s="67" t="str">
        <f>'COUT TVX'!B800</f>
        <v>0918-01 CONLIE CONST 6 LOGTS</v>
      </c>
      <c r="C803" s="67"/>
      <c r="D803" s="67"/>
      <c r="E803" s="67" t="str">
        <f>IF(ISBLANK('COUT TVX'!I800),"",'COUT TVX'!I800)</f>
        <v/>
      </c>
      <c r="F803" s="72" t="str">
        <f>'COUT TVX'!R800</f>
        <v>Z3</v>
      </c>
      <c r="G803" s="67"/>
      <c r="H803" s="67">
        <f>'COUT TVX'!C800</f>
        <v>2015</v>
      </c>
      <c r="I803" s="67">
        <f>'COUT TVX'!D800</f>
        <v>2017</v>
      </c>
      <c r="J803" s="67" t="str">
        <f>IF('COUT TVX'!H800="IND","IND",IF('COUT TVX'!H800="COLL","COLL",IF('COUT TVX'!H800="INT","COL","MIXTE")))</f>
        <v>IND</v>
      </c>
      <c r="K803" s="67" t="str">
        <f>IFERROR((VLOOKUP(A803,'COUT GLOBAL'!A:L,9,FALSE)),"")</f>
        <v>Locatif</v>
      </c>
      <c r="L803" s="67"/>
      <c r="M803" s="67"/>
      <c r="N803" s="67" t="str">
        <f t="shared" si="72"/>
        <v>-</v>
      </c>
      <c r="O803" s="67"/>
      <c r="P803" s="67"/>
      <c r="Q803" s="67"/>
      <c r="R803" s="67"/>
      <c r="S803" s="67"/>
      <c r="T803" s="67"/>
      <c r="U803" s="67"/>
      <c r="V803" s="67"/>
      <c r="W803" s="67"/>
      <c r="X803" s="73" t="str">
        <f>IF('COUT TVX'!E800=0,"",'COUT TVX'!E800)</f>
        <v/>
      </c>
      <c r="Y803" s="74"/>
      <c r="Z803" s="74"/>
      <c r="AA803" s="74"/>
      <c r="AB803" s="74"/>
      <c r="AC803" s="74"/>
      <c r="AD803" s="68"/>
      <c r="AE803" s="68" t="str">
        <f t="shared" si="73"/>
        <v/>
      </c>
      <c r="AF803" s="68"/>
      <c r="AG803" s="75" t="str">
        <f>IF('COUT TVX'!F800=0,"",'COUT TVX'!F800)</f>
        <v/>
      </c>
      <c r="AH803" s="75" t="str">
        <f>IF('COUT TVX'!G800=0,"",'COUT TVX'!G800)</f>
        <v/>
      </c>
      <c r="AI803" s="76" t="str">
        <f t="shared" si="74"/>
        <v/>
      </c>
      <c r="AJ803" s="67" t="str">
        <f>'COUT TVX'!K800</f>
        <v>Lot 10-Cloture Espaces Verts</v>
      </c>
      <c r="AK803" s="67" t="s">
        <v>148</v>
      </c>
      <c r="AL803" s="68">
        <f>'COUT TVX'!M800</f>
        <v>14883.86</v>
      </c>
      <c r="AM803" s="68"/>
      <c r="AN803" s="68"/>
      <c r="AO803" s="68"/>
      <c r="AP803" s="68"/>
      <c r="AQ803" s="68"/>
      <c r="AR803" s="68"/>
      <c r="AS803" s="77" t="str">
        <f>IF(ISBLANK('COUT TVX'!Q800),"",'COUT TVX'!Q800)</f>
        <v/>
      </c>
      <c r="AT803" s="68" t="str">
        <f t="shared" si="75"/>
        <v/>
      </c>
      <c r="AU803" s="68" t="str">
        <f t="shared" si="76"/>
        <v/>
      </c>
      <c r="AV803" s="68" t="str">
        <f t="shared" si="77"/>
        <v/>
      </c>
    </row>
    <row r="804" spans="1:48" x14ac:dyDescent="0.25">
      <c r="A804" s="67">
        <f>'COUT TVX'!A801</f>
        <v>918</v>
      </c>
      <c r="B804" s="67" t="str">
        <f>'COUT TVX'!B801</f>
        <v>0918-01 CONLIE CONST 6 LOGTS</v>
      </c>
      <c r="C804" s="67"/>
      <c r="D804" s="67"/>
      <c r="E804" s="67" t="str">
        <f>IF(ISBLANK('COUT TVX'!I801),"",'COUT TVX'!I801)</f>
        <v/>
      </c>
      <c r="F804" s="72" t="str">
        <f>'COUT TVX'!R801</f>
        <v>Z3</v>
      </c>
      <c r="G804" s="67"/>
      <c r="H804" s="67">
        <f>'COUT TVX'!C801</f>
        <v>2015</v>
      </c>
      <c r="I804" s="67">
        <f>'COUT TVX'!D801</f>
        <v>2017</v>
      </c>
      <c r="J804" s="67" t="str">
        <f>IF('COUT TVX'!H801="IND","IND",IF('COUT TVX'!H801="COLL","COLL",IF('COUT TVX'!H801="INT","COL","MIXTE")))</f>
        <v>IND</v>
      </c>
      <c r="K804" s="67" t="str">
        <f>IFERROR((VLOOKUP(A804,'COUT GLOBAL'!A:L,9,FALSE)),"")</f>
        <v>Locatif</v>
      </c>
      <c r="L804" s="67"/>
      <c r="M804" s="67"/>
      <c r="N804" s="67" t="str">
        <f t="shared" si="72"/>
        <v>-</v>
      </c>
      <c r="O804" s="67"/>
      <c r="P804" s="67"/>
      <c r="Q804" s="67"/>
      <c r="R804" s="67"/>
      <c r="S804" s="67"/>
      <c r="T804" s="67"/>
      <c r="U804" s="67"/>
      <c r="V804" s="67"/>
      <c r="W804" s="67"/>
      <c r="X804" s="73" t="str">
        <f>IF('COUT TVX'!E801=0,"",'COUT TVX'!E801)</f>
        <v/>
      </c>
      <c r="Y804" s="74"/>
      <c r="Z804" s="74"/>
      <c r="AA804" s="74"/>
      <c r="AB804" s="74"/>
      <c r="AC804" s="74"/>
      <c r="AD804" s="68"/>
      <c r="AE804" s="68" t="str">
        <f t="shared" si="73"/>
        <v/>
      </c>
      <c r="AF804" s="68"/>
      <c r="AG804" s="75" t="str">
        <f>IF('COUT TVX'!F801=0,"",'COUT TVX'!F801)</f>
        <v/>
      </c>
      <c r="AH804" s="75" t="str">
        <f>IF('COUT TVX'!G801=0,"",'COUT TVX'!G801)</f>
        <v/>
      </c>
      <c r="AI804" s="76" t="str">
        <f t="shared" si="74"/>
        <v/>
      </c>
      <c r="AJ804" s="67" t="str">
        <f>'COUT TVX'!K801</f>
        <v>Lot 11-Plomberie Chauffage</v>
      </c>
      <c r="AK804" s="67" t="str">
        <f>'COUT TVX'!L801</f>
        <v>ELECTRICITE / CHAUFFAGE/PLOMBERIE/VMC</v>
      </c>
      <c r="AL804" s="68">
        <f>'COUT TVX'!M801</f>
        <v>55060.11</v>
      </c>
      <c r="AM804" s="68"/>
      <c r="AN804" s="68"/>
      <c r="AO804" s="68"/>
      <c r="AP804" s="68"/>
      <c r="AQ804" s="68"/>
      <c r="AR804" s="68"/>
      <c r="AS804" s="77" t="str">
        <f>IF(ISBLANK('COUT TVX'!Q801),"",'COUT TVX'!Q801)</f>
        <v/>
      </c>
      <c r="AT804" s="68" t="str">
        <f t="shared" si="75"/>
        <v/>
      </c>
      <c r="AU804" s="68" t="str">
        <f t="shared" si="76"/>
        <v/>
      </c>
      <c r="AV804" s="68" t="str">
        <f t="shared" si="77"/>
        <v/>
      </c>
    </row>
    <row r="805" spans="1:48" x14ac:dyDescent="0.25">
      <c r="A805" s="67">
        <f>'COUT TVX'!A802</f>
        <v>918</v>
      </c>
      <c r="B805" s="67" t="str">
        <f>'COUT TVX'!B802</f>
        <v>0918-01 CONLIE CONST 6 LOGTS</v>
      </c>
      <c r="C805" s="67"/>
      <c r="D805" s="67"/>
      <c r="E805" s="67" t="str">
        <f>IF(ISBLANK('COUT TVX'!I802),"",'COUT TVX'!I802)</f>
        <v/>
      </c>
      <c r="F805" s="72" t="str">
        <f>'COUT TVX'!R802</f>
        <v>Z3</v>
      </c>
      <c r="G805" s="67"/>
      <c r="H805" s="67">
        <f>'COUT TVX'!C802</f>
        <v>2015</v>
      </c>
      <c r="I805" s="67">
        <f>'COUT TVX'!D802</f>
        <v>2017</v>
      </c>
      <c r="J805" s="67" t="str">
        <f>IF('COUT TVX'!H802="IND","IND",IF('COUT TVX'!H802="COLL","COLL",IF('COUT TVX'!H802="INT","COL","MIXTE")))</f>
        <v>IND</v>
      </c>
      <c r="K805" s="67" t="str">
        <f>IFERROR((VLOOKUP(A805,'COUT GLOBAL'!A:L,9,FALSE)),"")</f>
        <v>Locatif</v>
      </c>
      <c r="L805" s="67"/>
      <c r="M805" s="67"/>
      <c r="N805" s="67" t="str">
        <f t="shared" si="72"/>
        <v>-</v>
      </c>
      <c r="O805" s="67"/>
      <c r="P805" s="67"/>
      <c r="Q805" s="67"/>
      <c r="R805" s="67"/>
      <c r="S805" s="67"/>
      <c r="T805" s="67"/>
      <c r="U805" s="67"/>
      <c r="V805" s="67"/>
      <c r="W805" s="67"/>
      <c r="X805" s="73" t="str">
        <f>IF('COUT TVX'!E802=0,"",'COUT TVX'!E802)</f>
        <v/>
      </c>
      <c r="Y805" s="74"/>
      <c r="Z805" s="74"/>
      <c r="AA805" s="74"/>
      <c r="AB805" s="74"/>
      <c r="AC805" s="74"/>
      <c r="AD805" s="68"/>
      <c r="AE805" s="68" t="str">
        <f t="shared" si="73"/>
        <v/>
      </c>
      <c r="AF805" s="68"/>
      <c r="AG805" s="75" t="str">
        <f>IF('COUT TVX'!F802=0,"",'COUT TVX'!F802)</f>
        <v/>
      </c>
      <c r="AH805" s="75" t="str">
        <f>IF('COUT TVX'!G802=0,"",'COUT TVX'!G802)</f>
        <v/>
      </c>
      <c r="AI805" s="76" t="str">
        <f t="shared" si="74"/>
        <v/>
      </c>
      <c r="AJ805" s="67" t="str">
        <f>'COUT TVX'!K802</f>
        <v>Lot 12-Electricite</v>
      </c>
      <c r="AK805" s="67" t="str">
        <f>'COUT TVX'!L802</f>
        <v>ELECTRICITE / CHAUFFAGE/PLOMBERIE/VMC</v>
      </c>
      <c r="AL805" s="68">
        <f>'COUT TVX'!M802</f>
        <v>54379.78</v>
      </c>
      <c r="AM805" s="68"/>
      <c r="AN805" s="68"/>
      <c r="AO805" s="68"/>
      <c r="AP805" s="68"/>
      <c r="AQ805" s="68"/>
      <c r="AR805" s="68"/>
      <c r="AS805" s="77" t="str">
        <f>IF(ISBLANK('COUT TVX'!Q802),"",'COUT TVX'!Q802)</f>
        <v/>
      </c>
      <c r="AT805" s="68" t="str">
        <f t="shared" si="75"/>
        <v/>
      </c>
      <c r="AU805" s="68" t="str">
        <f t="shared" si="76"/>
        <v/>
      </c>
      <c r="AV805" s="68" t="str">
        <f t="shared" si="77"/>
        <v/>
      </c>
    </row>
    <row r="806" spans="1:48" x14ac:dyDescent="0.25">
      <c r="A806" s="67">
        <f>'COUT TVX'!A803</f>
        <v>918</v>
      </c>
      <c r="B806" s="67" t="str">
        <f>'COUT TVX'!B803</f>
        <v>0918-01 CONLIE CONST 6 LOGTS</v>
      </c>
      <c r="C806" s="67"/>
      <c r="D806" s="67"/>
      <c r="E806" s="67" t="str">
        <f>IF(ISBLANK('COUT TVX'!I803),"",'COUT TVX'!I803)</f>
        <v/>
      </c>
      <c r="F806" s="72" t="str">
        <f>'COUT TVX'!R803</f>
        <v>Z3</v>
      </c>
      <c r="G806" s="67"/>
      <c r="H806" s="67">
        <f>'COUT TVX'!C803</f>
        <v>2015</v>
      </c>
      <c r="I806" s="67">
        <f>'COUT TVX'!D803</f>
        <v>2017</v>
      </c>
      <c r="J806" s="67" t="str">
        <f>IF('COUT TVX'!H803="IND","IND",IF('COUT TVX'!H803="COLL","COLL",IF('COUT TVX'!H803="INT","COL","MIXTE")))</f>
        <v>IND</v>
      </c>
      <c r="K806" s="67" t="str">
        <f>IFERROR((VLOOKUP(A806,'COUT GLOBAL'!A:L,9,FALSE)),"")</f>
        <v>Locatif</v>
      </c>
      <c r="L806" s="67"/>
      <c r="M806" s="67"/>
      <c r="N806" s="67" t="str">
        <f t="shared" si="72"/>
        <v>-</v>
      </c>
      <c r="O806" s="67"/>
      <c r="P806" s="67"/>
      <c r="Q806" s="67"/>
      <c r="R806" s="67"/>
      <c r="S806" s="67"/>
      <c r="T806" s="67"/>
      <c r="U806" s="67"/>
      <c r="V806" s="67"/>
      <c r="W806" s="67"/>
      <c r="X806" s="73" t="str">
        <f>IF('COUT TVX'!E803=0,"",'COUT TVX'!E803)</f>
        <v/>
      </c>
      <c r="Y806" s="74"/>
      <c r="Z806" s="74"/>
      <c r="AA806" s="74"/>
      <c r="AB806" s="74"/>
      <c r="AC806" s="74"/>
      <c r="AD806" s="68"/>
      <c r="AE806" s="68" t="str">
        <f t="shared" si="73"/>
        <v/>
      </c>
      <c r="AF806" s="68"/>
      <c r="AG806" s="75" t="str">
        <f>IF('COUT TVX'!F803=0,"",'COUT TVX'!F803)</f>
        <v/>
      </c>
      <c r="AH806" s="75" t="str">
        <f>IF('COUT TVX'!G803=0,"",'COUT TVX'!G803)</f>
        <v/>
      </c>
      <c r="AI806" s="76" t="str">
        <f t="shared" si="74"/>
        <v/>
      </c>
      <c r="AJ806" s="67" t="str">
        <f>'COUT TVX'!K803</f>
        <v>Sous-Traitant Lot 12-Electricite</v>
      </c>
      <c r="AK806" s="67" t="str">
        <f>'COUT TVX'!L803</f>
        <v>ELECTRICITE / CHAUFFAGE/PLOMBERIE/VMC</v>
      </c>
      <c r="AL806" s="68">
        <f>'COUT TVX'!M803</f>
        <v>3500</v>
      </c>
      <c r="AM806" s="68"/>
      <c r="AN806" s="68"/>
      <c r="AO806" s="68"/>
      <c r="AP806" s="68"/>
      <c r="AQ806" s="68"/>
      <c r="AR806" s="68"/>
      <c r="AS806" s="77" t="str">
        <f>IF(ISBLANK('COUT TVX'!Q803),"",'COUT TVX'!Q803)</f>
        <v/>
      </c>
      <c r="AT806" s="68" t="str">
        <f t="shared" si="75"/>
        <v/>
      </c>
      <c r="AU806" s="68" t="str">
        <f t="shared" si="76"/>
        <v/>
      </c>
      <c r="AV806" s="68" t="str">
        <f t="shared" si="77"/>
        <v/>
      </c>
    </row>
    <row r="807" spans="1:48" x14ac:dyDescent="0.25">
      <c r="A807" s="67">
        <f>'COUT TVX'!A804</f>
        <v>875</v>
      </c>
      <c r="B807" s="67" t="str">
        <f>'COUT TVX'!B804</f>
        <v>0875-01 SAINT MARS SOUS BALLON CONST 4 LOGTS</v>
      </c>
      <c r="C807" s="67"/>
      <c r="D807" s="67" t="s">
        <v>1272</v>
      </c>
      <c r="E807" s="67" t="str">
        <f>IF(ISBLANK('COUT TVX'!I804),"",'COUT TVX'!I804)</f>
        <v/>
      </c>
      <c r="F807" s="72" t="str">
        <f>'COUT TVX'!R804</f>
        <v>Z3</v>
      </c>
      <c r="G807" s="67"/>
      <c r="H807" s="67">
        <f>'COUT TVX'!C804</f>
        <v>2015</v>
      </c>
      <c r="I807" s="67">
        <f>'COUT TVX'!D804</f>
        <v>2017</v>
      </c>
      <c r="J807" s="67" t="str">
        <f>IF('COUT TVX'!H804="IND","IND",IF('COUT TVX'!H804="COLL","COLL",IF('COUT TVX'!H804="INT","COL","MIXTE")))</f>
        <v>IND</v>
      </c>
      <c r="K807" s="67" t="str">
        <f>IFERROR((VLOOKUP(A807,'COUT GLOBAL'!A:L,9,FALSE)),"")</f>
        <v>Locatif</v>
      </c>
      <c r="L807" s="67"/>
      <c r="M807" s="67"/>
      <c r="N807" s="67" t="str">
        <f t="shared" si="72"/>
        <v>-</v>
      </c>
      <c r="O807" s="67"/>
      <c r="P807" s="67"/>
      <c r="Q807" s="67"/>
      <c r="R807" s="67"/>
      <c r="S807" s="67"/>
      <c r="T807" s="67"/>
      <c r="U807" s="67"/>
      <c r="V807" s="67"/>
      <c r="W807" s="67"/>
      <c r="X807" s="73">
        <f>IF('COUT TVX'!E804=0,"",'COUT TVX'!E804)</f>
        <v>4</v>
      </c>
      <c r="Y807" s="74"/>
      <c r="Z807" s="74"/>
      <c r="AA807" s="74"/>
      <c r="AB807" s="74"/>
      <c r="AC807" s="74"/>
      <c r="AD807" s="68"/>
      <c r="AE807" s="68">
        <f t="shared" si="73"/>
        <v>0</v>
      </c>
      <c r="AF807" s="68"/>
      <c r="AG807" s="75">
        <f>IF('COUT TVX'!F804=0,"",'COUT TVX'!F804)</f>
        <v>345.25</v>
      </c>
      <c r="AH807" s="75">
        <f>IF('COUT TVX'!G804=0,"",'COUT TVX'!G804)</f>
        <v>356.85</v>
      </c>
      <c r="AI807" s="76">
        <f t="shared" si="74"/>
        <v>0.96749334454252478</v>
      </c>
      <c r="AJ807" s="67" t="str">
        <f>'COUT TVX'!K804</f>
        <v>Lot n°1 VRD Gros Oeuvre</v>
      </c>
      <c r="AK807" s="67" t="str">
        <f>'COUT TVX'!L804</f>
        <v>GROS ŒUVRE</v>
      </c>
      <c r="AL807" s="68">
        <f>'COUT TVX'!M804</f>
        <v>157579.07999999999</v>
      </c>
      <c r="AM807" s="68"/>
      <c r="AN807" s="68"/>
      <c r="AO807" s="68"/>
      <c r="AP807" s="68"/>
      <c r="AQ807" s="68"/>
      <c r="AR807" s="68"/>
      <c r="AS807" s="77">
        <f>IF(ISBLANK('COUT TVX'!Q804),"",'COUT TVX'!Q804)</f>
        <v>5.5E-2</v>
      </c>
      <c r="AT807" s="68">
        <f t="shared" si="75"/>
        <v>0</v>
      </c>
      <c r="AU807" s="68">
        <f t="shared" si="76"/>
        <v>0</v>
      </c>
      <c r="AV807" s="68">
        <f t="shared" si="77"/>
        <v>0</v>
      </c>
    </row>
    <row r="808" spans="1:48" x14ac:dyDescent="0.25">
      <c r="A808" s="67">
        <f>'COUT TVX'!A805</f>
        <v>875</v>
      </c>
      <c r="B808" s="67" t="str">
        <f>'COUT TVX'!B805</f>
        <v>0875-01 SAINT MARS SOUS BALLON CONST 4 LOGTS</v>
      </c>
      <c r="C808" s="67"/>
      <c r="D808" s="67"/>
      <c r="E808" s="67" t="str">
        <f>IF(ISBLANK('COUT TVX'!I805),"",'COUT TVX'!I805)</f>
        <v/>
      </c>
      <c r="F808" s="72" t="str">
        <f>'COUT TVX'!R805</f>
        <v>Z3</v>
      </c>
      <c r="G808" s="67"/>
      <c r="H808" s="67">
        <f>'COUT TVX'!C805</f>
        <v>2015</v>
      </c>
      <c r="I808" s="67">
        <f>'COUT TVX'!D805</f>
        <v>2017</v>
      </c>
      <c r="J808" s="67" t="str">
        <f>IF('COUT TVX'!H805="IND","IND",IF('COUT TVX'!H805="COLL","COLL",IF('COUT TVX'!H805="INT","COL","MIXTE")))</f>
        <v>IND</v>
      </c>
      <c r="K808" s="67" t="str">
        <f>IFERROR((VLOOKUP(A808,'COUT GLOBAL'!A:L,9,FALSE)),"")</f>
        <v>Locatif</v>
      </c>
      <c r="L808" s="67"/>
      <c r="M808" s="67"/>
      <c r="N808" s="67" t="str">
        <f t="shared" si="72"/>
        <v>-</v>
      </c>
      <c r="O808" s="67"/>
      <c r="P808" s="67"/>
      <c r="Q808" s="67"/>
      <c r="R808" s="67"/>
      <c r="S808" s="67"/>
      <c r="T808" s="67"/>
      <c r="U808" s="67"/>
      <c r="V808" s="67"/>
      <c r="W808" s="67"/>
      <c r="X808" s="73" t="str">
        <f>IF('COUT TVX'!E805=0,"",'COUT TVX'!E805)</f>
        <v/>
      </c>
      <c r="Y808" s="74"/>
      <c r="Z808" s="74"/>
      <c r="AA808" s="74"/>
      <c r="AB808" s="74"/>
      <c r="AC808" s="74"/>
      <c r="AD808" s="68"/>
      <c r="AE808" s="68" t="str">
        <f t="shared" si="73"/>
        <v/>
      </c>
      <c r="AF808" s="68"/>
      <c r="AG808" s="75" t="str">
        <f>IF('COUT TVX'!F805=0,"",'COUT TVX'!F805)</f>
        <v/>
      </c>
      <c r="AH808" s="75" t="str">
        <f>IF('COUT TVX'!G805=0,"",'COUT TVX'!G805)</f>
        <v/>
      </c>
      <c r="AI808" s="76" t="str">
        <f t="shared" si="74"/>
        <v/>
      </c>
      <c r="AJ808" s="67" t="str">
        <f>'COUT TVX'!K805</f>
        <v>Sous Traitant Lot n°1 VRD Gros Oeuvre</v>
      </c>
      <c r="AK808" s="67" t="str">
        <f>'COUT TVX'!L805</f>
        <v>GROS ŒUVRE</v>
      </c>
      <c r="AL808" s="68">
        <f>'COUT TVX'!M805</f>
        <v>10067.5</v>
      </c>
      <c r="AM808" s="68"/>
      <c r="AN808" s="68"/>
      <c r="AO808" s="68"/>
      <c r="AP808" s="68"/>
      <c r="AQ808" s="68"/>
      <c r="AR808" s="68"/>
      <c r="AS808" s="77" t="str">
        <f>IF(ISBLANK('COUT TVX'!Q805),"",'COUT TVX'!Q805)</f>
        <v/>
      </c>
      <c r="AT808" s="68" t="str">
        <f t="shared" si="75"/>
        <v/>
      </c>
      <c r="AU808" s="68" t="str">
        <f t="shared" si="76"/>
        <v/>
      </c>
      <c r="AV808" s="68" t="str">
        <f t="shared" si="77"/>
        <v/>
      </c>
    </row>
    <row r="809" spans="1:48" x14ac:dyDescent="0.25">
      <c r="A809" s="67">
        <f>'COUT TVX'!A806</f>
        <v>875</v>
      </c>
      <c r="B809" s="67" t="str">
        <f>'COUT TVX'!B806</f>
        <v>0875-01 SAINT MARS SOUS BALLON CONST 4 LOGTS</v>
      </c>
      <c r="C809" s="67"/>
      <c r="D809" s="67"/>
      <c r="E809" s="67" t="str">
        <f>IF(ISBLANK('COUT TVX'!I806),"",'COUT TVX'!I806)</f>
        <v/>
      </c>
      <c r="F809" s="72" t="str">
        <f>'COUT TVX'!R806</f>
        <v>Z3</v>
      </c>
      <c r="G809" s="67"/>
      <c r="H809" s="67">
        <f>'COUT TVX'!C806</f>
        <v>2015</v>
      </c>
      <c r="I809" s="67">
        <f>'COUT TVX'!D806</f>
        <v>2017</v>
      </c>
      <c r="J809" s="67" t="str">
        <f>IF('COUT TVX'!H806="IND","IND",IF('COUT TVX'!H806="COLL","COLL",IF('COUT TVX'!H806="INT","COL","MIXTE")))</f>
        <v>IND</v>
      </c>
      <c r="K809" s="67" t="str">
        <f>IFERROR((VLOOKUP(A809,'COUT GLOBAL'!A:L,9,FALSE)),"")</f>
        <v>Locatif</v>
      </c>
      <c r="L809" s="67"/>
      <c r="M809" s="67"/>
      <c r="N809" s="67" t="str">
        <f t="shared" si="72"/>
        <v>-</v>
      </c>
      <c r="O809" s="67"/>
      <c r="P809" s="67"/>
      <c r="Q809" s="67"/>
      <c r="R809" s="67"/>
      <c r="S809" s="67"/>
      <c r="T809" s="67"/>
      <c r="U809" s="67"/>
      <c r="V809" s="67"/>
      <c r="W809" s="67"/>
      <c r="X809" s="73" t="str">
        <f>IF('COUT TVX'!E806=0,"",'COUT TVX'!E806)</f>
        <v/>
      </c>
      <c r="Y809" s="74"/>
      <c r="Z809" s="74"/>
      <c r="AA809" s="74"/>
      <c r="AB809" s="74"/>
      <c r="AC809" s="74"/>
      <c r="AD809" s="68"/>
      <c r="AE809" s="68" t="str">
        <f t="shared" si="73"/>
        <v/>
      </c>
      <c r="AF809" s="68"/>
      <c r="AG809" s="75" t="str">
        <f>IF('COUT TVX'!F806=0,"",'COUT TVX'!F806)</f>
        <v/>
      </c>
      <c r="AH809" s="75" t="str">
        <f>IF('COUT TVX'!G806=0,"",'COUT TVX'!G806)</f>
        <v/>
      </c>
      <c r="AI809" s="76" t="str">
        <f t="shared" si="74"/>
        <v/>
      </c>
      <c r="AJ809" s="67" t="str">
        <f>'COUT TVX'!K806</f>
        <v>Sous-Traitant Lot n°1 VRD Gros Oeuvre</v>
      </c>
      <c r="AK809" s="67" t="str">
        <f>'COUT TVX'!L806</f>
        <v>GROS ŒUVRE</v>
      </c>
      <c r="AL809" s="68">
        <f>'COUT TVX'!M806</f>
        <v>19796</v>
      </c>
      <c r="AM809" s="68"/>
      <c r="AN809" s="68"/>
      <c r="AO809" s="68"/>
      <c r="AP809" s="68"/>
      <c r="AQ809" s="68"/>
      <c r="AR809" s="68"/>
      <c r="AS809" s="77" t="str">
        <f>IF(ISBLANK('COUT TVX'!Q806),"",'COUT TVX'!Q806)</f>
        <v/>
      </c>
      <c r="AT809" s="68" t="str">
        <f t="shared" si="75"/>
        <v/>
      </c>
      <c r="AU809" s="68" t="str">
        <f t="shared" si="76"/>
        <v/>
      </c>
      <c r="AV809" s="68" t="str">
        <f t="shared" si="77"/>
        <v/>
      </c>
    </row>
    <row r="810" spans="1:48" x14ac:dyDescent="0.25">
      <c r="A810" s="67">
        <f>'COUT TVX'!A807</f>
        <v>875</v>
      </c>
      <c r="B810" s="67" t="str">
        <f>'COUT TVX'!B807</f>
        <v>0875-01 SAINT MARS SOUS BALLON CONST 4 LOGTS</v>
      </c>
      <c r="C810" s="67"/>
      <c r="D810" s="67"/>
      <c r="E810" s="67" t="str">
        <f>IF(ISBLANK('COUT TVX'!I807),"",'COUT TVX'!I807)</f>
        <v/>
      </c>
      <c r="F810" s="72" t="str">
        <f>'COUT TVX'!R807</f>
        <v>Z3</v>
      </c>
      <c r="G810" s="67"/>
      <c r="H810" s="67">
        <f>'COUT TVX'!C807</f>
        <v>2015</v>
      </c>
      <c r="I810" s="67">
        <f>'COUT TVX'!D807</f>
        <v>2017</v>
      </c>
      <c r="J810" s="67" t="str">
        <f>IF('COUT TVX'!H807="IND","IND",IF('COUT TVX'!H807="COLL","COLL",IF('COUT TVX'!H807="INT","COL","MIXTE")))</f>
        <v>IND</v>
      </c>
      <c r="K810" s="67" t="str">
        <f>IFERROR((VLOOKUP(A810,'COUT GLOBAL'!A:L,9,FALSE)),"")</f>
        <v>Locatif</v>
      </c>
      <c r="L810" s="67"/>
      <c r="M810" s="67"/>
      <c r="N810" s="67" t="str">
        <f t="shared" si="72"/>
        <v>-</v>
      </c>
      <c r="O810" s="67"/>
      <c r="P810" s="67"/>
      <c r="Q810" s="67"/>
      <c r="R810" s="67"/>
      <c r="S810" s="67"/>
      <c r="T810" s="67"/>
      <c r="U810" s="67"/>
      <c r="V810" s="67"/>
      <c r="W810" s="67"/>
      <c r="X810" s="73" t="str">
        <f>IF('COUT TVX'!E807=0,"",'COUT TVX'!E807)</f>
        <v/>
      </c>
      <c r="Y810" s="74"/>
      <c r="Z810" s="74"/>
      <c r="AA810" s="74"/>
      <c r="AB810" s="74"/>
      <c r="AC810" s="74"/>
      <c r="AD810" s="68"/>
      <c r="AE810" s="68" t="str">
        <f t="shared" si="73"/>
        <v/>
      </c>
      <c r="AF810" s="68"/>
      <c r="AG810" s="75" t="str">
        <f>IF('COUT TVX'!F807=0,"",'COUT TVX'!F807)</f>
        <v/>
      </c>
      <c r="AH810" s="75" t="str">
        <f>IF('COUT TVX'!G807=0,"",'COUT TVX'!G807)</f>
        <v/>
      </c>
      <c r="AI810" s="76" t="str">
        <f t="shared" si="74"/>
        <v/>
      </c>
      <c r="AJ810" s="67" t="str">
        <f>'COUT TVX'!K807</f>
        <v>Lot n°2 Espaces Verts Clotures</v>
      </c>
      <c r="AK810" s="67" t="s">
        <v>148</v>
      </c>
      <c r="AL810" s="68">
        <f>'COUT TVX'!M807</f>
        <v>7361.62</v>
      </c>
      <c r="AM810" s="68"/>
      <c r="AN810" s="68"/>
      <c r="AO810" s="68"/>
      <c r="AP810" s="68"/>
      <c r="AQ810" s="68"/>
      <c r="AR810" s="68"/>
      <c r="AS810" s="77" t="str">
        <f>IF(ISBLANK('COUT TVX'!Q807),"",'COUT TVX'!Q807)</f>
        <v/>
      </c>
      <c r="AT810" s="68" t="str">
        <f t="shared" si="75"/>
        <v/>
      </c>
      <c r="AU810" s="68" t="str">
        <f t="shared" si="76"/>
        <v/>
      </c>
      <c r="AV810" s="68" t="str">
        <f t="shared" si="77"/>
        <v/>
      </c>
    </row>
    <row r="811" spans="1:48" x14ac:dyDescent="0.25">
      <c r="A811" s="67">
        <f>'COUT TVX'!A808</f>
        <v>875</v>
      </c>
      <c r="B811" s="67" t="str">
        <f>'COUT TVX'!B808</f>
        <v>0875-01 SAINT MARS SOUS BALLON CONST 4 LOGTS</v>
      </c>
      <c r="C811" s="67"/>
      <c r="D811" s="67"/>
      <c r="E811" s="67" t="str">
        <f>IF(ISBLANK('COUT TVX'!I808),"",'COUT TVX'!I808)</f>
        <v/>
      </c>
      <c r="F811" s="72" t="str">
        <f>'COUT TVX'!R808</f>
        <v>Z3</v>
      </c>
      <c r="G811" s="67"/>
      <c r="H811" s="67">
        <f>'COUT TVX'!C808</f>
        <v>2015</v>
      </c>
      <c r="I811" s="67">
        <f>'COUT TVX'!D808</f>
        <v>2017</v>
      </c>
      <c r="J811" s="67" t="str">
        <f>IF('COUT TVX'!H808="IND","IND",IF('COUT TVX'!H808="COLL","COLL",IF('COUT TVX'!H808="INT","COL","MIXTE")))</f>
        <v>IND</v>
      </c>
      <c r="K811" s="67" t="str">
        <f>IFERROR((VLOOKUP(A811,'COUT GLOBAL'!A:L,9,FALSE)),"")</f>
        <v>Locatif</v>
      </c>
      <c r="L811" s="67"/>
      <c r="M811" s="67"/>
      <c r="N811" s="67" t="str">
        <f t="shared" si="72"/>
        <v>-</v>
      </c>
      <c r="O811" s="67"/>
      <c r="P811" s="67"/>
      <c r="Q811" s="67"/>
      <c r="R811" s="67"/>
      <c r="S811" s="67"/>
      <c r="T811" s="67"/>
      <c r="U811" s="67"/>
      <c r="V811" s="67"/>
      <c r="W811" s="67"/>
      <c r="X811" s="73" t="str">
        <f>IF('COUT TVX'!E808=0,"",'COUT TVX'!E808)</f>
        <v/>
      </c>
      <c r="Y811" s="74"/>
      <c r="Z811" s="74"/>
      <c r="AA811" s="74"/>
      <c r="AB811" s="74"/>
      <c r="AC811" s="74"/>
      <c r="AD811" s="68"/>
      <c r="AE811" s="68" t="str">
        <f t="shared" si="73"/>
        <v/>
      </c>
      <c r="AF811" s="68"/>
      <c r="AG811" s="75" t="str">
        <f>IF('COUT TVX'!F808=0,"",'COUT TVX'!F808)</f>
        <v/>
      </c>
      <c r="AH811" s="75" t="str">
        <f>IF('COUT TVX'!G808=0,"",'COUT TVX'!G808)</f>
        <v/>
      </c>
      <c r="AI811" s="76" t="str">
        <f t="shared" si="74"/>
        <v/>
      </c>
      <c r="AJ811" s="67" t="str">
        <f>'COUT TVX'!K808</f>
        <v>Lot n°3 Charp Ossature Bois</v>
      </c>
      <c r="AK811" s="67" t="str">
        <f>'COUT TVX'!L808</f>
        <v>CHARPENTE / COUVERTURE</v>
      </c>
      <c r="AL811" s="68">
        <f>'COUT TVX'!M808</f>
        <v>41573.54</v>
      </c>
      <c r="AM811" s="68"/>
      <c r="AN811" s="68"/>
      <c r="AO811" s="68"/>
      <c r="AP811" s="68"/>
      <c r="AQ811" s="68"/>
      <c r="AR811" s="68"/>
      <c r="AS811" s="77" t="str">
        <f>IF(ISBLANK('COUT TVX'!Q808),"",'COUT TVX'!Q808)</f>
        <v/>
      </c>
      <c r="AT811" s="68" t="str">
        <f t="shared" si="75"/>
        <v/>
      </c>
      <c r="AU811" s="68" t="str">
        <f t="shared" si="76"/>
        <v/>
      </c>
      <c r="AV811" s="68" t="str">
        <f t="shared" si="77"/>
        <v/>
      </c>
    </row>
    <row r="812" spans="1:48" x14ac:dyDescent="0.25">
      <c r="A812" s="67">
        <f>'COUT TVX'!A809</f>
        <v>875</v>
      </c>
      <c r="B812" s="67" t="str">
        <f>'COUT TVX'!B809</f>
        <v>0875-01 SAINT MARS SOUS BALLON CONST 4 LOGTS</v>
      </c>
      <c r="C812" s="67"/>
      <c r="D812" s="67"/>
      <c r="E812" s="67" t="str">
        <f>IF(ISBLANK('COUT TVX'!I809),"",'COUT TVX'!I809)</f>
        <v/>
      </c>
      <c r="F812" s="72" t="str">
        <f>'COUT TVX'!R809</f>
        <v>Z3</v>
      </c>
      <c r="G812" s="67"/>
      <c r="H812" s="67">
        <f>'COUT TVX'!C809</f>
        <v>2015</v>
      </c>
      <c r="I812" s="67">
        <f>'COUT TVX'!D809</f>
        <v>2017</v>
      </c>
      <c r="J812" s="67" t="str">
        <f>IF('COUT TVX'!H809="IND","IND",IF('COUT TVX'!H809="COLL","COLL",IF('COUT TVX'!H809="INT","COL","MIXTE")))</f>
        <v>IND</v>
      </c>
      <c r="K812" s="67" t="str">
        <f>IFERROR((VLOOKUP(A812,'COUT GLOBAL'!A:L,9,FALSE)),"")</f>
        <v>Locatif</v>
      </c>
      <c r="L812" s="67"/>
      <c r="M812" s="67"/>
      <c r="N812" s="67" t="str">
        <f t="shared" si="72"/>
        <v>-</v>
      </c>
      <c r="O812" s="67"/>
      <c r="P812" s="67"/>
      <c r="Q812" s="67"/>
      <c r="R812" s="67"/>
      <c r="S812" s="67"/>
      <c r="T812" s="67"/>
      <c r="U812" s="67"/>
      <c r="V812" s="67"/>
      <c r="W812" s="67"/>
      <c r="X812" s="73" t="str">
        <f>IF('COUT TVX'!E809=0,"",'COUT TVX'!E809)</f>
        <v/>
      </c>
      <c r="Y812" s="74"/>
      <c r="Z812" s="74"/>
      <c r="AA812" s="74"/>
      <c r="AB812" s="74"/>
      <c r="AC812" s="74"/>
      <c r="AD812" s="68"/>
      <c r="AE812" s="68" t="str">
        <f t="shared" si="73"/>
        <v/>
      </c>
      <c r="AF812" s="68"/>
      <c r="AG812" s="75" t="str">
        <f>IF('COUT TVX'!F809=0,"",'COUT TVX'!F809)</f>
        <v/>
      </c>
      <c r="AH812" s="75" t="str">
        <f>IF('COUT TVX'!G809=0,"",'COUT TVX'!G809)</f>
        <v/>
      </c>
      <c r="AI812" s="76" t="str">
        <f t="shared" si="74"/>
        <v/>
      </c>
      <c r="AJ812" s="67" t="str">
        <f>'COUT TVX'!K809</f>
        <v>Lot n° 3bis Couv Ardoise Zing</v>
      </c>
      <c r="AK812" s="67" t="str">
        <f>'COUT TVX'!L809</f>
        <v>CHARPENTE / COUVERTURE</v>
      </c>
      <c r="AL812" s="68">
        <f>'COUT TVX'!M809</f>
        <v>39913.82</v>
      </c>
      <c r="AM812" s="68"/>
      <c r="AN812" s="68"/>
      <c r="AO812" s="68"/>
      <c r="AP812" s="68"/>
      <c r="AQ812" s="68"/>
      <c r="AR812" s="68"/>
      <c r="AS812" s="77" t="str">
        <f>IF(ISBLANK('COUT TVX'!Q809),"",'COUT TVX'!Q809)</f>
        <v/>
      </c>
      <c r="AT812" s="68" t="str">
        <f t="shared" si="75"/>
        <v/>
      </c>
      <c r="AU812" s="68" t="str">
        <f t="shared" si="76"/>
        <v/>
      </c>
      <c r="AV812" s="68" t="str">
        <f t="shared" si="77"/>
        <v/>
      </c>
    </row>
    <row r="813" spans="1:48" x14ac:dyDescent="0.25">
      <c r="A813" s="67">
        <f>'COUT TVX'!A810</f>
        <v>875</v>
      </c>
      <c r="B813" s="67" t="str">
        <f>'COUT TVX'!B810</f>
        <v>0875-01 SAINT MARS SOUS BALLON CONST 4 LOGTS</v>
      </c>
      <c r="C813" s="67"/>
      <c r="D813" s="67"/>
      <c r="E813" s="67" t="str">
        <f>IF(ISBLANK('COUT TVX'!I810),"",'COUT TVX'!I810)</f>
        <v/>
      </c>
      <c r="F813" s="72" t="str">
        <f>'COUT TVX'!R810</f>
        <v>Z3</v>
      </c>
      <c r="G813" s="67"/>
      <c r="H813" s="67">
        <f>'COUT TVX'!C810</f>
        <v>2015</v>
      </c>
      <c r="I813" s="67">
        <f>'COUT TVX'!D810</f>
        <v>2017</v>
      </c>
      <c r="J813" s="67" t="str">
        <f>IF('COUT TVX'!H810="IND","IND",IF('COUT TVX'!H810="COLL","COLL",IF('COUT TVX'!H810="INT","COL","MIXTE")))</f>
        <v>IND</v>
      </c>
      <c r="K813" s="67" t="str">
        <f>IFERROR((VLOOKUP(A813,'COUT GLOBAL'!A:L,9,FALSE)),"")</f>
        <v>Locatif</v>
      </c>
      <c r="L813" s="67"/>
      <c r="M813" s="67"/>
      <c r="N813" s="67" t="str">
        <f t="shared" si="72"/>
        <v>-</v>
      </c>
      <c r="O813" s="67"/>
      <c r="P813" s="67"/>
      <c r="Q813" s="67"/>
      <c r="R813" s="67"/>
      <c r="S813" s="67"/>
      <c r="T813" s="67"/>
      <c r="U813" s="67"/>
      <c r="V813" s="67"/>
      <c r="W813" s="67"/>
      <c r="X813" s="73" t="str">
        <f>IF('COUT TVX'!E810=0,"",'COUT TVX'!E810)</f>
        <v/>
      </c>
      <c r="Y813" s="74"/>
      <c r="Z813" s="74"/>
      <c r="AA813" s="74"/>
      <c r="AB813" s="74"/>
      <c r="AC813" s="74"/>
      <c r="AD813" s="68"/>
      <c r="AE813" s="68" t="str">
        <f t="shared" si="73"/>
        <v/>
      </c>
      <c r="AF813" s="68"/>
      <c r="AG813" s="75" t="str">
        <f>IF('COUT TVX'!F810=0,"",'COUT TVX'!F810)</f>
        <v/>
      </c>
      <c r="AH813" s="75" t="str">
        <f>IF('COUT TVX'!G810=0,"",'COUT TVX'!G810)</f>
        <v/>
      </c>
      <c r="AI813" s="76" t="str">
        <f t="shared" si="74"/>
        <v/>
      </c>
      <c r="AJ813" s="67" t="str">
        <f>'COUT TVX'!K810</f>
        <v>Lot n°5 Men Ext Pvc</v>
      </c>
      <c r="AK813" s="67" t="str">
        <f>'COUT TVX'!L810</f>
        <v>SECOND ŒUVRE</v>
      </c>
      <c r="AL813" s="68">
        <f>'COUT TVX'!M810</f>
        <v>29651.29</v>
      </c>
      <c r="AM813" s="68"/>
      <c r="AN813" s="68"/>
      <c r="AO813" s="68"/>
      <c r="AP813" s="68"/>
      <c r="AQ813" s="68"/>
      <c r="AR813" s="68"/>
      <c r="AS813" s="77" t="str">
        <f>IF(ISBLANK('COUT TVX'!Q810),"",'COUT TVX'!Q810)</f>
        <v/>
      </c>
      <c r="AT813" s="68" t="str">
        <f t="shared" si="75"/>
        <v/>
      </c>
      <c r="AU813" s="68" t="str">
        <f t="shared" si="76"/>
        <v/>
      </c>
      <c r="AV813" s="68" t="str">
        <f t="shared" si="77"/>
        <v/>
      </c>
    </row>
    <row r="814" spans="1:48" x14ac:dyDescent="0.25">
      <c r="A814" s="67">
        <f>'COUT TVX'!A811</f>
        <v>875</v>
      </c>
      <c r="B814" s="67" t="str">
        <f>'COUT TVX'!B811</f>
        <v>0875-01 SAINT MARS SOUS BALLON CONST 4 LOGTS</v>
      </c>
      <c r="C814" s="67"/>
      <c r="D814" s="67"/>
      <c r="E814" s="67" t="str">
        <f>IF(ISBLANK('COUT TVX'!I811),"",'COUT TVX'!I811)</f>
        <v/>
      </c>
      <c r="F814" s="72" t="str">
        <f>'COUT TVX'!R811</f>
        <v>Z3</v>
      </c>
      <c r="G814" s="67"/>
      <c r="H814" s="67">
        <f>'COUT TVX'!C811</f>
        <v>2015</v>
      </c>
      <c r="I814" s="67">
        <f>'COUT TVX'!D811</f>
        <v>2017</v>
      </c>
      <c r="J814" s="67" t="str">
        <f>IF('COUT TVX'!H811="IND","IND",IF('COUT TVX'!H811="COLL","COLL",IF('COUT TVX'!H811="INT","COL","MIXTE")))</f>
        <v>IND</v>
      </c>
      <c r="K814" s="67" t="str">
        <f>IFERROR((VLOOKUP(A814,'COUT GLOBAL'!A:L,9,FALSE)),"")</f>
        <v>Locatif</v>
      </c>
      <c r="L814" s="67"/>
      <c r="M814" s="67"/>
      <c r="N814" s="67" t="str">
        <f t="shared" si="72"/>
        <v>-</v>
      </c>
      <c r="O814" s="67"/>
      <c r="P814" s="67"/>
      <c r="Q814" s="67"/>
      <c r="R814" s="67"/>
      <c r="S814" s="67"/>
      <c r="T814" s="67"/>
      <c r="U814" s="67"/>
      <c r="V814" s="67"/>
      <c r="W814" s="67"/>
      <c r="X814" s="73" t="str">
        <f>IF('COUT TVX'!E811=0,"",'COUT TVX'!E811)</f>
        <v/>
      </c>
      <c r="Y814" s="74"/>
      <c r="Z814" s="74"/>
      <c r="AA814" s="74"/>
      <c r="AB814" s="74"/>
      <c r="AC814" s="74"/>
      <c r="AD814" s="68"/>
      <c r="AE814" s="68" t="str">
        <f t="shared" si="73"/>
        <v/>
      </c>
      <c r="AF814" s="68"/>
      <c r="AG814" s="75" t="str">
        <f>IF('COUT TVX'!F811=0,"",'COUT TVX'!F811)</f>
        <v/>
      </c>
      <c r="AH814" s="75" t="str">
        <f>IF('COUT TVX'!G811=0,"",'COUT TVX'!G811)</f>
        <v/>
      </c>
      <c r="AI814" s="76" t="str">
        <f t="shared" si="74"/>
        <v/>
      </c>
      <c r="AJ814" s="67" t="str">
        <f>'COUT TVX'!K811</f>
        <v>Lot n°6 Menuiseries Int.</v>
      </c>
      <c r="AK814" s="67" t="str">
        <f>'COUT TVX'!L811</f>
        <v>SECOND ŒUVRE</v>
      </c>
      <c r="AL814" s="68">
        <f>'COUT TVX'!M811</f>
        <v>19893.14</v>
      </c>
      <c r="AM814" s="68"/>
      <c r="AN814" s="68"/>
      <c r="AO814" s="68"/>
      <c r="AP814" s="68"/>
      <c r="AQ814" s="68"/>
      <c r="AR814" s="68"/>
      <c r="AS814" s="77" t="str">
        <f>IF(ISBLANK('COUT TVX'!Q811),"",'COUT TVX'!Q811)</f>
        <v/>
      </c>
      <c r="AT814" s="68" t="str">
        <f t="shared" si="75"/>
        <v/>
      </c>
      <c r="AU814" s="68" t="str">
        <f t="shared" si="76"/>
        <v/>
      </c>
      <c r="AV814" s="68" t="str">
        <f t="shared" si="77"/>
        <v/>
      </c>
    </row>
    <row r="815" spans="1:48" x14ac:dyDescent="0.25">
      <c r="A815" s="67">
        <f>'COUT TVX'!A812</f>
        <v>875</v>
      </c>
      <c r="B815" s="67" t="str">
        <f>'COUT TVX'!B812</f>
        <v>0875-01 SAINT MARS SOUS BALLON CONST 4 LOGTS</v>
      </c>
      <c r="C815" s="67"/>
      <c r="D815" s="67"/>
      <c r="E815" s="67" t="str">
        <f>IF(ISBLANK('COUT TVX'!I812),"",'COUT TVX'!I812)</f>
        <v/>
      </c>
      <c r="F815" s="72" t="str">
        <f>'COUT TVX'!R812</f>
        <v>Z3</v>
      </c>
      <c r="G815" s="67"/>
      <c r="H815" s="67">
        <f>'COUT TVX'!C812</f>
        <v>2015</v>
      </c>
      <c r="I815" s="67">
        <f>'COUT TVX'!D812</f>
        <v>2017</v>
      </c>
      <c r="J815" s="67" t="str">
        <f>IF('COUT TVX'!H812="IND","IND",IF('COUT TVX'!H812="COLL","COLL",IF('COUT TVX'!H812="INT","COL","MIXTE")))</f>
        <v>IND</v>
      </c>
      <c r="K815" s="67" t="str">
        <f>IFERROR((VLOOKUP(A815,'COUT GLOBAL'!A:L,9,FALSE)),"")</f>
        <v>Locatif</v>
      </c>
      <c r="L815" s="67"/>
      <c r="M815" s="67"/>
      <c r="N815" s="67" t="str">
        <f t="shared" si="72"/>
        <v>-</v>
      </c>
      <c r="O815" s="67"/>
      <c r="P815" s="67"/>
      <c r="Q815" s="67"/>
      <c r="R815" s="67"/>
      <c r="S815" s="67"/>
      <c r="T815" s="67"/>
      <c r="U815" s="67"/>
      <c r="V815" s="67"/>
      <c r="W815" s="67"/>
      <c r="X815" s="73" t="str">
        <f>IF('COUT TVX'!E812=0,"",'COUT TVX'!E812)</f>
        <v/>
      </c>
      <c r="Y815" s="74"/>
      <c r="Z815" s="74"/>
      <c r="AA815" s="74"/>
      <c r="AB815" s="74"/>
      <c r="AC815" s="74"/>
      <c r="AD815" s="68"/>
      <c r="AE815" s="68" t="str">
        <f t="shared" si="73"/>
        <v/>
      </c>
      <c r="AF815" s="68"/>
      <c r="AG815" s="75" t="str">
        <f>IF('COUT TVX'!F812=0,"",'COUT TVX'!F812)</f>
        <v/>
      </c>
      <c r="AH815" s="75" t="str">
        <f>IF('COUT TVX'!G812=0,"",'COUT TVX'!G812)</f>
        <v/>
      </c>
      <c r="AI815" s="76" t="str">
        <f t="shared" si="74"/>
        <v/>
      </c>
      <c r="AJ815" s="67" t="str">
        <f>'COUT TVX'!K812</f>
        <v>Lot n°7 Platrerie Isol Cloison</v>
      </c>
      <c r="AK815" s="67" t="str">
        <f>'COUT TVX'!L812</f>
        <v>SECOND ŒUVRE</v>
      </c>
      <c r="AL815" s="68">
        <f>'COUT TVX'!M812</f>
        <v>44422.82</v>
      </c>
      <c r="AM815" s="68"/>
      <c r="AN815" s="68"/>
      <c r="AO815" s="68"/>
      <c r="AP815" s="68"/>
      <c r="AQ815" s="68"/>
      <c r="AR815" s="68"/>
      <c r="AS815" s="77" t="str">
        <f>IF(ISBLANK('COUT TVX'!Q812),"",'COUT TVX'!Q812)</f>
        <v/>
      </c>
      <c r="AT815" s="68" t="str">
        <f t="shared" si="75"/>
        <v/>
      </c>
      <c r="AU815" s="68" t="str">
        <f t="shared" si="76"/>
        <v/>
      </c>
      <c r="AV815" s="68" t="str">
        <f t="shared" si="77"/>
        <v/>
      </c>
    </row>
    <row r="816" spans="1:48" x14ac:dyDescent="0.25">
      <c r="A816" s="67">
        <f>'COUT TVX'!A813</f>
        <v>875</v>
      </c>
      <c r="B816" s="67" t="str">
        <f>'COUT TVX'!B813</f>
        <v>0875-01 SAINT MARS SOUS BALLON CONST 4 LOGTS</v>
      </c>
      <c r="C816" s="67"/>
      <c r="D816" s="67"/>
      <c r="E816" s="67" t="str">
        <f>IF(ISBLANK('COUT TVX'!I813),"",'COUT TVX'!I813)</f>
        <v/>
      </c>
      <c r="F816" s="72" t="str">
        <f>'COUT TVX'!R813</f>
        <v>Z3</v>
      </c>
      <c r="G816" s="67"/>
      <c r="H816" s="67">
        <f>'COUT TVX'!C813</f>
        <v>2015</v>
      </c>
      <c r="I816" s="67">
        <f>'COUT TVX'!D813</f>
        <v>2017</v>
      </c>
      <c r="J816" s="67" t="str">
        <f>IF('COUT TVX'!H813="IND","IND",IF('COUT TVX'!H813="COLL","COLL",IF('COUT TVX'!H813="INT","COL","MIXTE")))</f>
        <v>IND</v>
      </c>
      <c r="K816" s="67" t="str">
        <f>IFERROR((VLOOKUP(A816,'COUT GLOBAL'!A:L,9,FALSE)),"")</f>
        <v>Locatif</v>
      </c>
      <c r="L816" s="67"/>
      <c r="M816" s="67"/>
      <c r="N816" s="67" t="str">
        <f t="shared" si="72"/>
        <v>-</v>
      </c>
      <c r="O816" s="67"/>
      <c r="P816" s="67"/>
      <c r="Q816" s="67"/>
      <c r="R816" s="67"/>
      <c r="S816" s="67"/>
      <c r="T816" s="67"/>
      <c r="U816" s="67"/>
      <c r="V816" s="67"/>
      <c r="W816" s="67"/>
      <c r="X816" s="73" t="str">
        <f>IF('COUT TVX'!E813=0,"",'COUT TVX'!E813)</f>
        <v/>
      </c>
      <c r="Y816" s="74"/>
      <c r="Z816" s="74"/>
      <c r="AA816" s="74"/>
      <c r="AB816" s="74"/>
      <c r="AC816" s="74"/>
      <c r="AD816" s="68"/>
      <c r="AE816" s="68" t="str">
        <f t="shared" si="73"/>
        <v/>
      </c>
      <c r="AF816" s="68"/>
      <c r="AG816" s="75" t="str">
        <f>IF('COUT TVX'!F813=0,"",'COUT TVX'!F813)</f>
        <v/>
      </c>
      <c r="AH816" s="75" t="str">
        <f>IF('COUT TVX'!G813=0,"",'COUT TVX'!G813)</f>
        <v/>
      </c>
      <c r="AI816" s="76" t="str">
        <f t="shared" si="74"/>
        <v/>
      </c>
      <c r="AJ816" s="67" t="str">
        <f>'COUT TVX'!K813</f>
        <v>Sous Traitant Lot n°7</v>
      </c>
      <c r="AK816" s="67" t="str">
        <f>'COUT TVX'!L813</f>
        <v>SECOND ŒUVRE</v>
      </c>
      <c r="AL816" s="68">
        <f>'COUT TVX'!M813</f>
        <v>972</v>
      </c>
      <c r="AM816" s="68"/>
      <c r="AN816" s="68"/>
      <c r="AO816" s="68"/>
      <c r="AP816" s="68"/>
      <c r="AQ816" s="68"/>
      <c r="AR816" s="68"/>
      <c r="AS816" s="77" t="str">
        <f>IF(ISBLANK('COUT TVX'!Q813),"",'COUT TVX'!Q813)</f>
        <v/>
      </c>
      <c r="AT816" s="68" t="str">
        <f t="shared" si="75"/>
        <v/>
      </c>
      <c r="AU816" s="68" t="str">
        <f t="shared" si="76"/>
        <v/>
      </c>
      <c r="AV816" s="68" t="str">
        <f t="shared" si="77"/>
        <v/>
      </c>
    </row>
    <row r="817" spans="1:48" x14ac:dyDescent="0.25">
      <c r="A817" s="67">
        <f>'COUT TVX'!A814</f>
        <v>875</v>
      </c>
      <c r="B817" s="67" t="str">
        <f>'COUT TVX'!B814</f>
        <v>0875-01 SAINT MARS SOUS BALLON CONST 4 LOGTS</v>
      </c>
      <c r="C817" s="67"/>
      <c r="D817" s="67"/>
      <c r="E817" s="67" t="str">
        <f>IF(ISBLANK('COUT TVX'!I814),"",'COUT TVX'!I814)</f>
        <v/>
      </c>
      <c r="F817" s="72" t="str">
        <f>'COUT TVX'!R814</f>
        <v>Z3</v>
      </c>
      <c r="G817" s="67"/>
      <c r="H817" s="67">
        <f>'COUT TVX'!C814</f>
        <v>2015</v>
      </c>
      <c r="I817" s="67">
        <f>'COUT TVX'!D814</f>
        <v>2017</v>
      </c>
      <c r="J817" s="67" t="str">
        <f>IF('COUT TVX'!H814="IND","IND",IF('COUT TVX'!H814="COLL","COLL",IF('COUT TVX'!H814="INT","COL","MIXTE")))</f>
        <v>IND</v>
      </c>
      <c r="K817" s="67" t="str">
        <f>IFERROR((VLOOKUP(A817,'COUT GLOBAL'!A:L,9,FALSE)),"")</f>
        <v>Locatif</v>
      </c>
      <c r="L817" s="67"/>
      <c r="M817" s="67"/>
      <c r="N817" s="67" t="str">
        <f t="shared" si="72"/>
        <v>-</v>
      </c>
      <c r="O817" s="67"/>
      <c r="P817" s="67"/>
      <c r="Q817" s="67"/>
      <c r="R817" s="67"/>
      <c r="S817" s="67"/>
      <c r="T817" s="67"/>
      <c r="U817" s="67"/>
      <c r="V817" s="67"/>
      <c r="W817" s="67"/>
      <c r="X817" s="73" t="str">
        <f>IF('COUT TVX'!E814=0,"",'COUT TVX'!E814)</f>
        <v/>
      </c>
      <c r="Y817" s="74"/>
      <c r="Z817" s="74"/>
      <c r="AA817" s="74"/>
      <c r="AB817" s="74"/>
      <c r="AC817" s="74"/>
      <c r="AD817" s="68"/>
      <c r="AE817" s="68" t="str">
        <f t="shared" si="73"/>
        <v/>
      </c>
      <c r="AF817" s="68"/>
      <c r="AG817" s="75" t="str">
        <f>IF('COUT TVX'!F814=0,"",'COUT TVX'!F814)</f>
        <v/>
      </c>
      <c r="AH817" s="75" t="str">
        <f>IF('COUT TVX'!G814=0,"",'COUT TVX'!G814)</f>
        <v/>
      </c>
      <c r="AI817" s="76" t="str">
        <f t="shared" si="74"/>
        <v/>
      </c>
      <c r="AJ817" s="67" t="str">
        <f>'COUT TVX'!K814</f>
        <v>Lot n° 8 Elec Panneaux Photo</v>
      </c>
      <c r="AK817" s="67" t="str">
        <f>'COUT TVX'!L814</f>
        <v>ELECTRICITE / CHAUFFAGE/PLOMBERIE/VMC</v>
      </c>
      <c r="AL817" s="68">
        <f>'COUT TVX'!M814</f>
        <v>29309.08</v>
      </c>
      <c r="AM817" s="68"/>
      <c r="AN817" s="68"/>
      <c r="AO817" s="68"/>
      <c r="AP817" s="68"/>
      <c r="AQ817" s="68"/>
      <c r="AR817" s="68"/>
      <c r="AS817" s="77" t="str">
        <f>IF(ISBLANK('COUT TVX'!Q814),"",'COUT TVX'!Q814)</f>
        <v/>
      </c>
      <c r="AT817" s="68" t="str">
        <f t="shared" si="75"/>
        <v/>
      </c>
      <c r="AU817" s="68" t="str">
        <f t="shared" si="76"/>
        <v/>
      </c>
      <c r="AV817" s="68" t="str">
        <f t="shared" si="77"/>
        <v/>
      </c>
    </row>
    <row r="818" spans="1:48" x14ac:dyDescent="0.25">
      <c r="A818" s="67">
        <f>'COUT TVX'!A815</f>
        <v>875</v>
      </c>
      <c r="B818" s="67" t="str">
        <f>'COUT TVX'!B815</f>
        <v>0875-01 SAINT MARS SOUS BALLON CONST 4 LOGTS</v>
      </c>
      <c r="C818" s="67"/>
      <c r="D818" s="67"/>
      <c r="E818" s="67" t="str">
        <f>IF(ISBLANK('COUT TVX'!I815),"",'COUT TVX'!I815)</f>
        <v/>
      </c>
      <c r="F818" s="72" t="str">
        <f>'COUT TVX'!R815</f>
        <v>Z3</v>
      </c>
      <c r="G818" s="67"/>
      <c r="H818" s="67">
        <f>'COUT TVX'!C815</f>
        <v>2015</v>
      </c>
      <c r="I818" s="67">
        <f>'COUT TVX'!D815</f>
        <v>2017</v>
      </c>
      <c r="J818" s="67" t="str">
        <f>IF('COUT TVX'!H815="IND","IND",IF('COUT TVX'!H815="COLL","COLL",IF('COUT TVX'!H815="INT","COL","MIXTE")))</f>
        <v>IND</v>
      </c>
      <c r="K818" s="67" t="str">
        <f>IFERROR((VLOOKUP(A818,'COUT GLOBAL'!A:L,9,FALSE)),"")</f>
        <v>Locatif</v>
      </c>
      <c r="L818" s="67"/>
      <c r="M818" s="67"/>
      <c r="N818" s="67" t="str">
        <f t="shared" si="72"/>
        <v>-</v>
      </c>
      <c r="O818" s="67"/>
      <c r="P818" s="67"/>
      <c r="Q818" s="67"/>
      <c r="R818" s="67"/>
      <c r="S818" s="67"/>
      <c r="T818" s="67"/>
      <c r="U818" s="67"/>
      <c r="V818" s="67"/>
      <c r="W818" s="67"/>
      <c r="X818" s="73" t="str">
        <f>IF('COUT TVX'!E815=0,"",'COUT TVX'!E815)</f>
        <v/>
      </c>
      <c r="Y818" s="74"/>
      <c r="Z818" s="74"/>
      <c r="AA818" s="74"/>
      <c r="AB818" s="74"/>
      <c r="AC818" s="74"/>
      <c r="AD818" s="68"/>
      <c r="AE818" s="68" t="str">
        <f t="shared" si="73"/>
        <v/>
      </c>
      <c r="AF818" s="68"/>
      <c r="AG818" s="75" t="str">
        <f>IF('COUT TVX'!F815=0,"",'COUT TVX'!F815)</f>
        <v/>
      </c>
      <c r="AH818" s="75" t="str">
        <f>IF('COUT TVX'!G815=0,"",'COUT TVX'!G815)</f>
        <v/>
      </c>
      <c r="AI818" s="76" t="str">
        <f t="shared" si="74"/>
        <v/>
      </c>
      <c r="AJ818" s="67" t="str">
        <f>'COUT TVX'!K815</f>
        <v>Lot n°9 Chauffage Gaz VMC</v>
      </c>
      <c r="AK818" s="67" t="str">
        <f>'COUT TVX'!L815</f>
        <v>ELECTRICITE / CHAUFFAGE/PLOMBERIE/VMC</v>
      </c>
      <c r="AL818" s="68">
        <f>'COUT TVX'!M815</f>
        <v>26833.41</v>
      </c>
      <c r="AM818" s="68"/>
      <c r="AN818" s="68"/>
      <c r="AO818" s="68"/>
      <c r="AP818" s="68"/>
      <c r="AQ818" s="68"/>
      <c r="AR818" s="68"/>
      <c r="AS818" s="77" t="str">
        <f>IF(ISBLANK('COUT TVX'!Q815),"",'COUT TVX'!Q815)</f>
        <v/>
      </c>
      <c r="AT818" s="68" t="str">
        <f t="shared" si="75"/>
        <v/>
      </c>
      <c r="AU818" s="68" t="str">
        <f t="shared" si="76"/>
        <v/>
      </c>
      <c r="AV818" s="68" t="str">
        <f t="shared" si="77"/>
        <v/>
      </c>
    </row>
    <row r="819" spans="1:48" x14ac:dyDescent="0.25">
      <c r="A819" s="67">
        <f>'COUT TVX'!A816</f>
        <v>875</v>
      </c>
      <c r="B819" s="67" t="str">
        <f>'COUT TVX'!B816</f>
        <v>0875-01 SAINT MARS SOUS BALLON CONST 4 LOGTS</v>
      </c>
      <c r="C819" s="67"/>
      <c r="D819" s="67"/>
      <c r="E819" s="67" t="str">
        <f>IF(ISBLANK('COUT TVX'!I816),"",'COUT TVX'!I816)</f>
        <v/>
      </c>
      <c r="F819" s="72" t="str">
        <f>'COUT TVX'!R816</f>
        <v>Z3</v>
      </c>
      <c r="G819" s="67"/>
      <c r="H819" s="67">
        <f>'COUT TVX'!C816</f>
        <v>2015</v>
      </c>
      <c r="I819" s="67">
        <f>'COUT TVX'!D816</f>
        <v>2017</v>
      </c>
      <c r="J819" s="67" t="str">
        <f>IF('COUT TVX'!H816="IND","IND",IF('COUT TVX'!H816="COLL","COLL",IF('COUT TVX'!H816="INT","COL","MIXTE")))</f>
        <v>IND</v>
      </c>
      <c r="K819" s="67" t="str">
        <f>IFERROR((VLOOKUP(A819,'COUT GLOBAL'!A:L,9,FALSE)),"")</f>
        <v>Locatif</v>
      </c>
      <c r="L819" s="67"/>
      <c r="M819" s="67"/>
      <c r="N819" s="67" t="str">
        <f t="shared" si="72"/>
        <v>-</v>
      </c>
      <c r="O819" s="67"/>
      <c r="P819" s="67"/>
      <c r="Q819" s="67"/>
      <c r="R819" s="67"/>
      <c r="S819" s="67"/>
      <c r="T819" s="67"/>
      <c r="U819" s="67"/>
      <c r="V819" s="67"/>
      <c r="W819" s="67"/>
      <c r="X819" s="73" t="str">
        <f>IF('COUT TVX'!E816=0,"",'COUT TVX'!E816)</f>
        <v/>
      </c>
      <c r="Y819" s="74"/>
      <c r="Z819" s="74"/>
      <c r="AA819" s="74"/>
      <c r="AB819" s="74"/>
      <c r="AC819" s="74"/>
      <c r="AD819" s="68"/>
      <c r="AE819" s="68" t="str">
        <f t="shared" si="73"/>
        <v/>
      </c>
      <c r="AF819" s="68"/>
      <c r="AG819" s="75" t="str">
        <f>IF('COUT TVX'!F816=0,"",'COUT TVX'!F816)</f>
        <v/>
      </c>
      <c r="AH819" s="75" t="str">
        <f>IF('COUT TVX'!G816=0,"",'COUT TVX'!G816)</f>
        <v/>
      </c>
      <c r="AI819" s="76" t="str">
        <f t="shared" si="74"/>
        <v/>
      </c>
      <c r="AJ819" s="67" t="str">
        <f>'COUT TVX'!K816</f>
        <v>Lot n°10 Plomb Sanitaires</v>
      </c>
      <c r="AK819" s="67" t="str">
        <f>'COUT TVX'!L816</f>
        <v>ELECTRICITE / CHAUFFAGE/PLOMBERIE/VMC</v>
      </c>
      <c r="AL819" s="68">
        <f>'COUT TVX'!M816</f>
        <v>16197.39</v>
      </c>
      <c r="AM819" s="68"/>
      <c r="AN819" s="68"/>
      <c r="AO819" s="68"/>
      <c r="AP819" s="68"/>
      <c r="AQ819" s="68"/>
      <c r="AR819" s="68"/>
      <c r="AS819" s="77" t="str">
        <f>IF(ISBLANK('COUT TVX'!Q816),"",'COUT TVX'!Q816)</f>
        <v/>
      </c>
      <c r="AT819" s="68" t="str">
        <f t="shared" si="75"/>
        <v/>
      </c>
      <c r="AU819" s="68" t="str">
        <f t="shared" si="76"/>
        <v/>
      </c>
      <c r="AV819" s="68" t="str">
        <f t="shared" si="77"/>
        <v/>
      </c>
    </row>
    <row r="820" spans="1:48" x14ac:dyDescent="0.25">
      <c r="A820" s="67">
        <f>'COUT TVX'!A817</f>
        <v>875</v>
      </c>
      <c r="B820" s="67" t="str">
        <f>'COUT TVX'!B817</f>
        <v>0875-01 SAINT MARS SOUS BALLON CONST 4 LOGTS</v>
      </c>
      <c r="C820" s="67"/>
      <c r="D820" s="67"/>
      <c r="E820" s="67" t="str">
        <f>IF(ISBLANK('COUT TVX'!I817),"",'COUT TVX'!I817)</f>
        <v/>
      </c>
      <c r="F820" s="72" t="str">
        <f>'COUT TVX'!R817</f>
        <v>Z3</v>
      </c>
      <c r="G820" s="67"/>
      <c r="H820" s="67">
        <f>'COUT TVX'!C817</f>
        <v>2015</v>
      </c>
      <c r="I820" s="67">
        <f>'COUT TVX'!D817</f>
        <v>2017</v>
      </c>
      <c r="J820" s="67" t="str">
        <f>IF('COUT TVX'!H817="IND","IND",IF('COUT TVX'!H817="COLL","COLL",IF('COUT TVX'!H817="INT","COL","MIXTE")))</f>
        <v>IND</v>
      </c>
      <c r="K820" s="67" t="str">
        <f>IFERROR((VLOOKUP(A820,'COUT GLOBAL'!A:L,9,FALSE)),"")</f>
        <v>Locatif</v>
      </c>
      <c r="L820" s="67"/>
      <c r="M820" s="67"/>
      <c r="N820" s="67" t="str">
        <f t="shared" si="72"/>
        <v>-</v>
      </c>
      <c r="O820" s="67"/>
      <c r="P820" s="67"/>
      <c r="Q820" s="67"/>
      <c r="R820" s="67"/>
      <c r="S820" s="67"/>
      <c r="T820" s="67"/>
      <c r="U820" s="67"/>
      <c r="V820" s="67"/>
      <c r="W820" s="67"/>
      <c r="X820" s="73" t="str">
        <f>IF('COUT TVX'!E817=0,"",'COUT TVX'!E817)</f>
        <v/>
      </c>
      <c r="Y820" s="74"/>
      <c r="Z820" s="74"/>
      <c r="AA820" s="74"/>
      <c r="AB820" s="74"/>
      <c r="AC820" s="74"/>
      <c r="AD820" s="68"/>
      <c r="AE820" s="68" t="str">
        <f t="shared" si="73"/>
        <v/>
      </c>
      <c r="AF820" s="68"/>
      <c r="AG820" s="75" t="str">
        <f>IF('COUT TVX'!F817=0,"",'COUT TVX'!F817)</f>
        <v/>
      </c>
      <c r="AH820" s="75" t="str">
        <f>IF('COUT TVX'!G817=0,"",'COUT TVX'!G817)</f>
        <v/>
      </c>
      <c r="AI820" s="76" t="str">
        <f t="shared" si="74"/>
        <v/>
      </c>
      <c r="AJ820" s="67" t="str">
        <f>'COUT TVX'!K817</f>
        <v>Lot n°11 Carrelage Faience</v>
      </c>
      <c r="AK820" s="67" t="str">
        <f>'COUT TVX'!L817</f>
        <v>SECOND ŒUVRE</v>
      </c>
      <c r="AL820" s="68">
        <f>'COUT TVX'!M817</f>
        <v>20550.330000000002</v>
      </c>
      <c r="AM820" s="68"/>
      <c r="AN820" s="68"/>
      <c r="AO820" s="68"/>
      <c r="AP820" s="68"/>
      <c r="AQ820" s="68"/>
      <c r="AR820" s="68"/>
      <c r="AS820" s="77" t="str">
        <f>IF(ISBLANK('COUT TVX'!Q817),"",'COUT TVX'!Q817)</f>
        <v/>
      </c>
      <c r="AT820" s="68" t="str">
        <f t="shared" si="75"/>
        <v/>
      </c>
      <c r="AU820" s="68" t="str">
        <f t="shared" si="76"/>
        <v/>
      </c>
      <c r="AV820" s="68" t="str">
        <f t="shared" si="77"/>
        <v/>
      </c>
    </row>
    <row r="821" spans="1:48" x14ac:dyDescent="0.25">
      <c r="A821" s="67">
        <f>'COUT TVX'!A818</f>
        <v>875</v>
      </c>
      <c r="B821" s="67" t="str">
        <f>'COUT TVX'!B818</f>
        <v>0875-01 SAINT MARS SOUS BALLON CONST 4 LOGTS</v>
      </c>
      <c r="C821" s="67"/>
      <c r="D821" s="67"/>
      <c r="E821" s="67" t="str">
        <f>IF(ISBLANK('COUT TVX'!I818),"",'COUT TVX'!I818)</f>
        <v/>
      </c>
      <c r="F821" s="72" t="str">
        <f>'COUT TVX'!R818</f>
        <v>Z3</v>
      </c>
      <c r="G821" s="67"/>
      <c r="H821" s="67">
        <f>'COUT TVX'!C818</f>
        <v>2015</v>
      </c>
      <c r="I821" s="67">
        <f>'COUT TVX'!D818</f>
        <v>2017</v>
      </c>
      <c r="J821" s="67" t="str">
        <f>IF('COUT TVX'!H818="IND","IND",IF('COUT TVX'!H818="COLL","COLL",IF('COUT TVX'!H818="INT","COL","MIXTE")))</f>
        <v>IND</v>
      </c>
      <c r="K821" s="67" t="str">
        <f>IFERROR((VLOOKUP(A821,'COUT GLOBAL'!A:L,9,FALSE)),"")</f>
        <v>Locatif</v>
      </c>
      <c r="L821" s="67"/>
      <c r="M821" s="67"/>
      <c r="N821" s="67" t="str">
        <f t="shared" si="72"/>
        <v>-</v>
      </c>
      <c r="O821" s="67"/>
      <c r="P821" s="67"/>
      <c r="Q821" s="67"/>
      <c r="R821" s="67"/>
      <c r="S821" s="67"/>
      <c r="T821" s="67"/>
      <c r="U821" s="67"/>
      <c r="V821" s="67"/>
      <c r="W821" s="67"/>
      <c r="X821" s="73" t="str">
        <f>IF('COUT TVX'!E818=0,"",'COUT TVX'!E818)</f>
        <v/>
      </c>
      <c r="Y821" s="74"/>
      <c r="Z821" s="74"/>
      <c r="AA821" s="74"/>
      <c r="AB821" s="74"/>
      <c r="AC821" s="74"/>
      <c r="AD821" s="68"/>
      <c r="AE821" s="68" t="str">
        <f t="shared" si="73"/>
        <v/>
      </c>
      <c r="AF821" s="68"/>
      <c r="AG821" s="75" t="str">
        <f>IF('COUT TVX'!F818=0,"",'COUT TVX'!F818)</f>
        <v/>
      </c>
      <c r="AH821" s="75" t="str">
        <f>IF('COUT TVX'!G818=0,"",'COUT TVX'!G818)</f>
        <v/>
      </c>
      <c r="AI821" s="76" t="str">
        <f t="shared" si="74"/>
        <v/>
      </c>
      <c r="AJ821" s="67" t="str">
        <f>'COUT TVX'!K818</f>
        <v>Lot n°12 Peinture Sols Souples</v>
      </c>
      <c r="AK821" s="67" t="str">
        <f>'COUT TVX'!L818</f>
        <v>SECOND ŒUVRE</v>
      </c>
      <c r="AL821" s="68">
        <f>'COUT TVX'!M818</f>
        <v>22066.22</v>
      </c>
      <c r="AM821" s="68"/>
      <c r="AN821" s="68"/>
      <c r="AO821" s="68"/>
      <c r="AP821" s="68"/>
      <c r="AQ821" s="68"/>
      <c r="AR821" s="68"/>
      <c r="AS821" s="77" t="str">
        <f>IF(ISBLANK('COUT TVX'!Q818),"",'COUT TVX'!Q818)</f>
        <v/>
      </c>
      <c r="AT821" s="68" t="str">
        <f t="shared" si="75"/>
        <v/>
      </c>
      <c r="AU821" s="68" t="str">
        <f t="shared" si="76"/>
        <v/>
      </c>
      <c r="AV821" s="68" t="str">
        <f t="shared" si="77"/>
        <v/>
      </c>
    </row>
    <row r="822" spans="1:48" x14ac:dyDescent="0.25">
      <c r="A822" s="67">
        <f>'COUT TVX'!A819</f>
        <v>912</v>
      </c>
      <c r="B822" s="67" t="str">
        <f>'COUT TVX'!B819</f>
        <v>0912-01 SAINT MARS SOUS BALLON CONST 5 LOGTS</v>
      </c>
      <c r="C822" s="67"/>
      <c r="D822" s="67"/>
      <c r="E822" s="67" t="str">
        <f>IF(ISBLANK('COUT TVX'!I819),"",'COUT TVX'!I819)</f>
        <v/>
      </c>
      <c r="F822" s="72" t="str">
        <f>'COUT TVX'!R819</f>
        <v>Z3</v>
      </c>
      <c r="G822" s="67"/>
      <c r="H822" s="67">
        <f>'COUT TVX'!C819</f>
        <v>2015</v>
      </c>
      <c r="I822" s="67">
        <f>'COUT TVX'!D819</f>
        <v>2017</v>
      </c>
      <c r="J822" s="67" t="str">
        <f>IF('COUT TVX'!H819="IND","IND",IF('COUT TVX'!H819="COLL","COLL",IF('COUT TVX'!H819="INT","COL","MIXTE")))</f>
        <v>IND</v>
      </c>
      <c r="K822" s="67" t="str">
        <f>IFERROR((VLOOKUP(A822,'COUT GLOBAL'!A:L,9,FALSE)),"")</f>
        <v>Locatif</v>
      </c>
      <c r="L822" s="67"/>
      <c r="M822" s="67"/>
      <c r="N822" s="67" t="str">
        <f t="shared" si="72"/>
        <v>-</v>
      </c>
      <c r="O822" s="67"/>
      <c r="P822" s="67"/>
      <c r="Q822" s="67"/>
      <c r="R822" s="67"/>
      <c r="S822" s="67"/>
      <c r="T822" s="67"/>
      <c r="U822" s="67"/>
      <c r="V822" s="67"/>
      <c r="W822" s="67"/>
      <c r="X822" s="73">
        <f>IF('COUT TVX'!E819=0,"",'COUT TVX'!E819)</f>
        <v>5</v>
      </c>
      <c r="Y822" s="74"/>
      <c r="Z822" s="74"/>
      <c r="AA822" s="74"/>
      <c r="AB822" s="74"/>
      <c r="AC822" s="74"/>
      <c r="AD822" s="68"/>
      <c r="AE822" s="68">
        <f t="shared" si="73"/>
        <v>0</v>
      </c>
      <c r="AF822" s="68"/>
      <c r="AG822" s="75">
        <f>IF('COUT TVX'!F819=0,"",'COUT TVX'!F819)</f>
        <v>315.27</v>
      </c>
      <c r="AH822" s="75">
        <f>IF('COUT TVX'!G819=0,"",'COUT TVX'!G819)</f>
        <v>330.96</v>
      </c>
      <c r="AI822" s="76">
        <f t="shared" si="74"/>
        <v>0.95259245830311823</v>
      </c>
      <c r="AJ822" s="67" t="str">
        <f>'COUT TVX'!K819</f>
        <v>Lot 1-VRD-Gros Oeuvre</v>
      </c>
      <c r="AK822" s="67" t="str">
        <f>'COUT TVX'!L819</f>
        <v>GROS ŒUVRE</v>
      </c>
      <c r="AL822" s="68">
        <f>'COUT TVX'!M819</f>
        <v>184446.26</v>
      </c>
      <c r="AM822" s="68"/>
      <c r="AN822" s="68"/>
      <c r="AO822" s="68"/>
      <c r="AP822" s="68"/>
      <c r="AQ822" s="68"/>
      <c r="AR822" s="68"/>
      <c r="AS822" s="77">
        <f>IF(ISBLANK('COUT TVX'!Q819),"",'COUT TVX'!Q819)</f>
        <v>5.5E-2</v>
      </c>
      <c r="AT822" s="68">
        <f t="shared" si="75"/>
        <v>0</v>
      </c>
      <c r="AU822" s="68">
        <f t="shared" si="76"/>
        <v>0</v>
      </c>
      <c r="AV822" s="68">
        <f t="shared" si="77"/>
        <v>0</v>
      </c>
    </row>
    <row r="823" spans="1:48" x14ac:dyDescent="0.25">
      <c r="A823" s="67">
        <f>'COUT TVX'!A820</f>
        <v>912</v>
      </c>
      <c r="B823" s="67" t="str">
        <f>'COUT TVX'!B820</f>
        <v>0912-01 SAINT MARS SOUS BALLON CONST 5 LOGTS</v>
      </c>
      <c r="C823" s="67"/>
      <c r="D823" s="67"/>
      <c r="E823" s="67" t="str">
        <f>IF(ISBLANK('COUT TVX'!I820),"",'COUT TVX'!I820)</f>
        <v/>
      </c>
      <c r="F823" s="72" t="str">
        <f>'COUT TVX'!R820</f>
        <v>Z3</v>
      </c>
      <c r="G823" s="67"/>
      <c r="H823" s="67">
        <f>'COUT TVX'!C820</f>
        <v>2015</v>
      </c>
      <c r="I823" s="67">
        <f>'COUT TVX'!D820</f>
        <v>2017</v>
      </c>
      <c r="J823" s="67" t="str">
        <f>IF('COUT TVX'!H820="IND","IND",IF('COUT TVX'!H820="COLL","COLL",IF('COUT TVX'!H820="INT","COL","MIXTE")))</f>
        <v>IND</v>
      </c>
      <c r="K823" s="67" t="str">
        <f>IFERROR((VLOOKUP(A823,'COUT GLOBAL'!A:L,9,FALSE)),"")</f>
        <v>Locatif</v>
      </c>
      <c r="L823" s="67"/>
      <c r="M823" s="67"/>
      <c r="N823" s="67" t="str">
        <f t="shared" si="72"/>
        <v>-</v>
      </c>
      <c r="O823" s="67"/>
      <c r="P823" s="67"/>
      <c r="Q823" s="67"/>
      <c r="R823" s="67"/>
      <c r="S823" s="67"/>
      <c r="T823" s="67"/>
      <c r="U823" s="67"/>
      <c r="V823" s="67"/>
      <c r="W823" s="67"/>
      <c r="X823" s="73" t="str">
        <f>IF('COUT TVX'!E820=0,"",'COUT TVX'!E820)</f>
        <v/>
      </c>
      <c r="Y823" s="74"/>
      <c r="Z823" s="74"/>
      <c r="AA823" s="74"/>
      <c r="AB823" s="74"/>
      <c r="AC823" s="74"/>
      <c r="AD823" s="68"/>
      <c r="AE823" s="68" t="str">
        <f t="shared" si="73"/>
        <v/>
      </c>
      <c r="AF823" s="68"/>
      <c r="AG823" s="75" t="str">
        <f>IF('COUT TVX'!F820=0,"",'COUT TVX'!F820)</f>
        <v/>
      </c>
      <c r="AH823" s="75" t="str">
        <f>IF('COUT TVX'!G820=0,"",'COUT TVX'!G820)</f>
        <v/>
      </c>
      <c r="AI823" s="76" t="str">
        <f t="shared" si="74"/>
        <v/>
      </c>
      <c r="AJ823" s="67" t="str">
        <f>'COUT TVX'!K820</f>
        <v>Lot 2-Charpente Ossature Bois</v>
      </c>
      <c r="AK823" s="67" t="str">
        <f>'COUT TVX'!L820</f>
        <v>CHARPENTE / COUVERTURE</v>
      </c>
      <c r="AL823" s="68">
        <f>'COUT TVX'!M820</f>
        <v>24199.43</v>
      </c>
      <c r="AM823" s="68"/>
      <c r="AN823" s="68"/>
      <c r="AO823" s="68"/>
      <c r="AP823" s="68"/>
      <c r="AQ823" s="68"/>
      <c r="AR823" s="68"/>
      <c r="AS823" s="77" t="str">
        <f>IF(ISBLANK('COUT TVX'!Q820),"",'COUT TVX'!Q820)</f>
        <v/>
      </c>
      <c r="AT823" s="68" t="str">
        <f t="shared" si="75"/>
        <v/>
      </c>
      <c r="AU823" s="68" t="str">
        <f t="shared" si="76"/>
        <v/>
      </c>
      <c r="AV823" s="68" t="str">
        <f t="shared" si="77"/>
        <v/>
      </c>
    </row>
    <row r="824" spans="1:48" x14ac:dyDescent="0.25">
      <c r="A824" s="67">
        <f>'COUT TVX'!A821</f>
        <v>912</v>
      </c>
      <c r="B824" s="67" t="str">
        <f>'COUT TVX'!B821</f>
        <v>0912-01 SAINT MARS SOUS BALLON CONST 5 LOGTS</v>
      </c>
      <c r="C824" s="67"/>
      <c r="D824" s="67"/>
      <c r="E824" s="67" t="str">
        <f>IF(ISBLANK('COUT TVX'!I821),"",'COUT TVX'!I821)</f>
        <v/>
      </c>
      <c r="F824" s="72" t="str">
        <f>'COUT TVX'!R821</f>
        <v>Z3</v>
      </c>
      <c r="G824" s="67"/>
      <c r="H824" s="67">
        <f>'COUT TVX'!C821</f>
        <v>2015</v>
      </c>
      <c r="I824" s="67">
        <f>'COUT TVX'!D821</f>
        <v>2017</v>
      </c>
      <c r="J824" s="67" t="str">
        <f>IF('COUT TVX'!H821="IND","IND",IF('COUT TVX'!H821="COLL","COLL",IF('COUT TVX'!H821="INT","COL","MIXTE")))</f>
        <v>IND</v>
      </c>
      <c r="K824" s="67" t="str">
        <f>IFERROR((VLOOKUP(A824,'COUT GLOBAL'!A:L,9,FALSE)),"")</f>
        <v>Locatif</v>
      </c>
      <c r="L824" s="67"/>
      <c r="M824" s="67"/>
      <c r="N824" s="67" t="str">
        <f t="shared" si="72"/>
        <v>-</v>
      </c>
      <c r="O824" s="67"/>
      <c r="P824" s="67"/>
      <c r="Q824" s="67"/>
      <c r="R824" s="67"/>
      <c r="S824" s="67"/>
      <c r="T824" s="67"/>
      <c r="U824" s="67"/>
      <c r="V824" s="67"/>
      <c r="W824" s="67"/>
      <c r="X824" s="73" t="str">
        <f>IF('COUT TVX'!E821=0,"",'COUT TVX'!E821)</f>
        <v/>
      </c>
      <c r="Y824" s="74"/>
      <c r="Z824" s="74"/>
      <c r="AA824" s="74"/>
      <c r="AB824" s="74"/>
      <c r="AC824" s="74"/>
      <c r="AD824" s="68"/>
      <c r="AE824" s="68" t="str">
        <f t="shared" si="73"/>
        <v/>
      </c>
      <c r="AF824" s="68"/>
      <c r="AG824" s="75" t="str">
        <f>IF('COUT TVX'!F821=0,"",'COUT TVX'!F821)</f>
        <v/>
      </c>
      <c r="AH824" s="75" t="str">
        <f>IF('COUT TVX'!G821=0,"",'COUT TVX'!G821)</f>
        <v/>
      </c>
      <c r="AI824" s="76" t="str">
        <f t="shared" si="74"/>
        <v/>
      </c>
      <c r="AJ824" s="67" t="str">
        <f>'COUT TVX'!K821</f>
        <v>Lot 4-Couverture</v>
      </c>
      <c r="AK824" s="67" t="str">
        <f>'COUT TVX'!L821</f>
        <v>CHARPENTE / COUVERTURE</v>
      </c>
      <c r="AL824" s="68">
        <f>'COUT TVX'!M821</f>
        <v>40529.69</v>
      </c>
      <c r="AM824" s="68"/>
      <c r="AN824" s="68"/>
      <c r="AO824" s="68"/>
      <c r="AP824" s="68"/>
      <c r="AQ824" s="68"/>
      <c r="AR824" s="68"/>
      <c r="AS824" s="77" t="str">
        <f>IF(ISBLANK('COUT TVX'!Q821),"",'COUT TVX'!Q821)</f>
        <v/>
      </c>
      <c r="AT824" s="68" t="str">
        <f t="shared" si="75"/>
        <v/>
      </c>
      <c r="AU824" s="68" t="str">
        <f t="shared" si="76"/>
        <v/>
      </c>
      <c r="AV824" s="68" t="str">
        <f t="shared" si="77"/>
        <v/>
      </c>
    </row>
    <row r="825" spans="1:48" x14ac:dyDescent="0.25">
      <c r="A825" s="67">
        <f>'COUT TVX'!A822</f>
        <v>912</v>
      </c>
      <c r="B825" s="67" t="str">
        <f>'COUT TVX'!B822</f>
        <v>0912-01 SAINT MARS SOUS BALLON CONST 5 LOGTS</v>
      </c>
      <c r="C825" s="67"/>
      <c r="D825" s="67"/>
      <c r="E825" s="67" t="str">
        <f>IF(ISBLANK('COUT TVX'!I822),"",'COUT TVX'!I822)</f>
        <v/>
      </c>
      <c r="F825" s="72" t="str">
        <f>'COUT TVX'!R822</f>
        <v>Z3</v>
      </c>
      <c r="G825" s="67"/>
      <c r="H825" s="67">
        <f>'COUT TVX'!C822</f>
        <v>2015</v>
      </c>
      <c r="I825" s="67">
        <f>'COUT TVX'!D822</f>
        <v>2017</v>
      </c>
      <c r="J825" s="67" t="str">
        <f>IF('COUT TVX'!H822="IND","IND",IF('COUT TVX'!H822="COLL","COLL",IF('COUT TVX'!H822="INT","COL","MIXTE")))</f>
        <v>IND</v>
      </c>
      <c r="K825" s="67" t="str">
        <f>IFERROR((VLOOKUP(A825,'COUT GLOBAL'!A:L,9,FALSE)),"")</f>
        <v>Locatif</v>
      </c>
      <c r="L825" s="67"/>
      <c r="M825" s="67"/>
      <c r="N825" s="67" t="str">
        <f t="shared" si="72"/>
        <v>-</v>
      </c>
      <c r="O825" s="67"/>
      <c r="P825" s="67"/>
      <c r="Q825" s="67"/>
      <c r="R825" s="67"/>
      <c r="S825" s="67"/>
      <c r="T825" s="67"/>
      <c r="U825" s="67"/>
      <c r="V825" s="67"/>
      <c r="W825" s="67"/>
      <c r="X825" s="73" t="str">
        <f>IF('COUT TVX'!E822=0,"",'COUT TVX'!E822)</f>
        <v/>
      </c>
      <c r="Y825" s="74"/>
      <c r="Z825" s="74"/>
      <c r="AA825" s="74"/>
      <c r="AB825" s="74"/>
      <c r="AC825" s="74"/>
      <c r="AD825" s="68"/>
      <c r="AE825" s="68" t="str">
        <f t="shared" si="73"/>
        <v/>
      </c>
      <c r="AF825" s="68"/>
      <c r="AG825" s="75" t="str">
        <f>IF('COUT TVX'!F822=0,"",'COUT TVX'!F822)</f>
        <v/>
      </c>
      <c r="AH825" s="75" t="str">
        <f>IF('COUT TVX'!G822=0,"",'COUT TVX'!G822)</f>
        <v/>
      </c>
      <c r="AI825" s="76" t="str">
        <f t="shared" si="74"/>
        <v/>
      </c>
      <c r="AJ825" s="67" t="str">
        <f>'COUT TVX'!K822</f>
        <v>Lot 5-Menuiseries Ext</v>
      </c>
      <c r="AK825" s="67" t="str">
        <f>'COUT TVX'!L822</f>
        <v>SECOND ŒUVRE</v>
      </c>
      <c r="AL825" s="68">
        <f>'COUT TVX'!M822</f>
        <v>31265.01</v>
      </c>
      <c r="AM825" s="68"/>
      <c r="AN825" s="68"/>
      <c r="AO825" s="68"/>
      <c r="AP825" s="68"/>
      <c r="AQ825" s="68"/>
      <c r="AR825" s="68"/>
      <c r="AS825" s="77" t="str">
        <f>IF(ISBLANK('COUT TVX'!Q822),"",'COUT TVX'!Q822)</f>
        <v/>
      </c>
      <c r="AT825" s="68" t="str">
        <f t="shared" si="75"/>
        <v/>
      </c>
      <c r="AU825" s="68" t="str">
        <f t="shared" si="76"/>
        <v/>
      </c>
      <c r="AV825" s="68" t="str">
        <f t="shared" si="77"/>
        <v/>
      </c>
    </row>
    <row r="826" spans="1:48" x14ac:dyDescent="0.25">
      <c r="A826" s="67">
        <f>'COUT TVX'!A823</f>
        <v>912</v>
      </c>
      <c r="B826" s="67" t="str">
        <f>'COUT TVX'!B823</f>
        <v>0912-01 SAINT MARS SOUS BALLON CONST 5 LOGTS</v>
      </c>
      <c r="C826" s="67"/>
      <c r="D826" s="67"/>
      <c r="E826" s="67" t="str">
        <f>IF(ISBLANK('COUT TVX'!I823),"",'COUT TVX'!I823)</f>
        <v/>
      </c>
      <c r="F826" s="72" t="str">
        <f>'COUT TVX'!R823</f>
        <v>Z3</v>
      </c>
      <c r="G826" s="67"/>
      <c r="H826" s="67">
        <f>'COUT TVX'!C823</f>
        <v>2015</v>
      </c>
      <c r="I826" s="67">
        <f>'COUT TVX'!D823</f>
        <v>2017</v>
      </c>
      <c r="J826" s="67" t="str">
        <f>IF('COUT TVX'!H823="IND","IND",IF('COUT TVX'!H823="COLL","COLL",IF('COUT TVX'!H823="INT","COL","MIXTE")))</f>
        <v>IND</v>
      </c>
      <c r="K826" s="67" t="str">
        <f>IFERROR((VLOOKUP(A826,'COUT GLOBAL'!A:L,9,FALSE)),"")</f>
        <v>Locatif</v>
      </c>
      <c r="L826" s="67"/>
      <c r="M826" s="67"/>
      <c r="N826" s="67" t="str">
        <f t="shared" si="72"/>
        <v>-</v>
      </c>
      <c r="O826" s="67"/>
      <c r="P826" s="67"/>
      <c r="Q826" s="67"/>
      <c r="R826" s="67"/>
      <c r="S826" s="67"/>
      <c r="T826" s="67"/>
      <c r="U826" s="67"/>
      <c r="V826" s="67"/>
      <c r="W826" s="67"/>
      <c r="X826" s="73" t="str">
        <f>IF('COUT TVX'!E823=0,"",'COUT TVX'!E823)</f>
        <v/>
      </c>
      <c r="Y826" s="74"/>
      <c r="Z826" s="74"/>
      <c r="AA826" s="74"/>
      <c r="AB826" s="74"/>
      <c r="AC826" s="74"/>
      <c r="AD826" s="68"/>
      <c r="AE826" s="68" t="str">
        <f t="shared" si="73"/>
        <v/>
      </c>
      <c r="AF826" s="68"/>
      <c r="AG826" s="75" t="str">
        <f>IF('COUT TVX'!F823=0,"",'COUT TVX'!F823)</f>
        <v/>
      </c>
      <c r="AH826" s="75" t="str">
        <f>IF('COUT TVX'!G823=0,"",'COUT TVX'!G823)</f>
        <v/>
      </c>
      <c r="AI826" s="76" t="str">
        <f t="shared" si="74"/>
        <v/>
      </c>
      <c r="AJ826" s="67" t="str">
        <f>'COUT TVX'!K823</f>
        <v>Lot 6-Menuiseries Interieures</v>
      </c>
      <c r="AK826" s="67" t="str">
        <f>'COUT TVX'!L823</f>
        <v>SECOND ŒUVRE</v>
      </c>
      <c r="AL826" s="68">
        <f>'COUT TVX'!M823</f>
        <v>11950.11</v>
      </c>
      <c r="AM826" s="68"/>
      <c r="AN826" s="68"/>
      <c r="AO826" s="68"/>
      <c r="AP826" s="68"/>
      <c r="AQ826" s="68"/>
      <c r="AR826" s="68"/>
      <c r="AS826" s="77" t="str">
        <f>IF(ISBLANK('COUT TVX'!Q823),"",'COUT TVX'!Q823)</f>
        <v/>
      </c>
      <c r="AT826" s="68" t="str">
        <f t="shared" si="75"/>
        <v/>
      </c>
      <c r="AU826" s="68" t="str">
        <f t="shared" si="76"/>
        <v/>
      </c>
      <c r="AV826" s="68" t="str">
        <f t="shared" si="77"/>
        <v/>
      </c>
    </row>
    <row r="827" spans="1:48" x14ac:dyDescent="0.25">
      <c r="A827" s="67">
        <f>'COUT TVX'!A824</f>
        <v>912</v>
      </c>
      <c r="B827" s="67" t="str">
        <f>'COUT TVX'!B824</f>
        <v>0912-01 SAINT MARS SOUS BALLON CONST 5 LOGTS</v>
      </c>
      <c r="C827" s="67"/>
      <c r="D827" s="67"/>
      <c r="E827" s="67" t="str">
        <f>IF(ISBLANK('COUT TVX'!I824),"",'COUT TVX'!I824)</f>
        <v/>
      </c>
      <c r="F827" s="72" t="str">
        <f>'COUT TVX'!R824</f>
        <v>Z3</v>
      </c>
      <c r="G827" s="67"/>
      <c r="H827" s="67">
        <f>'COUT TVX'!C824</f>
        <v>2015</v>
      </c>
      <c r="I827" s="67">
        <f>'COUT TVX'!D824</f>
        <v>2017</v>
      </c>
      <c r="J827" s="67" t="str">
        <f>IF('COUT TVX'!H824="IND","IND",IF('COUT TVX'!H824="COLL","COLL",IF('COUT TVX'!H824="INT","COL","MIXTE")))</f>
        <v>IND</v>
      </c>
      <c r="K827" s="67" t="str">
        <f>IFERROR((VLOOKUP(A827,'COUT GLOBAL'!A:L,9,FALSE)),"")</f>
        <v>Locatif</v>
      </c>
      <c r="L827" s="67"/>
      <c r="M827" s="67"/>
      <c r="N827" s="67" t="str">
        <f t="shared" si="72"/>
        <v>-</v>
      </c>
      <c r="O827" s="67"/>
      <c r="P827" s="67"/>
      <c r="Q827" s="67"/>
      <c r="R827" s="67"/>
      <c r="S827" s="67"/>
      <c r="T827" s="67"/>
      <c r="U827" s="67"/>
      <c r="V827" s="67"/>
      <c r="W827" s="67"/>
      <c r="X827" s="73" t="str">
        <f>IF('COUT TVX'!E824=0,"",'COUT TVX'!E824)</f>
        <v/>
      </c>
      <c r="Y827" s="74"/>
      <c r="Z827" s="74"/>
      <c r="AA827" s="74"/>
      <c r="AB827" s="74"/>
      <c r="AC827" s="74"/>
      <c r="AD827" s="68"/>
      <c r="AE827" s="68" t="str">
        <f t="shared" si="73"/>
        <v/>
      </c>
      <c r="AF827" s="68"/>
      <c r="AG827" s="75" t="str">
        <f>IF('COUT TVX'!F824=0,"",'COUT TVX'!F824)</f>
        <v/>
      </c>
      <c r="AH827" s="75" t="str">
        <f>IF('COUT TVX'!G824=0,"",'COUT TVX'!G824)</f>
        <v/>
      </c>
      <c r="AI827" s="76" t="str">
        <f t="shared" si="74"/>
        <v/>
      </c>
      <c r="AJ827" s="67" t="str">
        <f>'COUT TVX'!K824</f>
        <v>Lot 7-Platrerie-Isolation</v>
      </c>
      <c r="AK827" s="67" t="str">
        <f>'COUT TVX'!L824</f>
        <v>SECOND ŒUVRE</v>
      </c>
      <c r="AL827" s="68">
        <f>'COUT TVX'!M824</f>
        <v>29965.78</v>
      </c>
      <c r="AM827" s="68"/>
      <c r="AN827" s="68"/>
      <c r="AO827" s="68"/>
      <c r="AP827" s="68"/>
      <c r="AQ827" s="68"/>
      <c r="AR827" s="68"/>
      <c r="AS827" s="77" t="str">
        <f>IF(ISBLANK('COUT TVX'!Q824),"",'COUT TVX'!Q824)</f>
        <v/>
      </c>
      <c r="AT827" s="68" t="str">
        <f t="shared" si="75"/>
        <v/>
      </c>
      <c r="AU827" s="68" t="str">
        <f t="shared" si="76"/>
        <v/>
      </c>
      <c r="AV827" s="68" t="str">
        <f t="shared" si="77"/>
        <v/>
      </c>
    </row>
    <row r="828" spans="1:48" x14ac:dyDescent="0.25">
      <c r="A828" s="67">
        <f>'COUT TVX'!A825</f>
        <v>912</v>
      </c>
      <c r="B828" s="67" t="str">
        <f>'COUT TVX'!B825</f>
        <v>0912-01 SAINT MARS SOUS BALLON CONST 5 LOGTS</v>
      </c>
      <c r="C828" s="67"/>
      <c r="D828" s="67"/>
      <c r="E828" s="67" t="str">
        <f>IF(ISBLANK('COUT TVX'!I825),"",'COUT TVX'!I825)</f>
        <v/>
      </c>
      <c r="F828" s="72" t="str">
        <f>'COUT TVX'!R825</f>
        <v>Z3</v>
      </c>
      <c r="G828" s="67"/>
      <c r="H828" s="67">
        <f>'COUT TVX'!C825</f>
        <v>2015</v>
      </c>
      <c r="I828" s="67">
        <f>'COUT TVX'!D825</f>
        <v>2017</v>
      </c>
      <c r="J828" s="67" t="str">
        <f>IF('COUT TVX'!H825="IND","IND",IF('COUT TVX'!H825="COLL","COLL",IF('COUT TVX'!H825="INT","COL","MIXTE")))</f>
        <v>IND</v>
      </c>
      <c r="K828" s="67" t="str">
        <f>IFERROR((VLOOKUP(A828,'COUT GLOBAL'!A:L,9,FALSE)),"")</f>
        <v>Locatif</v>
      </c>
      <c r="L828" s="67"/>
      <c r="M828" s="67"/>
      <c r="N828" s="67" t="str">
        <f t="shared" si="72"/>
        <v>-</v>
      </c>
      <c r="O828" s="67"/>
      <c r="P828" s="67"/>
      <c r="Q828" s="67"/>
      <c r="R828" s="67"/>
      <c r="S828" s="67"/>
      <c r="T828" s="67"/>
      <c r="U828" s="67"/>
      <c r="V828" s="67"/>
      <c r="W828" s="67"/>
      <c r="X828" s="73" t="str">
        <f>IF('COUT TVX'!E825=0,"",'COUT TVX'!E825)</f>
        <v/>
      </c>
      <c r="Y828" s="74"/>
      <c r="Z828" s="74"/>
      <c r="AA828" s="74"/>
      <c r="AB828" s="74"/>
      <c r="AC828" s="74"/>
      <c r="AD828" s="68"/>
      <c r="AE828" s="68" t="str">
        <f t="shared" si="73"/>
        <v/>
      </c>
      <c r="AF828" s="68"/>
      <c r="AG828" s="75" t="str">
        <f>IF('COUT TVX'!F825=0,"",'COUT TVX'!F825)</f>
        <v/>
      </c>
      <c r="AH828" s="75" t="str">
        <f>IF('COUT TVX'!G825=0,"",'COUT TVX'!G825)</f>
        <v/>
      </c>
      <c r="AI828" s="76" t="str">
        <f t="shared" si="74"/>
        <v/>
      </c>
      <c r="AJ828" s="67" t="str">
        <f>'COUT TVX'!K825</f>
        <v>Sous-Traitant Lot 7</v>
      </c>
      <c r="AK828" s="67" t="str">
        <f>'COUT TVX'!L825</f>
        <v>SECOND ŒUVRE</v>
      </c>
      <c r="AL828" s="68">
        <f>'COUT TVX'!M825</f>
        <v>2211</v>
      </c>
      <c r="AM828" s="68"/>
      <c r="AN828" s="68"/>
      <c r="AO828" s="68"/>
      <c r="AP828" s="68"/>
      <c r="AQ828" s="68"/>
      <c r="AR828" s="68"/>
      <c r="AS828" s="77" t="str">
        <f>IF(ISBLANK('COUT TVX'!Q825),"",'COUT TVX'!Q825)</f>
        <v/>
      </c>
      <c r="AT828" s="68" t="str">
        <f t="shared" si="75"/>
        <v/>
      </c>
      <c r="AU828" s="68" t="str">
        <f t="shared" si="76"/>
        <v/>
      </c>
      <c r="AV828" s="68" t="str">
        <f t="shared" si="77"/>
        <v/>
      </c>
    </row>
    <row r="829" spans="1:48" x14ac:dyDescent="0.25">
      <c r="A829" s="67">
        <f>'COUT TVX'!A826</f>
        <v>912</v>
      </c>
      <c r="B829" s="67" t="str">
        <f>'COUT TVX'!B826</f>
        <v>0912-01 SAINT MARS SOUS BALLON CONST 5 LOGTS</v>
      </c>
      <c r="C829" s="67"/>
      <c r="D829" s="67"/>
      <c r="E829" s="67" t="str">
        <f>IF(ISBLANK('COUT TVX'!I826),"",'COUT TVX'!I826)</f>
        <v/>
      </c>
      <c r="F829" s="72" t="str">
        <f>'COUT TVX'!R826</f>
        <v>Z3</v>
      </c>
      <c r="G829" s="67"/>
      <c r="H829" s="67">
        <f>'COUT TVX'!C826</f>
        <v>2015</v>
      </c>
      <c r="I829" s="67">
        <f>'COUT TVX'!D826</f>
        <v>2017</v>
      </c>
      <c r="J829" s="67" t="str">
        <f>IF('COUT TVX'!H826="IND","IND",IF('COUT TVX'!H826="COLL","COLL",IF('COUT TVX'!H826="INT","COL","MIXTE")))</f>
        <v>IND</v>
      </c>
      <c r="K829" s="67" t="str">
        <f>IFERROR((VLOOKUP(A829,'COUT GLOBAL'!A:L,9,FALSE)),"")</f>
        <v>Locatif</v>
      </c>
      <c r="L829" s="67"/>
      <c r="M829" s="67"/>
      <c r="N829" s="67" t="str">
        <f t="shared" si="72"/>
        <v>-</v>
      </c>
      <c r="O829" s="67"/>
      <c r="P829" s="67"/>
      <c r="Q829" s="67"/>
      <c r="R829" s="67"/>
      <c r="S829" s="67"/>
      <c r="T829" s="67"/>
      <c r="U829" s="67"/>
      <c r="V829" s="67"/>
      <c r="W829" s="67"/>
      <c r="X829" s="73" t="str">
        <f>IF('COUT TVX'!E826=0,"",'COUT TVX'!E826)</f>
        <v/>
      </c>
      <c r="Y829" s="74"/>
      <c r="Z829" s="74"/>
      <c r="AA829" s="74"/>
      <c r="AB829" s="74"/>
      <c r="AC829" s="74"/>
      <c r="AD829" s="68"/>
      <c r="AE829" s="68" t="str">
        <f t="shared" si="73"/>
        <v/>
      </c>
      <c r="AF829" s="68"/>
      <c r="AG829" s="75" t="str">
        <f>IF('COUT TVX'!F826=0,"",'COUT TVX'!F826)</f>
        <v/>
      </c>
      <c r="AH829" s="75" t="str">
        <f>IF('COUT TVX'!G826=0,"",'COUT TVX'!G826)</f>
        <v/>
      </c>
      <c r="AI829" s="76" t="str">
        <f t="shared" si="74"/>
        <v/>
      </c>
      <c r="AJ829" s="67" t="str">
        <f>'COUT TVX'!K826</f>
        <v>Lot 8-Carrelage-Faïence</v>
      </c>
      <c r="AK829" s="67" t="str">
        <f>'COUT TVX'!L826</f>
        <v>SECOND ŒUVRE</v>
      </c>
      <c r="AL829" s="68">
        <f>'COUT TVX'!M826</f>
        <v>26892.07</v>
      </c>
      <c r="AM829" s="68"/>
      <c r="AN829" s="68"/>
      <c r="AO829" s="68"/>
      <c r="AP829" s="68"/>
      <c r="AQ829" s="68"/>
      <c r="AR829" s="68"/>
      <c r="AS829" s="77" t="str">
        <f>IF(ISBLANK('COUT TVX'!Q826),"",'COUT TVX'!Q826)</f>
        <v/>
      </c>
      <c r="AT829" s="68" t="str">
        <f t="shared" si="75"/>
        <v/>
      </c>
      <c r="AU829" s="68" t="str">
        <f t="shared" si="76"/>
        <v/>
      </c>
      <c r="AV829" s="68" t="str">
        <f t="shared" si="77"/>
        <v/>
      </c>
    </row>
    <row r="830" spans="1:48" x14ac:dyDescent="0.25">
      <c r="A830" s="67">
        <f>'COUT TVX'!A827</f>
        <v>912</v>
      </c>
      <c r="B830" s="67" t="str">
        <f>'COUT TVX'!B827</f>
        <v>0912-01 SAINT MARS SOUS BALLON CONST 5 LOGTS</v>
      </c>
      <c r="C830" s="67"/>
      <c r="D830" s="67"/>
      <c r="E830" s="67" t="str">
        <f>IF(ISBLANK('COUT TVX'!I827),"",'COUT TVX'!I827)</f>
        <v/>
      </c>
      <c r="F830" s="72" t="str">
        <f>'COUT TVX'!R827</f>
        <v>Z3</v>
      </c>
      <c r="G830" s="67"/>
      <c r="H830" s="67">
        <f>'COUT TVX'!C827</f>
        <v>2015</v>
      </c>
      <c r="I830" s="67">
        <f>'COUT TVX'!D827</f>
        <v>2017</v>
      </c>
      <c r="J830" s="67" t="str">
        <f>IF('COUT TVX'!H827="IND","IND",IF('COUT TVX'!H827="COLL","COLL",IF('COUT TVX'!H827="INT","COL","MIXTE")))</f>
        <v>IND</v>
      </c>
      <c r="K830" s="67" t="str">
        <f>IFERROR((VLOOKUP(A830,'COUT GLOBAL'!A:L,9,FALSE)),"")</f>
        <v>Locatif</v>
      </c>
      <c r="L830" s="67"/>
      <c r="M830" s="67"/>
      <c r="N830" s="67" t="str">
        <f t="shared" si="72"/>
        <v>-</v>
      </c>
      <c r="O830" s="67"/>
      <c r="P830" s="67"/>
      <c r="Q830" s="67"/>
      <c r="R830" s="67"/>
      <c r="S830" s="67"/>
      <c r="T830" s="67"/>
      <c r="U830" s="67"/>
      <c r="V830" s="67"/>
      <c r="W830" s="67"/>
      <c r="X830" s="73" t="str">
        <f>IF('COUT TVX'!E827=0,"",'COUT TVX'!E827)</f>
        <v/>
      </c>
      <c r="Y830" s="74"/>
      <c r="Z830" s="74"/>
      <c r="AA830" s="74"/>
      <c r="AB830" s="74"/>
      <c r="AC830" s="74"/>
      <c r="AD830" s="68"/>
      <c r="AE830" s="68" t="str">
        <f t="shared" si="73"/>
        <v/>
      </c>
      <c r="AF830" s="68"/>
      <c r="AG830" s="75" t="str">
        <f>IF('COUT TVX'!F827=0,"",'COUT TVX'!F827)</f>
        <v/>
      </c>
      <c r="AH830" s="75" t="str">
        <f>IF('COUT TVX'!G827=0,"",'COUT TVX'!G827)</f>
        <v/>
      </c>
      <c r="AI830" s="76" t="str">
        <f t="shared" si="74"/>
        <v/>
      </c>
      <c r="AJ830" s="67" t="str">
        <f>'COUT TVX'!K827</f>
        <v>Lot 9-Sol Plastique-Peinture</v>
      </c>
      <c r="AK830" s="67" t="str">
        <f>'COUT TVX'!L827</f>
        <v>SECOND ŒUVRE</v>
      </c>
      <c r="AL830" s="68">
        <f>'COUT TVX'!M827</f>
        <v>18382.099999999999</v>
      </c>
      <c r="AM830" s="68"/>
      <c r="AN830" s="68"/>
      <c r="AO830" s="68"/>
      <c r="AP830" s="68"/>
      <c r="AQ830" s="68"/>
      <c r="AR830" s="68"/>
      <c r="AS830" s="77" t="str">
        <f>IF(ISBLANK('COUT TVX'!Q827),"",'COUT TVX'!Q827)</f>
        <v/>
      </c>
      <c r="AT830" s="68" t="str">
        <f t="shared" si="75"/>
        <v/>
      </c>
      <c r="AU830" s="68" t="str">
        <f t="shared" si="76"/>
        <v/>
      </c>
      <c r="AV830" s="68" t="str">
        <f t="shared" si="77"/>
        <v/>
      </c>
    </row>
    <row r="831" spans="1:48" x14ac:dyDescent="0.25">
      <c r="A831" s="67">
        <f>'COUT TVX'!A828</f>
        <v>912</v>
      </c>
      <c r="B831" s="67" t="str">
        <f>'COUT TVX'!B828</f>
        <v>0912-01 SAINT MARS SOUS BALLON CONST 5 LOGTS</v>
      </c>
      <c r="C831" s="67"/>
      <c r="D831" s="67"/>
      <c r="E831" s="67" t="str">
        <f>IF(ISBLANK('COUT TVX'!I828),"",'COUT TVX'!I828)</f>
        <v/>
      </c>
      <c r="F831" s="72" t="str">
        <f>'COUT TVX'!R828</f>
        <v>Z3</v>
      </c>
      <c r="G831" s="67"/>
      <c r="H831" s="67">
        <f>'COUT TVX'!C828</f>
        <v>2015</v>
      </c>
      <c r="I831" s="67">
        <f>'COUT TVX'!D828</f>
        <v>2017</v>
      </c>
      <c r="J831" s="67" t="str">
        <f>IF('COUT TVX'!H828="IND","IND",IF('COUT TVX'!H828="COLL","COLL",IF('COUT TVX'!H828="INT","COL","MIXTE")))</f>
        <v>IND</v>
      </c>
      <c r="K831" s="67" t="str">
        <f>IFERROR((VLOOKUP(A831,'COUT GLOBAL'!A:L,9,FALSE)),"")</f>
        <v>Locatif</v>
      </c>
      <c r="L831" s="67"/>
      <c r="M831" s="67"/>
      <c r="N831" s="67" t="str">
        <f t="shared" si="72"/>
        <v>-</v>
      </c>
      <c r="O831" s="67"/>
      <c r="P831" s="67"/>
      <c r="Q831" s="67"/>
      <c r="R831" s="67"/>
      <c r="S831" s="67"/>
      <c r="T831" s="67"/>
      <c r="U831" s="67"/>
      <c r="V831" s="67"/>
      <c r="W831" s="67"/>
      <c r="X831" s="73" t="str">
        <f>IF('COUT TVX'!E828=0,"",'COUT TVX'!E828)</f>
        <v/>
      </c>
      <c r="Y831" s="74"/>
      <c r="Z831" s="74"/>
      <c r="AA831" s="74"/>
      <c r="AB831" s="74"/>
      <c r="AC831" s="74"/>
      <c r="AD831" s="68"/>
      <c r="AE831" s="68" t="str">
        <f t="shared" si="73"/>
        <v/>
      </c>
      <c r="AF831" s="68"/>
      <c r="AG831" s="75" t="str">
        <f>IF('COUT TVX'!F828=0,"",'COUT TVX'!F828)</f>
        <v/>
      </c>
      <c r="AH831" s="75" t="str">
        <f>IF('COUT TVX'!G828=0,"",'COUT TVX'!G828)</f>
        <v/>
      </c>
      <c r="AI831" s="76" t="str">
        <f t="shared" si="74"/>
        <v/>
      </c>
      <c r="AJ831" s="67" t="str">
        <f>'COUT TVX'!K828</f>
        <v>Lot 10-Electricite</v>
      </c>
      <c r="AK831" s="67" t="str">
        <f>'COUT TVX'!L828</f>
        <v>ELECTRICITE / CHAUFFAGE/PLOMBERIE/VMC</v>
      </c>
      <c r="AL831" s="68">
        <f>'COUT TVX'!M828</f>
        <v>35559.69</v>
      </c>
      <c r="AM831" s="68"/>
      <c r="AN831" s="68"/>
      <c r="AO831" s="68"/>
      <c r="AP831" s="68"/>
      <c r="AQ831" s="68"/>
      <c r="AR831" s="68"/>
      <c r="AS831" s="77" t="str">
        <f>IF(ISBLANK('COUT TVX'!Q828),"",'COUT TVX'!Q828)</f>
        <v/>
      </c>
      <c r="AT831" s="68" t="str">
        <f t="shared" si="75"/>
        <v/>
      </c>
      <c r="AU831" s="68" t="str">
        <f t="shared" si="76"/>
        <v/>
      </c>
      <c r="AV831" s="68" t="str">
        <f t="shared" si="77"/>
        <v/>
      </c>
    </row>
    <row r="832" spans="1:48" x14ac:dyDescent="0.25">
      <c r="A832" s="67">
        <f>'COUT TVX'!A829</f>
        <v>912</v>
      </c>
      <c r="B832" s="67" t="str">
        <f>'COUT TVX'!B829</f>
        <v>0912-01 SAINT MARS SOUS BALLON CONST 5 LOGTS</v>
      </c>
      <c r="C832" s="67"/>
      <c r="D832" s="67"/>
      <c r="E832" s="67" t="str">
        <f>IF(ISBLANK('COUT TVX'!I829),"",'COUT TVX'!I829)</f>
        <v/>
      </c>
      <c r="F832" s="72" t="str">
        <f>'COUT TVX'!R829</f>
        <v>Z3</v>
      </c>
      <c r="G832" s="67"/>
      <c r="H832" s="67">
        <f>'COUT TVX'!C829</f>
        <v>2015</v>
      </c>
      <c r="I832" s="67">
        <f>'COUT TVX'!D829</f>
        <v>2017</v>
      </c>
      <c r="J832" s="67" t="str">
        <f>IF('COUT TVX'!H829="IND","IND",IF('COUT TVX'!H829="COLL","COLL",IF('COUT TVX'!H829="INT","COL","MIXTE")))</f>
        <v>IND</v>
      </c>
      <c r="K832" s="67" t="str">
        <f>IFERROR((VLOOKUP(A832,'COUT GLOBAL'!A:L,9,FALSE)),"")</f>
        <v>Locatif</v>
      </c>
      <c r="L832" s="67"/>
      <c r="M832" s="67"/>
      <c r="N832" s="67" t="str">
        <f t="shared" si="72"/>
        <v>-</v>
      </c>
      <c r="O832" s="67"/>
      <c r="P832" s="67"/>
      <c r="Q832" s="67"/>
      <c r="R832" s="67"/>
      <c r="S832" s="67"/>
      <c r="T832" s="67"/>
      <c r="U832" s="67"/>
      <c r="V832" s="67"/>
      <c r="W832" s="67"/>
      <c r="X832" s="73" t="str">
        <f>IF('COUT TVX'!E829=0,"",'COUT TVX'!E829)</f>
        <v/>
      </c>
      <c r="Y832" s="74"/>
      <c r="Z832" s="74"/>
      <c r="AA832" s="74"/>
      <c r="AB832" s="74"/>
      <c r="AC832" s="74"/>
      <c r="AD832" s="68"/>
      <c r="AE832" s="68" t="str">
        <f t="shared" si="73"/>
        <v/>
      </c>
      <c r="AF832" s="68"/>
      <c r="AG832" s="75" t="str">
        <f>IF('COUT TVX'!F829=0,"",'COUT TVX'!F829)</f>
        <v/>
      </c>
      <c r="AH832" s="75" t="str">
        <f>IF('COUT TVX'!G829=0,"",'COUT TVX'!G829)</f>
        <v/>
      </c>
      <c r="AI832" s="76" t="str">
        <f t="shared" si="74"/>
        <v/>
      </c>
      <c r="AJ832" s="67" t="str">
        <f>'COUT TVX'!K829</f>
        <v>Lot 11-Chauffage-Ventilation</v>
      </c>
      <c r="AK832" s="67" t="str">
        <f>'COUT TVX'!L829</f>
        <v>ELECTRICITE / CHAUFFAGE/PLOMBERIE/VMC</v>
      </c>
      <c r="AL832" s="68">
        <f>'COUT TVX'!M829</f>
        <v>20957.71</v>
      </c>
      <c r="AM832" s="68"/>
      <c r="AN832" s="68"/>
      <c r="AO832" s="68"/>
      <c r="AP832" s="68"/>
      <c r="AQ832" s="68"/>
      <c r="AR832" s="68"/>
      <c r="AS832" s="77" t="str">
        <f>IF(ISBLANK('COUT TVX'!Q829),"",'COUT TVX'!Q829)</f>
        <v/>
      </c>
      <c r="AT832" s="68" t="str">
        <f t="shared" si="75"/>
        <v/>
      </c>
      <c r="AU832" s="68" t="str">
        <f t="shared" si="76"/>
        <v/>
      </c>
      <c r="AV832" s="68" t="str">
        <f t="shared" si="77"/>
        <v/>
      </c>
    </row>
    <row r="833" spans="1:48" x14ac:dyDescent="0.25">
      <c r="A833" s="67">
        <f>'COUT TVX'!A830</f>
        <v>912</v>
      </c>
      <c r="B833" s="67" t="str">
        <f>'COUT TVX'!B830</f>
        <v>0912-01 SAINT MARS SOUS BALLON CONST 5 LOGTS</v>
      </c>
      <c r="C833" s="67"/>
      <c r="D833" s="67"/>
      <c r="E833" s="67" t="str">
        <f>IF(ISBLANK('COUT TVX'!I830),"",'COUT TVX'!I830)</f>
        <v/>
      </c>
      <c r="F833" s="72" t="str">
        <f>'COUT TVX'!R830</f>
        <v>Z3</v>
      </c>
      <c r="G833" s="67"/>
      <c r="H833" s="67">
        <f>'COUT TVX'!C830</f>
        <v>2015</v>
      </c>
      <c r="I833" s="67">
        <f>'COUT TVX'!D830</f>
        <v>2017</v>
      </c>
      <c r="J833" s="67" t="str">
        <f>IF('COUT TVX'!H830="IND","IND",IF('COUT TVX'!H830="COLL","COLL",IF('COUT TVX'!H830="INT","COL","MIXTE")))</f>
        <v>IND</v>
      </c>
      <c r="K833" s="67" t="str">
        <f>IFERROR((VLOOKUP(A833,'COUT GLOBAL'!A:L,9,FALSE)),"")</f>
        <v>Locatif</v>
      </c>
      <c r="L833" s="67"/>
      <c r="M833" s="67"/>
      <c r="N833" s="67" t="str">
        <f t="shared" si="72"/>
        <v>-</v>
      </c>
      <c r="O833" s="67"/>
      <c r="P833" s="67"/>
      <c r="Q833" s="67"/>
      <c r="R833" s="67"/>
      <c r="S833" s="67"/>
      <c r="T833" s="67"/>
      <c r="U833" s="67"/>
      <c r="V833" s="67"/>
      <c r="W833" s="67"/>
      <c r="X833" s="73" t="str">
        <f>IF('COUT TVX'!E830=0,"",'COUT TVX'!E830)</f>
        <v/>
      </c>
      <c r="Y833" s="74"/>
      <c r="Z833" s="74"/>
      <c r="AA833" s="74"/>
      <c r="AB833" s="74"/>
      <c r="AC833" s="74"/>
      <c r="AD833" s="68"/>
      <c r="AE833" s="68" t="str">
        <f t="shared" si="73"/>
        <v/>
      </c>
      <c r="AF833" s="68"/>
      <c r="AG833" s="75" t="str">
        <f>IF('COUT TVX'!F830=0,"",'COUT TVX'!F830)</f>
        <v/>
      </c>
      <c r="AH833" s="75" t="str">
        <f>IF('COUT TVX'!G830=0,"",'COUT TVX'!G830)</f>
        <v/>
      </c>
      <c r="AI833" s="76" t="str">
        <f t="shared" si="74"/>
        <v/>
      </c>
      <c r="AJ833" s="67" t="str">
        <f>'COUT TVX'!K830</f>
        <v>Lot 12-Plomberie/Sanitaire</v>
      </c>
      <c r="AK833" s="67" t="str">
        <f>'COUT TVX'!L830</f>
        <v>ELECTRICITE / CHAUFFAGE/PLOMBERIE/VMC</v>
      </c>
      <c r="AL833" s="68">
        <f>'COUT TVX'!M830</f>
        <v>13983.49</v>
      </c>
      <c r="AM833" s="68"/>
      <c r="AN833" s="68"/>
      <c r="AO833" s="68"/>
      <c r="AP833" s="68"/>
      <c r="AQ833" s="68"/>
      <c r="AR833" s="68"/>
      <c r="AS833" s="77" t="str">
        <f>IF(ISBLANK('COUT TVX'!Q830),"",'COUT TVX'!Q830)</f>
        <v/>
      </c>
      <c r="AT833" s="68" t="str">
        <f t="shared" si="75"/>
        <v/>
      </c>
      <c r="AU833" s="68" t="str">
        <f t="shared" si="76"/>
        <v/>
      </c>
      <c r="AV833" s="68" t="str">
        <f t="shared" si="77"/>
        <v/>
      </c>
    </row>
    <row r="834" spans="1:48" x14ac:dyDescent="0.25">
      <c r="A834" s="67">
        <f>'COUT TVX'!A831</f>
        <v>912</v>
      </c>
      <c r="B834" s="67" t="str">
        <f>'COUT TVX'!B831</f>
        <v>0912-01 SAINT MARS SOUS BALLON CONST 5 LOGTS</v>
      </c>
      <c r="C834" s="67"/>
      <c r="D834" s="67"/>
      <c r="E834" s="67" t="str">
        <f>IF(ISBLANK('COUT TVX'!I831),"",'COUT TVX'!I831)</f>
        <v/>
      </c>
      <c r="F834" s="72" t="str">
        <f>'COUT TVX'!R831</f>
        <v>Z3</v>
      </c>
      <c r="G834" s="67"/>
      <c r="H834" s="67">
        <f>'COUT TVX'!C831</f>
        <v>2015</v>
      </c>
      <c r="I834" s="67">
        <f>'COUT TVX'!D831</f>
        <v>2017</v>
      </c>
      <c r="J834" s="67" t="str">
        <f>IF('COUT TVX'!H831="IND","IND",IF('COUT TVX'!H831="COLL","COLL",IF('COUT TVX'!H831="INT","COL","MIXTE")))</f>
        <v>IND</v>
      </c>
      <c r="K834" s="67" t="str">
        <f>IFERROR((VLOOKUP(A834,'COUT GLOBAL'!A:L,9,FALSE)),"")</f>
        <v>Locatif</v>
      </c>
      <c r="L834" s="67"/>
      <c r="M834" s="67"/>
      <c r="N834" s="67" t="str">
        <f t="shared" si="72"/>
        <v>-</v>
      </c>
      <c r="O834" s="67"/>
      <c r="P834" s="67"/>
      <c r="Q834" s="67"/>
      <c r="R834" s="67"/>
      <c r="S834" s="67"/>
      <c r="T834" s="67"/>
      <c r="U834" s="67"/>
      <c r="V834" s="67"/>
      <c r="W834" s="67"/>
      <c r="X834" s="73" t="str">
        <f>IF('COUT TVX'!E831=0,"",'COUT TVX'!E831)</f>
        <v/>
      </c>
      <c r="Y834" s="74"/>
      <c r="Z834" s="74"/>
      <c r="AA834" s="74"/>
      <c r="AB834" s="74"/>
      <c r="AC834" s="74"/>
      <c r="AD834" s="68"/>
      <c r="AE834" s="68" t="str">
        <f t="shared" si="73"/>
        <v/>
      </c>
      <c r="AF834" s="68"/>
      <c r="AG834" s="75" t="str">
        <f>IF('COUT TVX'!F831=0,"",'COUT TVX'!F831)</f>
        <v/>
      </c>
      <c r="AH834" s="75" t="str">
        <f>IF('COUT TVX'!G831=0,"",'COUT TVX'!G831)</f>
        <v/>
      </c>
      <c r="AI834" s="76" t="str">
        <f t="shared" si="74"/>
        <v/>
      </c>
      <c r="AJ834" s="67" t="str">
        <f>'COUT TVX'!K831</f>
        <v>Lot 13-Espaces Verts</v>
      </c>
      <c r="AK834" s="67" t="s">
        <v>148</v>
      </c>
      <c r="AL834" s="68">
        <f>'COUT TVX'!M831</f>
        <v>11579.85</v>
      </c>
      <c r="AM834" s="68"/>
      <c r="AN834" s="68"/>
      <c r="AO834" s="68"/>
      <c r="AP834" s="68"/>
      <c r="AQ834" s="68"/>
      <c r="AR834" s="68"/>
      <c r="AS834" s="77" t="str">
        <f>IF(ISBLANK('COUT TVX'!Q831),"",'COUT TVX'!Q831)</f>
        <v/>
      </c>
      <c r="AT834" s="68" t="str">
        <f t="shared" si="75"/>
        <v/>
      </c>
      <c r="AU834" s="68" t="str">
        <f t="shared" si="76"/>
        <v/>
      </c>
      <c r="AV834" s="68" t="str">
        <f t="shared" si="77"/>
        <v/>
      </c>
    </row>
    <row r="835" spans="1:48" x14ac:dyDescent="0.25">
      <c r="A835" s="67">
        <f>'COUT TVX'!A832</f>
        <v>922</v>
      </c>
      <c r="B835" s="67" t="str">
        <f>'COUT TVX'!B832</f>
        <v>ASSE LE BOISNE CONST 4 LOGTS</v>
      </c>
      <c r="C835" s="67"/>
      <c r="D835" s="67" t="s">
        <v>1273</v>
      </c>
      <c r="E835" s="67" t="str">
        <f>IF(ISBLANK('COUT TVX'!I832),"",'COUT TVX'!I832)</f>
        <v/>
      </c>
      <c r="F835" s="72" t="str">
        <f>'COUT TVX'!R832</f>
        <v>Z3</v>
      </c>
      <c r="G835" s="67"/>
      <c r="H835" s="67">
        <f>'COUT TVX'!C832</f>
        <v>2015</v>
      </c>
      <c r="I835" s="67">
        <f>'COUT TVX'!D832</f>
        <v>2017</v>
      </c>
      <c r="J835" s="67" t="str">
        <f>IF('COUT TVX'!H832="IND","IND",IF('COUT TVX'!H832="COLL","COLL",IF('COUT TVX'!H832="INT","COL","MIXTE")))</f>
        <v>IND</v>
      </c>
      <c r="K835" s="67" t="str">
        <f>IFERROR((VLOOKUP(A835,'COUT GLOBAL'!A:L,9,FALSE)),"")</f>
        <v>Locatif</v>
      </c>
      <c r="L835" s="67"/>
      <c r="M835" s="67"/>
      <c r="N835" s="67" t="str">
        <f t="shared" si="72"/>
        <v>-</v>
      </c>
      <c r="O835" s="67"/>
      <c r="P835" s="67"/>
      <c r="Q835" s="67"/>
      <c r="R835" s="67"/>
      <c r="S835" s="67"/>
      <c r="T835" s="67"/>
      <c r="U835" s="67"/>
      <c r="V835" s="67"/>
      <c r="W835" s="67"/>
      <c r="X835" s="73">
        <f>IF('COUT TVX'!E832=0,"",'COUT TVX'!E832)</f>
        <v>4</v>
      </c>
      <c r="Y835" s="74"/>
      <c r="Z835" s="74"/>
      <c r="AA835" s="74"/>
      <c r="AB835" s="74"/>
      <c r="AC835" s="74"/>
      <c r="AD835" s="68"/>
      <c r="AE835" s="68">
        <f t="shared" si="73"/>
        <v>0</v>
      </c>
      <c r="AF835" s="68"/>
      <c r="AG835" s="75">
        <f>IF('COUT TVX'!F832=0,"",'COUT TVX'!F832)</f>
        <v>310.14999999999998</v>
      </c>
      <c r="AH835" s="75">
        <f>IF('COUT TVX'!G832=0,"",'COUT TVX'!G832)</f>
        <v>313.75</v>
      </c>
      <c r="AI835" s="76">
        <f t="shared" si="74"/>
        <v>0.98852589641434252</v>
      </c>
      <c r="AJ835" s="67" t="str">
        <f>'COUT TVX'!K832</f>
        <v>LOT N°1 VRD</v>
      </c>
      <c r="AK835" s="67" t="str">
        <f>'COUT TVX'!L832</f>
        <v>VRD</v>
      </c>
      <c r="AL835" s="68">
        <f>'COUT TVX'!M832</f>
        <v>38268.269999999997</v>
      </c>
      <c r="AM835" s="68"/>
      <c r="AN835" s="68"/>
      <c r="AO835" s="68"/>
      <c r="AP835" s="68"/>
      <c r="AQ835" s="68"/>
      <c r="AR835" s="68"/>
      <c r="AS835" s="77">
        <f>IF(ISBLANK('COUT TVX'!Q832),"",'COUT TVX'!Q832)</f>
        <v>5.5E-2</v>
      </c>
      <c r="AT835" s="68">
        <f t="shared" si="75"/>
        <v>0</v>
      </c>
      <c r="AU835" s="68">
        <f t="shared" si="76"/>
        <v>0</v>
      </c>
      <c r="AV835" s="68">
        <f t="shared" si="77"/>
        <v>0</v>
      </c>
    </row>
    <row r="836" spans="1:48" x14ac:dyDescent="0.25">
      <c r="A836" s="67">
        <f>'COUT TVX'!A833</f>
        <v>922</v>
      </c>
      <c r="B836" s="67" t="str">
        <f>'COUT TVX'!B833</f>
        <v>ASSE LE BOISNE CONST 4 LOGTS</v>
      </c>
      <c r="C836" s="67"/>
      <c r="D836" s="67"/>
      <c r="E836" s="67" t="str">
        <f>IF(ISBLANK('COUT TVX'!I833),"",'COUT TVX'!I833)</f>
        <v/>
      </c>
      <c r="F836" s="72" t="str">
        <f>'COUT TVX'!R833</f>
        <v>Z3</v>
      </c>
      <c r="G836" s="67"/>
      <c r="H836" s="67">
        <f>'COUT TVX'!C833</f>
        <v>2015</v>
      </c>
      <c r="I836" s="67">
        <f>'COUT TVX'!D833</f>
        <v>2017</v>
      </c>
      <c r="J836" s="67" t="str">
        <f>IF('COUT TVX'!H833="IND","IND",IF('COUT TVX'!H833="COLL","COLL",IF('COUT TVX'!H833="INT","COL","MIXTE")))</f>
        <v>IND</v>
      </c>
      <c r="K836" s="67" t="str">
        <f>IFERROR((VLOOKUP(A836,'COUT GLOBAL'!A:L,9,FALSE)),"")</f>
        <v>Locatif</v>
      </c>
      <c r="L836" s="67"/>
      <c r="M836" s="67"/>
      <c r="N836" s="67" t="str">
        <f t="shared" si="72"/>
        <v>-</v>
      </c>
      <c r="O836" s="67"/>
      <c r="P836" s="67"/>
      <c r="Q836" s="67"/>
      <c r="R836" s="67"/>
      <c r="S836" s="67"/>
      <c r="T836" s="67"/>
      <c r="U836" s="67"/>
      <c r="V836" s="67"/>
      <c r="W836" s="67"/>
      <c r="X836" s="73" t="str">
        <f>IF('COUT TVX'!E833=0,"",'COUT TVX'!E833)</f>
        <v/>
      </c>
      <c r="Y836" s="74"/>
      <c r="Z836" s="74"/>
      <c r="AA836" s="74"/>
      <c r="AB836" s="74"/>
      <c r="AC836" s="74"/>
      <c r="AD836" s="68"/>
      <c r="AE836" s="68" t="str">
        <f t="shared" si="73"/>
        <v/>
      </c>
      <c r="AF836" s="68"/>
      <c r="AG836" s="75" t="str">
        <f>IF('COUT TVX'!F833=0,"",'COUT TVX'!F833)</f>
        <v/>
      </c>
      <c r="AH836" s="75" t="str">
        <f>IF('COUT TVX'!G833=0,"",'COUT TVX'!G833)</f>
        <v/>
      </c>
      <c r="AI836" s="76" t="str">
        <f t="shared" si="74"/>
        <v/>
      </c>
      <c r="AJ836" s="67" t="str">
        <f>'COUT TVX'!K833</f>
        <v>LOT N°2 GROS OEUVRE</v>
      </c>
      <c r="AK836" s="67" t="str">
        <f>'COUT TVX'!L833</f>
        <v>GROS ŒUVRE</v>
      </c>
      <c r="AL836" s="68">
        <f>'COUT TVX'!M833</f>
        <v>67409.789999999994</v>
      </c>
      <c r="AM836" s="68"/>
      <c r="AN836" s="68"/>
      <c r="AO836" s="68"/>
      <c r="AP836" s="68"/>
      <c r="AQ836" s="68"/>
      <c r="AR836" s="68"/>
      <c r="AS836" s="77" t="str">
        <f>IF(ISBLANK('COUT TVX'!Q833),"",'COUT TVX'!Q833)</f>
        <v/>
      </c>
      <c r="AT836" s="68" t="str">
        <f t="shared" si="75"/>
        <v/>
      </c>
      <c r="AU836" s="68" t="str">
        <f t="shared" si="76"/>
        <v/>
      </c>
      <c r="AV836" s="68" t="str">
        <f t="shared" si="77"/>
        <v/>
      </c>
    </row>
    <row r="837" spans="1:48" x14ac:dyDescent="0.25">
      <c r="A837" s="67">
        <f>'COUT TVX'!A834</f>
        <v>922</v>
      </c>
      <c r="B837" s="67" t="str">
        <f>'COUT TVX'!B834</f>
        <v>ASSE LE BOISNE CONST 4 LOGTS</v>
      </c>
      <c r="C837" s="67"/>
      <c r="D837" s="67"/>
      <c r="E837" s="67" t="str">
        <f>IF(ISBLANK('COUT TVX'!I834),"",'COUT TVX'!I834)</f>
        <v/>
      </c>
      <c r="F837" s="72" t="str">
        <f>'COUT TVX'!R834</f>
        <v>Z3</v>
      </c>
      <c r="G837" s="67"/>
      <c r="H837" s="67">
        <f>'COUT TVX'!C834</f>
        <v>2015</v>
      </c>
      <c r="I837" s="67">
        <f>'COUT TVX'!D834</f>
        <v>2017</v>
      </c>
      <c r="J837" s="67" t="str">
        <f>IF('COUT TVX'!H834="IND","IND",IF('COUT TVX'!H834="COLL","COLL",IF('COUT TVX'!H834="INT","COL","MIXTE")))</f>
        <v>IND</v>
      </c>
      <c r="K837" s="67" t="str">
        <f>IFERROR((VLOOKUP(A837,'COUT GLOBAL'!A:L,9,FALSE)),"")</f>
        <v>Locatif</v>
      </c>
      <c r="L837" s="67"/>
      <c r="M837" s="67"/>
      <c r="N837" s="67" t="str">
        <f t="shared" si="72"/>
        <v>-</v>
      </c>
      <c r="O837" s="67"/>
      <c r="P837" s="67"/>
      <c r="Q837" s="67"/>
      <c r="R837" s="67"/>
      <c r="S837" s="67"/>
      <c r="T837" s="67"/>
      <c r="U837" s="67"/>
      <c r="V837" s="67"/>
      <c r="W837" s="67"/>
      <c r="X837" s="73" t="str">
        <f>IF('COUT TVX'!E834=0,"",'COUT TVX'!E834)</f>
        <v/>
      </c>
      <c r="Y837" s="74"/>
      <c r="Z837" s="74"/>
      <c r="AA837" s="74"/>
      <c r="AB837" s="74"/>
      <c r="AC837" s="74"/>
      <c r="AD837" s="68"/>
      <c r="AE837" s="68" t="str">
        <f t="shared" si="73"/>
        <v/>
      </c>
      <c r="AF837" s="68"/>
      <c r="AG837" s="75" t="str">
        <f>IF('COUT TVX'!F834=0,"",'COUT TVX'!F834)</f>
        <v/>
      </c>
      <c r="AH837" s="75" t="str">
        <f>IF('COUT TVX'!G834=0,"",'COUT TVX'!G834)</f>
        <v/>
      </c>
      <c r="AI837" s="76" t="str">
        <f t="shared" si="74"/>
        <v/>
      </c>
      <c r="AJ837" s="67" t="str">
        <f>'COUT TVX'!K834</f>
        <v>Sous-Traitant Lot n°2 Gros Oeuvre</v>
      </c>
      <c r="AK837" s="67" t="str">
        <f>'COUT TVX'!L834</f>
        <v>GROS ŒUVRE</v>
      </c>
      <c r="AL837" s="68">
        <f>'COUT TVX'!M834</f>
        <v>2100</v>
      </c>
      <c r="AM837" s="68"/>
      <c r="AN837" s="68"/>
      <c r="AO837" s="68"/>
      <c r="AP837" s="68"/>
      <c r="AQ837" s="68"/>
      <c r="AR837" s="68"/>
      <c r="AS837" s="77" t="str">
        <f>IF(ISBLANK('COUT TVX'!Q834),"",'COUT TVX'!Q834)</f>
        <v/>
      </c>
      <c r="AT837" s="68" t="str">
        <f t="shared" si="75"/>
        <v/>
      </c>
      <c r="AU837" s="68" t="str">
        <f t="shared" si="76"/>
        <v/>
      </c>
      <c r="AV837" s="68" t="str">
        <f t="shared" si="77"/>
        <v/>
      </c>
    </row>
    <row r="838" spans="1:48" x14ac:dyDescent="0.25">
      <c r="A838" s="67">
        <f>'COUT TVX'!A835</f>
        <v>922</v>
      </c>
      <c r="B838" s="67" t="str">
        <f>'COUT TVX'!B835</f>
        <v>ASSE LE BOISNE CONST 4 LOGTS</v>
      </c>
      <c r="C838" s="67"/>
      <c r="D838" s="67"/>
      <c r="E838" s="67" t="str">
        <f>IF(ISBLANK('COUT TVX'!I835),"",'COUT TVX'!I835)</f>
        <v/>
      </c>
      <c r="F838" s="72" t="str">
        <f>'COUT TVX'!R835</f>
        <v>Z3</v>
      </c>
      <c r="G838" s="67"/>
      <c r="H838" s="67">
        <f>'COUT TVX'!C835</f>
        <v>2015</v>
      </c>
      <c r="I838" s="67">
        <f>'COUT TVX'!D835</f>
        <v>2017</v>
      </c>
      <c r="J838" s="67" t="str">
        <f>IF('COUT TVX'!H835="IND","IND",IF('COUT TVX'!H835="COLL","COLL",IF('COUT TVX'!H835="INT","COL","MIXTE")))</f>
        <v>IND</v>
      </c>
      <c r="K838" s="67" t="str">
        <f>IFERROR((VLOOKUP(A838,'COUT GLOBAL'!A:L,9,FALSE)),"")</f>
        <v>Locatif</v>
      </c>
      <c r="L838" s="67"/>
      <c r="M838" s="67"/>
      <c r="N838" s="67" t="str">
        <f t="shared" ref="N838:N901" si="78">IF(ISBLANK(G838),"-",IF(L837&lt;2012,"RT2005","RT2012"))</f>
        <v>-</v>
      </c>
      <c r="O838" s="67"/>
      <c r="P838" s="67"/>
      <c r="Q838" s="67"/>
      <c r="R838" s="67"/>
      <c r="S838" s="67"/>
      <c r="T838" s="67"/>
      <c r="U838" s="67"/>
      <c r="V838" s="67"/>
      <c r="W838" s="67"/>
      <c r="X838" s="73" t="str">
        <f>IF('COUT TVX'!E835=0,"",'COUT TVX'!E835)</f>
        <v/>
      </c>
      <c r="Y838" s="74"/>
      <c r="Z838" s="74"/>
      <c r="AA838" s="74"/>
      <c r="AB838" s="74"/>
      <c r="AC838" s="74"/>
      <c r="AD838" s="68"/>
      <c r="AE838" s="68" t="str">
        <f t="shared" ref="AE838:AE901" si="79">IFERROR((AD838/AH838),"")</f>
        <v/>
      </c>
      <c r="AF838" s="68"/>
      <c r="AG838" s="75" t="str">
        <f>IF('COUT TVX'!F835=0,"",'COUT TVX'!F835)</f>
        <v/>
      </c>
      <c r="AH838" s="75" t="str">
        <f>IF('COUT TVX'!G835=0,"",'COUT TVX'!G835)</f>
        <v/>
      </c>
      <c r="AI838" s="76" t="str">
        <f t="shared" ref="AI838:AI901" si="80">IFERROR((AG838/AH838),"")</f>
        <v/>
      </c>
      <c r="AJ838" s="67" t="str">
        <f>'COUT TVX'!K835</f>
        <v>LOT N°3 CHARP OSSATURE BOIS VE</v>
      </c>
      <c r="AK838" s="67" t="str">
        <f>'COUT TVX'!L835</f>
        <v>CHARPENTE / COUVERTURE</v>
      </c>
      <c r="AL838" s="68">
        <f>'COUT TVX'!M835</f>
        <v>92194.71</v>
      </c>
      <c r="AM838" s="68"/>
      <c r="AN838" s="68"/>
      <c r="AO838" s="68"/>
      <c r="AP838" s="68"/>
      <c r="AQ838" s="68"/>
      <c r="AR838" s="68"/>
      <c r="AS838" s="77" t="str">
        <f>IF(ISBLANK('COUT TVX'!Q835),"",'COUT TVX'!Q835)</f>
        <v/>
      </c>
      <c r="AT838" s="68" t="str">
        <f t="shared" ref="AT838:AT901" si="81">IFERROR((AM838/X838),"")</f>
        <v/>
      </c>
      <c r="AU838" s="68" t="str">
        <f t="shared" ref="AU838:AU901" si="82">IFERROR((AM838/AG838),"")</f>
        <v/>
      </c>
      <c r="AV838" s="68" t="str">
        <f t="shared" ref="AV838:AV901" si="83">IFERROR((AM838/AH838),"")</f>
        <v/>
      </c>
    </row>
    <row r="839" spans="1:48" x14ac:dyDescent="0.25">
      <c r="A839" s="67">
        <f>'COUT TVX'!A836</f>
        <v>922</v>
      </c>
      <c r="B839" s="67" t="str">
        <f>'COUT TVX'!B836</f>
        <v>ASSE LE BOISNE CONST 4 LOGTS</v>
      </c>
      <c r="C839" s="67"/>
      <c r="D839" s="67"/>
      <c r="E839" s="67" t="str">
        <f>IF(ISBLANK('COUT TVX'!I836),"",'COUT TVX'!I836)</f>
        <v/>
      </c>
      <c r="F839" s="72" t="str">
        <f>'COUT TVX'!R836</f>
        <v>Z3</v>
      </c>
      <c r="G839" s="67"/>
      <c r="H839" s="67">
        <f>'COUT TVX'!C836</f>
        <v>2015</v>
      </c>
      <c r="I839" s="67">
        <f>'COUT TVX'!D836</f>
        <v>2017</v>
      </c>
      <c r="J839" s="67" t="str">
        <f>IF('COUT TVX'!H836="IND","IND",IF('COUT TVX'!H836="COLL","COLL",IF('COUT TVX'!H836="INT","COL","MIXTE")))</f>
        <v>IND</v>
      </c>
      <c r="K839" s="67" t="str">
        <f>IFERROR((VLOOKUP(A839,'COUT GLOBAL'!A:L,9,FALSE)),"")</f>
        <v>Locatif</v>
      </c>
      <c r="L839" s="67"/>
      <c r="M839" s="67"/>
      <c r="N839" s="67" t="str">
        <f t="shared" si="78"/>
        <v>-</v>
      </c>
      <c r="O839" s="67"/>
      <c r="P839" s="67"/>
      <c r="Q839" s="67"/>
      <c r="R839" s="67"/>
      <c r="S839" s="67"/>
      <c r="T839" s="67"/>
      <c r="U839" s="67"/>
      <c r="V839" s="67"/>
      <c r="W839" s="67"/>
      <c r="X839" s="73" t="str">
        <f>IF('COUT TVX'!E836=0,"",'COUT TVX'!E836)</f>
        <v/>
      </c>
      <c r="Y839" s="74"/>
      <c r="Z839" s="74"/>
      <c r="AA839" s="74"/>
      <c r="AB839" s="74"/>
      <c r="AC839" s="74"/>
      <c r="AD839" s="68"/>
      <c r="AE839" s="68" t="str">
        <f t="shared" si="79"/>
        <v/>
      </c>
      <c r="AF839" s="68"/>
      <c r="AG839" s="75" t="str">
        <f>IF('COUT TVX'!F836=0,"",'COUT TVX'!F836)</f>
        <v/>
      </c>
      <c r="AH839" s="75" t="str">
        <f>IF('COUT TVX'!G836=0,"",'COUT TVX'!G836)</f>
        <v/>
      </c>
      <c r="AI839" s="76" t="str">
        <f t="shared" si="80"/>
        <v/>
      </c>
      <c r="AJ839" s="67" t="str">
        <f>'COUT TVX'!K836</f>
        <v>LOT N°4 COUV ARDOISE ZINGUERIE</v>
      </c>
      <c r="AK839" s="67" t="str">
        <f>'COUT TVX'!L836</f>
        <v>CHARPENTE / COUVERTURE</v>
      </c>
      <c r="AL839" s="68">
        <f>'COUT TVX'!M836</f>
        <v>23918.13</v>
      </c>
      <c r="AM839" s="68"/>
      <c r="AN839" s="68"/>
      <c r="AO839" s="68"/>
      <c r="AP839" s="68"/>
      <c r="AQ839" s="68"/>
      <c r="AR839" s="68"/>
      <c r="AS839" s="77" t="str">
        <f>IF(ISBLANK('COUT TVX'!Q836),"",'COUT TVX'!Q836)</f>
        <v/>
      </c>
      <c r="AT839" s="68" t="str">
        <f t="shared" si="81"/>
        <v/>
      </c>
      <c r="AU839" s="68" t="str">
        <f t="shared" si="82"/>
        <v/>
      </c>
      <c r="AV839" s="68" t="str">
        <f t="shared" si="83"/>
        <v/>
      </c>
    </row>
    <row r="840" spans="1:48" x14ac:dyDescent="0.25">
      <c r="A840" s="67">
        <f>'COUT TVX'!A837</f>
        <v>922</v>
      </c>
      <c r="B840" s="67" t="str">
        <f>'COUT TVX'!B837</f>
        <v>ASSE LE BOISNE CONST 4 LOGTS</v>
      </c>
      <c r="C840" s="67"/>
      <c r="D840" s="67"/>
      <c r="E840" s="67" t="str">
        <f>IF(ISBLANK('COUT TVX'!I837),"",'COUT TVX'!I837)</f>
        <v/>
      </c>
      <c r="F840" s="72" t="str">
        <f>'COUT TVX'!R837</f>
        <v>Z3</v>
      </c>
      <c r="G840" s="67"/>
      <c r="H840" s="67">
        <f>'COUT TVX'!C837</f>
        <v>2015</v>
      </c>
      <c r="I840" s="67">
        <f>'COUT TVX'!D837</f>
        <v>2017</v>
      </c>
      <c r="J840" s="67" t="str">
        <f>IF('COUT TVX'!H837="IND","IND",IF('COUT TVX'!H837="COLL","COLL",IF('COUT TVX'!H837="INT","COL","MIXTE")))</f>
        <v>IND</v>
      </c>
      <c r="K840" s="67" t="str">
        <f>IFERROR((VLOOKUP(A840,'COUT GLOBAL'!A:L,9,FALSE)),"")</f>
        <v>Locatif</v>
      </c>
      <c r="L840" s="67"/>
      <c r="M840" s="67"/>
      <c r="N840" s="67" t="str">
        <f t="shared" si="78"/>
        <v>-</v>
      </c>
      <c r="O840" s="67"/>
      <c r="P840" s="67"/>
      <c r="Q840" s="67"/>
      <c r="R840" s="67"/>
      <c r="S840" s="67"/>
      <c r="T840" s="67"/>
      <c r="U840" s="67"/>
      <c r="V840" s="67"/>
      <c r="W840" s="67"/>
      <c r="X840" s="73" t="str">
        <f>IF('COUT TVX'!E837=0,"",'COUT TVX'!E837)</f>
        <v/>
      </c>
      <c r="Y840" s="74"/>
      <c r="Z840" s="74"/>
      <c r="AA840" s="74"/>
      <c r="AB840" s="74"/>
      <c r="AC840" s="74"/>
      <c r="AD840" s="68"/>
      <c r="AE840" s="68" t="str">
        <f t="shared" si="79"/>
        <v/>
      </c>
      <c r="AF840" s="68"/>
      <c r="AG840" s="75" t="str">
        <f>IF('COUT TVX'!F837=0,"",'COUT TVX'!F837)</f>
        <v/>
      </c>
      <c r="AH840" s="75" t="str">
        <f>IF('COUT TVX'!G837=0,"",'COUT TVX'!G837)</f>
        <v/>
      </c>
      <c r="AI840" s="76" t="str">
        <f t="shared" si="80"/>
        <v/>
      </c>
      <c r="AJ840" s="67" t="str">
        <f>'COUT TVX'!K837</f>
        <v>LOT N° 5 COUVERTURE ETANCHEITE</v>
      </c>
      <c r="AK840" s="67" t="str">
        <f>'COUT TVX'!L837</f>
        <v>CHARPENTE / COUVERTURE</v>
      </c>
      <c r="AL840" s="68">
        <f>'COUT TVX'!M837</f>
        <v>8349.92</v>
      </c>
      <c r="AM840" s="68"/>
      <c r="AN840" s="68"/>
      <c r="AO840" s="68"/>
      <c r="AP840" s="68"/>
      <c r="AQ840" s="68"/>
      <c r="AR840" s="68"/>
      <c r="AS840" s="77" t="str">
        <f>IF(ISBLANK('COUT TVX'!Q837),"",'COUT TVX'!Q837)</f>
        <v/>
      </c>
      <c r="AT840" s="68" t="str">
        <f t="shared" si="81"/>
        <v/>
      </c>
      <c r="AU840" s="68" t="str">
        <f t="shared" si="82"/>
        <v/>
      </c>
      <c r="AV840" s="68" t="str">
        <f t="shared" si="83"/>
        <v/>
      </c>
    </row>
    <row r="841" spans="1:48" x14ac:dyDescent="0.25">
      <c r="A841" s="67">
        <f>'COUT TVX'!A838</f>
        <v>922</v>
      </c>
      <c r="B841" s="67" t="str">
        <f>'COUT TVX'!B838</f>
        <v>ASSE LE BOISNE CONST 4 LOGTS</v>
      </c>
      <c r="C841" s="67"/>
      <c r="D841" s="67"/>
      <c r="E841" s="67" t="str">
        <f>IF(ISBLANK('COUT TVX'!I838),"",'COUT TVX'!I838)</f>
        <v/>
      </c>
      <c r="F841" s="72" t="str">
        <f>'COUT TVX'!R838</f>
        <v>Z3</v>
      </c>
      <c r="G841" s="67"/>
      <c r="H841" s="67">
        <f>'COUT TVX'!C838</f>
        <v>2015</v>
      </c>
      <c r="I841" s="67">
        <f>'COUT TVX'!D838</f>
        <v>2017</v>
      </c>
      <c r="J841" s="67" t="str">
        <f>IF('COUT TVX'!H838="IND","IND",IF('COUT TVX'!H838="COLL","COLL",IF('COUT TVX'!H838="INT","COL","MIXTE")))</f>
        <v>IND</v>
      </c>
      <c r="K841" s="67" t="str">
        <f>IFERROR((VLOOKUP(A841,'COUT GLOBAL'!A:L,9,FALSE)),"")</f>
        <v>Locatif</v>
      </c>
      <c r="L841" s="67"/>
      <c r="M841" s="67"/>
      <c r="N841" s="67" t="str">
        <f t="shared" si="78"/>
        <v>-</v>
      </c>
      <c r="O841" s="67"/>
      <c r="P841" s="67"/>
      <c r="Q841" s="67"/>
      <c r="R841" s="67"/>
      <c r="S841" s="67"/>
      <c r="T841" s="67"/>
      <c r="U841" s="67"/>
      <c r="V841" s="67"/>
      <c r="W841" s="67"/>
      <c r="X841" s="73" t="str">
        <f>IF('COUT TVX'!E838=0,"",'COUT TVX'!E838)</f>
        <v/>
      </c>
      <c r="Y841" s="74"/>
      <c r="Z841" s="74"/>
      <c r="AA841" s="74"/>
      <c r="AB841" s="74"/>
      <c r="AC841" s="74"/>
      <c r="AD841" s="68"/>
      <c r="AE841" s="68" t="str">
        <f t="shared" si="79"/>
        <v/>
      </c>
      <c r="AF841" s="68"/>
      <c r="AG841" s="75" t="str">
        <f>IF('COUT TVX'!F838=0,"",'COUT TVX'!F838)</f>
        <v/>
      </c>
      <c r="AH841" s="75" t="str">
        <f>IF('COUT TVX'!G838=0,"",'COUT TVX'!G838)</f>
        <v/>
      </c>
      <c r="AI841" s="76" t="str">
        <f t="shared" si="80"/>
        <v/>
      </c>
      <c r="AJ841" s="67" t="str">
        <f>'COUT TVX'!K838</f>
        <v>LOT N°6 MENUISERIES PVC ALU</v>
      </c>
      <c r="AK841" s="67" t="str">
        <f>'COUT TVX'!L838</f>
        <v>SECOND ŒUVRE</v>
      </c>
      <c r="AL841" s="68">
        <f>'COUT TVX'!M838</f>
        <v>43617.120000000003</v>
      </c>
      <c r="AM841" s="68"/>
      <c r="AN841" s="68"/>
      <c r="AO841" s="68"/>
      <c r="AP841" s="68"/>
      <c r="AQ841" s="68"/>
      <c r="AR841" s="68"/>
      <c r="AS841" s="77" t="str">
        <f>IF(ISBLANK('COUT TVX'!Q838),"",'COUT TVX'!Q838)</f>
        <v/>
      </c>
      <c r="AT841" s="68" t="str">
        <f t="shared" si="81"/>
        <v/>
      </c>
      <c r="AU841" s="68" t="str">
        <f t="shared" si="82"/>
        <v/>
      </c>
      <c r="AV841" s="68" t="str">
        <f t="shared" si="83"/>
        <v/>
      </c>
    </row>
    <row r="842" spans="1:48" x14ac:dyDescent="0.25">
      <c r="A842" s="67">
        <f>'COUT TVX'!A839</f>
        <v>922</v>
      </c>
      <c r="B842" s="67" t="str">
        <f>'COUT TVX'!B839</f>
        <v>ASSE LE BOISNE CONST 4 LOGTS</v>
      </c>
      <c r="C842" s="67"/>
      <c r="D842" s="67"/>
      <c r="E842" s="67" t="str">
        <f>IF(ISBLANK('COUT TVX'!I839),"",'COUT TVX'!I839)</f>
        <v/>
      </c>
      <c r="F842" s="72" t="str">
        <f>'COUT TVX'!R839</f>
        <v>Z3</v>
      </c>
      <c r="G842" s="67"/>
      <c r="H842" s="67">
        <f>'COUT TVX'!C839</f>
        <v>2015</v>
      </c>
      <c r="I842" s="67">
        <f>'COUT TVX'!D839</f>
        <v>2017</v>
      </c>
      <c r="J842" s="67" t="str">
        <f>IF('COUT TVX'!H839="IND","IND",IF('COUT TVX'!H839="COLL","COLL",IF('COUT TVX'!H839="INT","COL","MIXTE")))</f>
        <v>IND</v>
      </c>
      <c r="K842" s="67" t="str">
        <f>IFERROR((VLOOKUP(A842,'COUT GLOBAL'!A:L,9,FALSE)),"")</f>
        <v>Locatif</v>
      </c>
      <c r="L842" s="67"/>
      <c r="M842" s="67"/>
      <c r="N842" s="67" t="str">
        <f t="shared" si="78"/>
        <v>-</v>
      </c>
      <c r="O842" s="67"/>
      <c r="P842" s="67"/>
      <c r="Q842" s="67"/>
      <c r="R842" s="67"/>
      <c r="S842" s="67"/>
      <c r="T842" s="67"/>
      <c r="U842" s="67"/>
      <c r="V842" s="67"/>
      <c r="W842" s="67"/>
      <c r="X842" s="73" t="str">
        <f>IF('COUT TVX'!E839=0,"",'COUT TVX'!E839)</f>
        <v/>
      </c>
      <c r="Y842" s="74"/>
      <c r="Z842" s="74"/>
      <c r="AA842" s="74"/>
      <c r="AB842" s="74"/>
      <c r="AC842" s="74"/>
      <c r="AD842" s="68"/>
      <c r="AE842" s="68" t="str">
        <f t="shared" si="79"/>
        <v/>
      </c>
      <c r="AF842" s="68"/>
      <c r="AG842" s="75" t="str">
        <f>IF('COUT TVX'!F839=0,"",'COUT TVX'!F839)</f>
        <v/>
      </c>
      <c r="AH842" s="75" t="str">
        <f>IF('COUT TVX'!G839=0,"",'COUT TVX'!G839)</f>
        <v/>
      </c>
      <c r="AI842" s="76" t="str">
        <f t="shared" si="80"/>
        <v/>
      </c>
      <c r="AJ842" s="67" t="str">
        <f>'COUT TVX'!K839</f>
        <v>LOT N°7 MENUISERIES BOIS</v>
      </c>
      <c r="AK842" s="67" t="str">
        <f>'COUT TVX'!L839</f>
        <v>SECOND ŒUVRE</v>
      </c>
      <c r="AL842" s="68">
        <f>'COUT TVX'!M839</f>
        <v>17435.07</v>
      </c>
      <c r="AM842" s="68"/>
      <c r="AN842" s="68"/>
      <c r="AO842" s="68"/>
      <c r="AP842" s="68"/>
      <c r="AQ842" s="68"/>
      <c r="AR842" s="68"/>
      <c r="AS842" s="77" t="str">
        <f>IF(ISBLANK('COUT TVX'!Q839),"",'COUT TVX'!Q839)</f>
        <v/>
      </c>
      <c r="AT842" s="68" t="str">
        <f t="shared" si="81"/>
        <v/>
      </c>
      <c r="AU842" s="68" t="str">
        <f t="shared" si="82"/>
        <v/>
      </c>
      <c r="AV842" s="68" t="str">
        <f t="shared" si="83"/>
        <v/>
      </c>
    </row>
    <row r="843" spans="1:48" x14ac:dyDescent="0.25">
      <c r="A843" s="67">
        <f>'COUT TVX'!A840</f>
        <v>922</v>
      </c>
      <c r="B843" s="67" t="str">
        <f>'COUT TVX'!B840</f>
        <v>ASSE LE BOISNE CONST 4 LOGTS</v>
      </c>
      <c r="C843" s="67"/>
      <c r="D843" s="67"/>
      <c r="E843" s="67" t="str">
        <f>IF(ISBLANK('COUT TVX'!I840),"",'COUT TVX'!I840)</f>
        <v/>
      </c>
      <c r="F843" s="72" t="str">
        <f>'COUT TVX'!R840</f>
        <v>Z3</v>
      </c>
      <c r="G843" s="67"/>
      <c r="H843" s="67">
        <f>'COUT TVX'!C840</f>
        <v>2015</v>
      </c>
      <c r="I843" s="67">
        <f>'COUT TVX'!D840</f>
        <v>2017</v>
      </c>
      <c r="J843" s="67" t="str">
        <f>IF('COUT TVX'!H840="IND","IND",IF('COUT TVX'!H840="COLL","COLL",IF('COUT TVX'!H840="INT","COL","MIXTE")))</f>
        <v>IND</v>
      </c>
      <c r="K843" s="67" t="str">
        <f>IFERROR((VLOOKUP(A843,'COUT GLOBAL'!A:L,9,FALSE)),"")</f>
        <v>Locatif</v>
      </c>
      <c r="L843" s="67"/>
      <c r="M843" s="67"/>
      <c r="N843" s="67" t="str">
        <f t="shared" si="78"/>
        <v>-</v>
      </c>
      <c r="O843" s="67"/>
      <c r="P843" s="67"/>
      <c r="Q843" s="67"/>
      <c r="R843" s="67"/>
      <c r="S843" s="67"/>
      <c r="T843" s="67"/>
      <c r="U843" s="67"/>
      <c r="V843" s="67"/>
      <c r="W843" s="67"/>
      <c r="X843" s="73" t="str">
        <f>IF('COUT TVX'!E840=0,"",'COUT TVX'!E840)</f>
        <v/>
      </c>
      <c r="Y843" s="74"/>
      <c r="Z843" s="74"/>
      <c r="AA843" s="74"/>
      <c r="AB843" s="74"/>
      <c r="AC843" s="74"/>
      <c r="AD843" s="68"/>
      <c r="AE843" s="68" t="str">
        <f t="shared" si="79"/>
        <v/>
      </c>
      <c r="AF843" s="68"/>
      <c r="AG843" s="75" t="str">
        <f>IF('COUT TVX'!F840=0,"",'COUT TVX'!F840)</f>
        <v/>
      </c>
      <c r="AH843" s="75" t="str">
        <f>IF('COUT TVX'!G840=0,"",'COUT TVX'!G840)</f>
        <v/>
      </c>
      <c r="AI843" s="76" t="str">
        <f t="shared" si="80"/>
        <v/>
      </c>
      <c r="AJ843" s="67" t="str">
        <f>'COUT TVX'!K840</f>
        <v>LOT N°8 PLATRERIE SECHE ISOLAT</v>
      </c>
      <c r="AK843" s="67" t="str">
        <f>'COUT TVX'!L840</f>
        <v>SECOND ŒUVRE</v>
      </c>
      <c r="AL843" s="68">
        <f>'COUT TVX'!M840</f>
        <v>38196.269999999997</v>
      </c>
      <c r="AM843" s="68"/>
      <c r="AN843" s="68"/>
      <c r="AO843" s="68"/>
      <c r="AP843" s="68"/>
      <c r="AQ843" s="68"/>
      <c r="AR843" s="68"/>
      <c r="AS843" s="77" t="str">
        <f>IF(ISBLANK('COUT TVX'!Q840),"",'COUT TVX'!Q840)</f>
        <v/>
      </c>
      <c r="AT843" s="68" t="str">
        <f t="shared" si="81"/>
        <v/>
      </c>
      <c r="AU843" s="68" t="str">
        <f t="shared" si="82"/>
        <v/>
      </c>
      <c r="AV843" s="68" t="str">
        <f t="shared" si="83"/>
        <v/>
      </c>
    </row>
    <row r="844" spans="1:48" x14ac:dyDescent="0.25">
      <c r="A844" s="67">
        <f>'COUT TVX'!A841</f>
        <v>922</v>
      </c>
      <c r="B844" s="67" t="str">
        <f>'COUT TVX'!B841</f>
        <v>ASSE LE BOISNE CONST 4 LOGTS</v>
      </c>
      <c r="C844" s="67"/>
      <c r="D844" s="67"/>
      <c r="E844" s="67" t="str">
        <f>IF(ISBLANK('COUT TVX'!I841),"",'COUT TVX'!I841)</f>
        <v/>
      </c>
      <c r="F844" s="72" t="str">
        <f>'COUT TVX'!R841</f>
        <v>Z3</v>
      </c>
      <c r="G844" s="67"/>
      <c r="H844" s="67">
        <f>'COUT TVX'!C841</f>
        <v>2015</v>
      </c>
      <c r="I844" s="67">
        <f>'COUT TVX'!D841</f>
        <v>2017</v>
      </c>
      <c r="J844" s="67" t="str">
        <f>IF('COUT TVX'!H841="IND","IND",IF('COUT TVX'!H841="COLL","COLL",IF('COUT TVX'!H841="INT","COL","MIXTE")))</f>
        <v>IND</v>
      </c>
      <c r="K844" s="67" t="str">
        <f>IFERROR((VLOOKUP(A844,'COUT GLOBAL'!A:L,9,FALSE)),"")</f>
        <v>Locatif</v>
      </c>
      <c r="L844" s="67"/>
      <c r="M844" s="67"/>
      <c r="N844" s="67" t="str">
        <f t="shared" si="78"/>
        <v>-</v>
      </c>
      <c r="O844" s="67"/>
      <c r="P844" s="67"/>
      <c r="Q844" s="67"/>
      <c r="R844" s="67"/>
      <c r="S844" s="67"/>
      <c r="T844" s="67"/>
      <c r="U844" s="67"/>
      <c r="V844" s="67"/>
      <c r="W844" s="67"/>
      <c r="X844" s="73" t="str">
        <f>IF('COUT TVX'!E841=0,"",'COUT TVX'!E841)</f>
        <v/>
      </c>
      <c r="Y844" s="74"/>
      <c r="Z844" s="74"/>
      <c r="AA844" s="74"/>
      <c r="AB844" s="74"/>
      <c r="AC844" s="74"/>
      <c r="AD844" s="68"/>
      <c r="AE844" s="68" t="str">
        <f t="shared" si="79"/>
        <v/>
      </c>
      <c r="AF844" s="68"/>
      <c r="AG844" s="75" t="str">
        <f>IF('COUT TVX'!F841=0,"",'COUT TVX'!F841)</f>
        <v/>
      </c>
      <c r="AH844" s="75" t="str">
        <f>IF('COUT TVX'!G841=0,"",'COUT TVX'!G841)</f>
        <v/>
      </c>
      <c r="AI844" s="76" t="str">
        <f t="shared" si="80"/>
        <v/>
      </c>
      <c r="AJ844" s="67" t="str">
        <f>'COUT TVX'!K841</f>
        <v>LOT N°9 ELEC CHAUF VMC PANNEAU</v>
      </c>
      <c r="AK844" s="67" t="str">
        <f>'COUT TVX'!L841</f>
        <v>ELECTRICITE / CHAUFFAGE/PLOMBERIE/VMC</v>
      </c>
      <c r="AL844" s="68">
        <f>'COUT TVX'!M841</f>
        <v>49099.83</v>
      </c>
      <c r="AM844" s="68"/>
      <c r="AN844" s="68"/>
      <c r="AO844" s="68"/>
      <c r="AP844" s="68"/>
      <c r="AQ844" s="68"/>
      <c r="AR844" s="68"/>
      <c r="AS844" s="77" t="str">
        <f>IF(ISBLANK('COUT TVX'!Q841),"",'COUT TVX'!Q841)</f>
        <v/>
      </c>
      <c r="AT844" s="68" t="str">
        <f t="shared" si="81"/>
        <v/>
      </c>
      <c r="AU844" s="68" t="str">
        <f t="shared" si="82"/>
        <v/>
      </c>
      <c r="AV844" s="68" t="str">
        <f t="shared" si="83"/>
        <v/>
      </c>
    </row>
    <row r="845" spans="1:48" x14ac:dyDescent="0.25">
      <c r="A845" s="67">
        <f>'COUT TVX'!A842</f>
        <v>922</v>
      </c>
      <c r="B845" s="67" t="str">
        <f>'COUT TVX'!B842</f>
        <v>ASSE LE BOISNE CONST 4 LOGTS</v>
      </c>
      <c r="C845" s="67"/>
      <c r="D845" s="67"/>
      <c r="E845" s="67" t="str">
        <f>IF(ISBLANK('COUT TVX'!I842),"",'COUT TVX'!I842)</f>
        <v/>
      </c>
      <c r="F845" s="72" t="str">
        <f>'COUT TVX'!R842</f>
        <v>Z3</v>
      </c>
      <c r="G845" s="67"/>
      <c r="H845" s="67">
        <f>'COUT TVX'!C842</f>
        <v>2015</v>
      </c>
      <c r="I845" s="67">
        <f>'COUT TVX'!D842</f>
        <v>2017</v>
      </c>
      <c r="J845" s="67" t="str">
        <f>IF('COUT TVX'!H842="IND","IND",IF('COUT TVX'!H842="COLL","COLL",IF('COUT TVX'!H842="INT","COL","MIXTE")))</f>
        <v>IND</v>
      </c>
      <c r="K845" s="67" t="str">
        <f>IFERROR((VLOOKUP(A845,'COUT GLOBAL'!A:L,9,FALSE)),"")</f>
        <v>Locatif</v>
      </c>
      <c r="L845" s="67"/>
      <c r="M845" s="67"/>
      <c r="N845" s="67" t="str">
        <f t="shared" si="78"/>
        <v>-</v>
      </c>
      <c r="O845" s="67"/>
      <c r="P845" s="67"/>
      <c r="Q845" s="67"/>
      <c r="R845" s="67"/>
      <c r="S845" s="67"/>
      <c r="T845" s="67"/>
      <c r="U845" s="67"/>
      <c r="V845" s="67"/>
      <c r="W845" s="67"/>
      <c r="X845" s="73" t="str">
        <f>IF('COUT TVX'!E842=0,"",'COUT TVX'!E842)</f>
        <v/>
      </c>
      <c r="Y845" s="74"/>
      <c r="Z845" s="74"/>
      <c r="AA845" s="74"/>
      <c r="AB845" s="74"/>
      <c r="AC845" s="74"/>
      <c r="AD845" s="68"/>
      <c r="AE845" s="68" t="str">
        <f t="shared" si="79"/>
        <v/>
      </c>
      <c r="AF845" s="68"/>
      <c r="AG845" s="75" t="str">
        <f>IF('COUT TVX'!F842=0,"",'COUT TVX'!F842)</f>
        <v/>
      </c>
      <c r="AH845" s="75" t="str">
        <f>IF('COUT TVX'!G842=0,"",'COUT TVX'!G842)</f>
        <v/>
      </c>
      <c r="AI845" s="76" t="str">
        <f t="shared" si="80"/>
        <v/>
      </c>
      <c r="AJ845" s="67" t="str">
        <f>'COUT TVX'!K842</f>
        <v>LOT N°10 PLOMB SANITAIRES</v>
      </c>
      <c r="AK845" s="67" t="str">
        <f>'COUT TVX'!L842</f>
        <v>ELECTRICITE / CHAUFFAGE/PLOMBERIE/VMC</v>
      </c>
      <c r="AL845" s="68">
        <f>'COUT TVX'!M842</f>
        <v>22711.51</v>
      </c>
      <c r="AM845" s="68"/>
      <c r="AN845" s="68"/>
      <c r="AO845" s="68"/>
      <c r="AP845" s="68"/>
      <c r="AQ845" s="68"/>
      <c r="AR845" s="68"/>
      <c r="AS845" s="77" t="str">
        <f>IF(ISBLANK('COUT TVX'!Q842),"",'COUT TVX'!Q842)</f>
        <v/>
      </c>
      <c r="AT845" s="68" t="str">
        <f t="shared" si="81"/>
        <v/>
      </c>
      <c r="AU845" s="68" t="str">
        <f t="shared" si="82"/>
        <v/>
      </c>
      <c r="AV845" s="68" t="str">
        <f t="shared" si="83"/>
        <v/>
      </c>
    </row>
    <row r="846" spans="1:48" x14ac:dyDescent="0.25">
      <c r="A846" s="67">
        <f>'COUT TVX'!A843</f>
        <v>922</v>
      </c>
      <c r="B846" s="67" t="str">
        <f>'COUT TVX'!B843</f>
        <v>ASSE LE BOISNE CONST 4 LOGTS</v>
      </c>
      <c r="C846" s="67"/>
      <c r="D846" s="67"/>
      <c r="E846" s="67" t="str">
        <f>IF(ISBLANK('COUT TVX'!I843),"",'COUT TVX'!I843)</f>
        <v/>
      </c>
      <c r="F846" s="72" t="str">
        <f>'COUT TVX'!R843</f>
        <v>Z3</v>
      </c>
      <c r="G846" s="67"/>
      <c r="H846" s="67">
        <f>'COUT TVX'!C843</f>
        <v>2015</v>
      </c>
      <c r="I846" s="67">
        <f>'COUT TVX'!D843</f>
        <v>2017</v>
      </c>
      <c r="J846" s="67" t="str">
        <f>IF('COUT TVX'!H843="IND","IND",IF('COUT TVX'!H843="COLL","COLL",IF('COUT TVX'!H843="INT","COL","MIXTE")))</f>
        <v>IND</v>
      </c>
      <c r="K846" s="67" t="str">
        <f>IFERROR((VLOOKUP(A846,'COUT GLOBAL'!A:L,9,FALSE)),"")</f>
        <v>Locatif</v>
      </c>
      <c r="L846" s="67"/>
      <c r="M846" s="67"/>
      <c r="N846" s="67" t="str">
        <f t="shared" si="78"/>
        <v>-</v>
      </c>
      <c r="O846" s="67"/>
      <c r="P846" s="67"/>
      <c r="Q846" s="67"/>
      <c r="R846" s="67"/>
      <c r="S846" s="67"/>
      <c r="T846" s="67"/>
      <c r="U846" s="67"/>
      <c r="V846" s="67"/>
      <c r="W846" s="67"/>
      <c r="X846" s="73" t="str">
        <f>IF('COUT TVX'!E843=0,"",'COUT TVX'!E843)</f>
        <v/>
      </c>
      <c r="Y846" s="74"/>
      <c r="Z846" s="74"/>
      <c r="AA846" s="74"/>
      <c r="AB846" s="74"/>
      <c r="AC846" s="74"/>
      <c r="AD846" s="68"/>
      <c r="AE846" s="68" t="str">
        <f t="shared" si="79"/>
        <v/>
      </c>
      <c r="AF846" s="68"/>
      <c r="AG846" s="75" t="str">
        <f>IF('COUT TVX'!F843=0,"",'COUT TVX'!F843)</f>
        <v/>
      </c>
      <c r="AH846" s="75" t="str">
        <f>IF('COUT TVX'!G843=0,"",'COUT TVX'!G843)</f>
        <v/>
      </c>
      <c r="AI846" s="76" t="str">
        <f t="shared" si="80"/>
        <v/>
      </c>
      <c r="AJ846" s="67" t="str">
        <f>'COUT TVX'!K843</f>
        <v>LOT N°11 CARRELAGE FAIENCE</v>
      </c>
      <c r="AK846" s="67" t="str">
        <f>'COUT TVX'!L843</f>
        <v>SECOND ŒUVRE</v>
      </c>
      <c r="AL846" s="68">
        <f>'COUT TVX'!M843</f>
        <v>22295.68</v>
      </c>
      <c r="AM846" s="68"/>
      <c r="AN846" s="68"/>
      <c r="AO846" s="68"/>
      <c r="AP846" s="68"/>
      <c r="AQ846" s="68"/>
      <c r="AR846" s="68"/>
      <c r="AS846" s="77" t="str">
        <f>IF(ISBLANK('COUT TVX'!Q843),"",'COUT TVX'!Q843)</f>
        <v/>
      </c>
      <c r="AT846" s="68" t="str">
        <f t="shared" si="81"/>
        <v/>
      </c>
      <c r="AU846" s="68" t="str">
        <f t="shared" si="82"/>
        <v/>
      </c>
      <c r="AV846" s="68" t="str">
        <f t="shared" si="83"/>
        <v/>
      </c>
    </row>
    <row r="847" spans="1:48" x14ac:dyDescent="0.25">
      <c r="A847" s="67">
        <f>'COUT TVX'!A844</f>
        <v>922</v>
      </c>
      <c r="B847" s="67" t="str">
        <f>'COUT TVX'!B844</f>
        <v>ASSE LE BOISNE CONST 4 LOGTS</v>
      </c>
      <c r="C847" s="67"/>
      <c r="D847" s="67"/>
      <c r="E847" s="67" t="str">
        <f>IF(ISBLANK('COUT TVX'!I844),"",'COUT TVX'!I844)</f>
        <v/>
      </c>
      <c r="F847" s="72" t="str">
        <f>'COUT TVX'!R844</f>
        <v>Z3</v>
      </c>
      <c r="G847" s="67"/>
      <c r="H847" s="67">
        <f>'COUT TVX'!C844</f>
        <v>2015</v>
      </c>
      <c r="I847" s="67">
        <f>'COUT TVX'!D844</f>
        <v>2017</v>
      </c>
      <c r="J847" s="67" t="str">
        <f>IF('COUT TVX'!H844="IND","IND",IF('COUT TVX'!H844="COLL","COLL",IF('COUT TVX'!H844="INT","COL","MIXTE")))</f>
        <v>IND</v>
      </c>
      <c r="K847" s="67" t="str">
        <f>IFERROR((VLOOKUP(A847,'COUT GLOBAL'!A:L,9,FALSE)),"")</f>
        <v>Locatif</v>
      </c>
      <c r="L847" s="67"/>
      <c r="M847" s="67"/>
      <c r="N847" s="67" t="str">
        <f t="shared" si="78"/>
        <v>-</v>
      </c>
      <c r="O847" s="67"/>
      <c r="P847" s="67"/>
      <c r="Q847" s="67"/>
      <c r="R847" s="67"/>
      <c r="S847" s="67"/>
      <c r="T847" s="67"/>
      <c r="U847" s="67"/>
      <c r="V847" s="67"/>
      <c r="W847" s="67"/>
      <c r="X847" s="73" t="str">
        <f>IF('COUT TVX'!E844=0,"",'COUT TVX'!E844)</f>
        <v/>
      </c>
      <c r="Y847" s="74"/>
      <c r="Z847" s="74"/>
      <c r="AA847" s="74"/>
      <c r="AB847" s="74"/>
      <c r="AC847" s="74"/>
      <c r="AD847" s="68"/>
      <c r="AE847" s="68" t="str">
        <f t="shared" si="79"/>
        <v/>
      </c>
      <c r="AF847" s="68"/>
      <c r="AG847" s="75" t="str">
        <f>IF('COUT TVX'!F844=0,"",'COUT TVX'!F844)</f>
        <v/>
      </c>
      <c r="AH847" s="75" t="str">
        <f>IF('COUT TVX'!G844=0,"",'COUT TVX'!G844)</f>
        <v/>
      </c>
      <c r="AI847" s="76" t="str">
        <f t="shared" si="80"/>
        <v/>
      </c>
      <c r="AJ847" s="67" t="str">
        <f>'COUT TVX'!K844</f>
        <v>LOT N°12 PEINTURE</v>
      </c>
      <c r="AK847" s="67" t="str">
        <f>'COUT TVX'!L844</f>
        <v>SECOND ŒUVRE</v>
      </c>
      <c r="AL847" s="68">
        <f>'COUT TVX'!M844</f>
        <v>12641.42</v>
      </c>
      <c r="AM847" s="68"/>
      <c r="AN847" s="68"/>
      <c r="AO847" s="68"/>
      <c r="AP847" s="68"/>
      <c r="AQ847" s="68"/>
      <c r="AR847" s="68"/>
      <c r="AS847" s="77" t="str">
        <f>IF(ISBLANK('COUT TVX'!Q844),"",'COUT TVX'!Q844)</f>
        <v/>
      </c>
      <c r="AT847" s="68" t="str">
        <f t="shared" si="81"/>
        <v/>
      </c>
      <c r="AU847" s="68" t="str">
        <f t="shared" si="82"/>
        <v/>
      </c>
      <c r="AV847" s="68" t="str">
        <f t="shared" si="83"/>
        <v/>
      </c>
    </row>
    <row r="848" spans="1:48" x14ac:dyDescent="0.25">
      <c r="A848" s="67">
        <f>'COUT TVX'!A845</f>
        <v>901</v>
      </c>
      <c r="B848" s="67" t="str">
        <f>'COUT TVX'!B845</f>
        <v>MAMERS-RUE DE VERDUN-10 LOGTS</v>
      </c>
      <c r="C848" s="67"/>
      <c r="D848" s="67" t="s">
        <v>1274</v>
      </c>
      <c r="E848" s="67" t="str">
        <f>IF(ISBLANK('COUT TVX'!I845),"",'COUT TVX'!I845)</f>
        <v/>
      </c>
      <c r="F848" s="72" t="str">
        <f>'COUT TVX'!R845</f>
        <v>Z3</v>
      </c>
      <c r="G848" s="67"/>
      <c r="H848" s="67">
        <f>'COUT TVX'!C845</f>
        <v>2015</v>
      </c>
      <c r="I848" s="67">
        <f>'COUT TVX'!D845</f>
        <v>2017</v>
      </c>
      <c r="J848" s="67" t="str">
        <f>IF('COUT TVX'!H845="IND","IND",IF('COUT TVX'!H845="COLL","COLL",IF('COUT TVX'!H845="INT","COL","MIXTE")))</f>
        <v>IND</v>
      </c>
      <c r="K848" s="67" t="str">
        <f>IFERROR((VLOOKUP(A848,'COUT GLOBAL'!A:L,9,FALSE)),"")</f>
        <v>Locatif</v>
      </c>
      <c r="L848" s="67"/>
      <c r="M848" s="67"/>
      <c r="N848" s="67" t="str">
        <f t="shared" si="78"/>
        <v>-</v>
      </c>
      <c r="O848" s="67"/>
      <c r="P848" s="67"/>
      <c r="Q848" s="67"/>
      <c r="R848" s="67"/>
      <c r="S848" s="67"/>
      <c r="T848" s="67"/>
      <c r="U848" s="67"/>
      <c r="V848" s="67"/>
      <c r="W848" s="67"/>
      <c r="X848" s="73">
        <f>IF('COUT TVX'!E845=0,"",'COUT TVX'!E845)</f>
        <v>10</v>
      </c>
      <c r="Y848" s="74"/>
      <c r="Z848" s="74"/>
      <c r="AA848" s="74"/>
      <c r="AB848" s="74"/>
      <c r="AC848" s="74"/>
      <c r="AD848" s="68"/>
      <c r="AE848" s="68">
        <f t="shared" si="79"/>
        <v>0</v>
      </c>
      <c r="AF848" s="68"/>
      <c r="AG848" s="75">
        <f>IF('COUT TVX'!F845=0,"",'COUT TVX'!F845)</f>
        <v>683.3</v>
      </c>
      <c r="AH848" s="75">
        <f>IF('COUT TVX'!G845=0,"",'COUT TVX'!G845)</f>
        <v>698.6</v>
      </c>
      <c r="AI848" s="76">
        <f t="shared" si="80"/>
        <v>0.97809905525336382</v>
      </c>
      <c r="AJ848" s="67" t="str">
        <f>'COUT TVX'!K845</f>
        <v>Lot 1-VRD</v>
      </c>
      <c r="AK848" s="67" t="str">
        <f>'COUT TVX'!L845</f>
        <v>VRD</v>
      </c>
      <c r="AL848" s="68">
        <f>'COUT TVX'!M845</f>
        <v>60008.46</v>
      </c>
      <c r="AM848" s="68"/>
      <c r="AN848" s="68"/>
      <c r="AO848" s="68"/>
      <c r="AP848" s="68"/>
      <c r="AQ848" s="68"/>
      <c r="AR848" s="68"/>
      <c r="AS848" s="77" t="str">
        <f>IF(ISBLANK('COUT TVX'!Q845),"",'COUT TVX'!Q845)</f>
        <v/>
      </c>
      <c r="AT848" s="68">
        <f t="shared" si="81"/>
        <v>0</v>
      </c>
      <c r="AU848" s="68">
        <f t="shared" si="82"/>
        <v>0</v>
      </c>
      <c r="AV848" s="68">
        <f t="shared" si="83"/>
        <v>0</v>
      </c>
    </row>
    <row r="849" spans="1:48" x14ac:dyDescent="0.25">
      <c r="A849" s="67">
        <f>'COUT TVX'!A846</f>
        <v>901</v>
      </c>
      <c r="B849" s="67" t="str">
        <f>'COUT TVX'!B846</f>
        <v>MAMERS-RUE DE VERDUN-10 LOGTS</v>
      </c>
      <c r="C849" s="67"/>
      <c r="D849" s="67"/>
      <c r="E849" s="67" t="str">
        <f>IF(ISBLANK('COUT TVX'!I846),"",'COUT TVX'!I846)</f>
        <v/>
      </c>
      <c r="F849" s="72" t="str">
        <f>'COUT TVX'!R846</f>
        <v>Z3</v>
      </c>
      <c r="G849" s="67"/>
      <c r="H849" s="67">
        <f>'COUT TVX'!C846</f>
        <v>2015</v>
      </c>
      <c r="I849" s="67">
        <f>'COUT TVX'!D846</f>
        <v>2017</v>
      </c>
      <c r="J849" s="67" t="str">
        <f>IF('COUT TVX'!H846="IND","IND",IF('COUT TVX'!H846="COLL","COLL",IF('COUT TVX'!H846="INT","COL","MIXTE")))</f>
        <v>IND</v>
      </c>
      <c r="K849" s="67" t="str">
        <f>IFERROR((VLOOKUP(A849,'COUT GLOBAL'!A:L,9,FALSE)),"")</f>
        <v>Locatif</v>
      </c>
      <c r="L849" s="67"/>
      <c r="M849" s="67"/>
      <c r="N849" s="67" t="str">
        <f t="shared" si="78"/>
        <v>-</v>
      </c>
      <c r="O849" s="67"/>
      <c r="P849" s="67"/>
      <c r="Q849" s="67"/>
      <c r="R849" s="67"/>
      <c r="S849" s="67"/>
      <c r="T849" s="67"/>
      <c r="U849" s="67"/>
      <c r="V849" s="67"/>
      <c r="W849" s="67"/>
      <c r="X849" s="73" t="str">
        <f>IF('COUT TVX'!E846=0,"",'COUT TVX'!E846)</f>
        <v/>
      </c>
      <c r="Y849" s="74"/>
      <c r="Z849" s="74"/>
      <c r="AA849" s="74"/>
      <c r="AB849" s="74"/>
      <c r="AC849" s="74"/>
      <c r="AD849" s="68"/>
      <c r="AE849" s="68" t="str">
        <f t="shared" si="79"/>
        <v/>
      </c>
      <c r="AF849" s="68"/>
      <c r="AG849" s="75" t="str">
        <f>IF('COUT TVX'!F846=0,"",'COUT TVX'!F846)</f>
        <v/>
      </c>
      <c r="AH849" s="75" t="str">
        <f>IF('COUT TVX'!G846=0,"",'COUT TVX'!G846)</f>
        <v/>
      </c>
      <c r="AI849" s="76" t="str">
        <f t="shared" si="80"/>
        <v/>
      </c>
      <c r="AJ849" s="67" t="str">
        <f>'COUT TVX'!K846</f>
        <v>Lot1 VRD Espaces Verts</v>
      </c>
      <c r="AK849" s="67" t="s">
        <v>148</v>
      </c>
      <c r="AL849" s="68">
        <f>'COUT TVX'!M846</f>
        <v>92676.58</v>
      </c>
      <c r="AM849" s="68"/>
      <c r="AN849" s="68"/>
      <c r="AO849" s="68"/>
      <c r="AP849" s="68"/>
      <c r="AQ849" s="68"/>
      <c r="AR849" s="68"/>
      <c r="AS849" s="77" t="str">
        <f>IF(ISBLANK('COUT TVX'!Q846),"",'COUT TVX'!Q846)</f>
        <v/>
      </c>
      <c r="AT849" s="68" t="str">
        <f t="shared" si="81"/>
        <v/>
      </c>
      <c r="AU849" s="68" t="str">
        <f t="shared" si="82"/>
        <v/>
      </c>
      <c r="AV849" s="68" t="str">
        <f t="shared" si="83"/>
        <v/>
      </c>
    </row>
    <row r="850" spans="1:48" x14ac:dyDescent="0.25">
      <c r="A850" s="67">
        <f>'COUT TVX'!A847</f>
        <v>901</v>
      </c>
      <c r="B850" s="67" t="str">
        <f>'COUT TVX'!B847</f>
        <v>MAMERS-RUE DE VERDUN-10 LOGTS</v>
      </c>
      <c r="C850" s="67"/>
      <c r="D850" s="67"/>
      <c r="E850" s="67" t="str">
        <f>IF(ISBLANK('COUT TVX'!I847),"",'COUT TVX'!I847)</f>
        <v/>
      </c>
      <c r="F850" s="72" t="str">
        <f>'COUT TVX'!R847</f>
        <v>Z3</v>
      </c>
      <c r="G850" s="67"/>
      <c r="H850" s="67">
        <f>'COUT TVX'!C847</f>
        <v>2015</v>
      </c>
      <c r="I850" s="67">
        <f>'COUT TVX'!D847</f>
        <v>2017</v>
      </c>
      <c r="J850" s="67" t="str">
        <f>IF('COUT TVX'!H847="IND","IND",IF('COUT TVX'!H847="COLL","COLL",IF('COUT TVX'!H847="INT","COL","MIXTE")))</f>
        <v>IND</v>
      </c>
      <c r="K850" s="67" t="str">
        <f>IFERROR((VLOOKUP(A850,'COUT GLOBAL'!A:L,9,FALSE)),"")</f>
        <v>Locatif</v>
      </c>
      <c r="L850" s="67"/>
      <c r="M850" s="67"/>
      <c r="N850" s="67" t="str">
        <f t="shared" si="78"/>
        <v>-</v>
      </c>
      <c r="O850" s="67"/>
      <c r="P850" s="67"/>
      <c r="Q850" s="67"/>
      <c r="R850" s="67"/>
      <c r="S850" s="67"/>
      <c r="T850" s="67"/>
      <c r="U850" s="67"/>
      <c r="V850" s="67"/>
      <c r="W850" s="67"/>
      <c r="X850" s="73" t="str">
        <f>IF('COUT TVX'!E847=0,"",'COUT TVX'!E847)</f>
        <v/>
      </c>
      <c r="Y850" s="74"/>
      <c r="Z850" s="74"/>
      <c r="AA850" s="74"/>
      <c r="AB850" s="74"/>
      <c r="AC850" s="74"/>
      <c r="AD850" s="68"/>
      <c r="AE850" s="68" t="str">
        <f t="shared" si="79"/>
        <v/>
      </c>
      <c r="AF850" s="68"/>
      <c r="AG850" s="75" t="str">
        <f>IF('COUT TVX'!F847=0,"",'COUT TVX'!F847)</f>
        <v/>
      </c>
      <c r="AH850" s="75" t="str">
        <f>IF('COUT TVX'!G847=0,"",'COUT TVX'!G847)</f>
        <v/>
      </c>
      <c r="AI850" s="76" t="str">
        <f t="shared" si="80"/>
        <v/>
      </c>
      <c r="AJ850" s="67" t="str">
        <f>'COUT TVX'!K847</f>
        <v>Lot 2-Gros Oeuvre</v>
      </c>
      <c r="AK850" s="67" t="str">
        <f>'COUT TVX'!L847</f>
        <v>GROS ŒUVRE</v>
      </c>
      <c r="AL850" s="68">
        <f>'COUT TVX'!M847</f>
        <v>317566.01</v>
      </c>
      <c r="AM850" s="68"/>
      <c r="AN850" s="68"/>
      <c r="AO850" s="68"/>
      <c r="AP850" s="68"/>
      <c r="AQ850" s="68"/>
      <c r="AR850" s="68"/>
      <c r="AS850" s="77" t="str">
        <f>IF(ISBLANK('COUT TVX'!Q847),"",'COUT TVX'!Q847)</f>
        <v/>
      </c>
      <c r="AT850" s="68" t="str">
        <f t="shared" si="81"/>
        <v/>
      </c>
      <c r="AU850" s="68" t="str">
        <f t="shared" si="82"/>
        <v/>
      </c>
      <c r="AV850" s="68" t="str">
        <f t="shared" si="83"/>
        <v/>
      </c>
    </row>
    <row r="851" spans="1:48" x14ac:dyDescent="0.25">
      <c r="A851" s="67">
        <f>'COUT TVX'!A848</f>
        <v>901</v>
      </c>
      <c r="B851" s="67" t="str">
        <f>'COUT TVX'!B848</f>
        <v>MAMERS-RUE DE VERDUN-10 LOGTS</v>
      </c>
      <c r="C851" s="67"/>
      <c r="D851" s="67"/>
      <c r="E851" s="67" t="str">
        <f>IF(ISBLANK('COUT TVX'!I848),"",'COUT TVX'!I848)</f>
        <v/>
      </c>
      <c r="F851" s="72" t="str">
        <f>'COUT TVX'!R848</f>
        <v>Z3</v>
      </c>
      <c r="G851" s="67"/>
      <c r="H851" s="67">
        <f>'COUT TVX'!C848</f>
        <v>2015</v>
      </c>
      <c r="I851" s="67">
        <f>'COUT TVX'!D848</f>
        <v>2017</v>
      </c>
      <c r="J851" s="67" t="str">
        <f>IF('COUT TVX'!H848="IND","IND",IF('COUT TVX'!H848="COLL","COLL",IF('COUT TVX'!H848="INT","COL","MIXTE")))</f>
        <v>IND</v>
      </c>
      <c r="K851" s="67" t="str">
        <f>IFERROR((VLOOKUP(A851,'COUT GLOBAL'!A:L,9,FALSE)),"")</f>
        <v>Locatif</v>
      </c>
      <c r="L851" s="67"/>
      <c r="M851" s="67"/>
      <c r="N851" s="67" t="str">
        <f t="shared" si="78"/>
        <v>-</v>
      </c>
      <c r="O851" s="67"/>
      <c r="P851" s="67"/>
      <c r="Q851" s="67"/>
      <c r="R851" s="67"/>
      <c r="S851" s="67"/>
      <c r="T851" s="67"/>
      <c r="U851" s="67"/>
      <c r="V851" s="67"/>
      <c r="W851" s="67"/>
      <c r="X851" s="73" t="str">
        <f>IF('COUT TVX'!E848=0,"",'COUT TVX'!E848)</f>
        <v/>
      </c>
      <c r="Y851" s="74"/>
      <c r="Z851" s="74"/>
      <c r="AA851" s="74"/>
      <c r="AB851" s="74"/>
      <c r="AC851" s="74"/>
      <c r="AD851" s="68"/>
      <c r="AE851" s="68" t="str">
        <f t="shared" si="79"/>
        <v/>
      </c>
      <c r="AF851" s="68"/>
      <c r="AG851" s="75" t="str">
        <f>IF('COUT TVX'!F848=0,"",'COUT TVX'!F848)</f>
        <v/>
      </c>
      <c r="AH851" s="75" t="str">
        <f>IF('COUT TVX'!G848=0,"",'COUT TVX'!G848)</f>
        <v/>
      </c>
      <c r="AI851" s="76" t="str">
        <f t="shared" si="80"/>
        <v/>
      </c>
      <c r="AJ851" s="67" t="str">
        <f>'COUT TVX'!K848</f>
        <v>Sous-Traitant Lot 2</v>
      </c>
      <c r="AK851" s="67" t="str">
        <f>'COUT TVX'!L848</f>
        <v>GROS ŒUVRE</v>
      </c>
      <c r="AL851" s="68">
        <f>'COUT TVX'!M848</f>
        <v>34100</v>
      </c>
      <c r="AM851" s="68"/>
      <c r="AN851" s="68"/>
      <c r="AO851" s="68"/>
      <c r="AP851" s="68"/>
      <c r="AQ851" s="68"/>
      <c r="AR851" s="68"/>
      <c r="AS851" s="77" t="str">
        <f>IF(ISBLANK('COUT TVX'!Q848),"",'COUT TVX'!Q848)</f>
        <v/>
      </c>
      <c r="AT851" s="68" t="str">
        <f t="shared" si="81"/>
        <v/>
      </c>
      <c r="AU851" s="68" t="str">
        <f t="shared" si="82"/>
        <v/>
      </c>
      <c r="AV851" s="68" t="str">
        <f t="shared" si="83"/>
        <v/>
      </c>
    </row>
    <row r="852" spans="1:48" x14ac:dyDescent="0.25">
      <c r="A852" s="67">
        <f>'COUT TVX'!A849</f>
        <v>901</v>
      </c>
      <c r="B852" s="67" t="str">
        <f>'COUT TVX'!B849</f>
        <v>MAMERS-RUE DE VERDUN-10 LOGTS</v>
      </c>
      <c r="C852" s="67"/>
      <c r="D852" s="67"/>
      <c r="E852" s="67" t="str">
        <f>IF(ISBLANK('COUT TVX'!I849),"",'COUT TVX'!I849)</f>
        <v/>
      </c>
      <c r="F852" s="72" t="str">
        <f>'COUT TVX'!R849</f>
        <v>Z3</v>
      </c>
      <c r="G852" s="67"/>
      <c r="H852" s="67">
        <f>'COUT TVX'!C849</f>
        <v>2015</v>
      </c>
      <c r="I852" s="67">
        <f>'COUT TVX'!D849</f>
        <v>2017</v>
      </c>
      <c r="J852" s="67" t="str">
        <f>IF('COUT TVX'!H849="IND","IND",IF('COUT TVX'!H849="COLL","COLL",IF('COUT TVX'!H849="INT","COL","MIXTE")))</f>
        <v>IND</v>
      </c>
      <c r="K852" s="67" t="str">
        <f>IFERROR((VLOOKUP(A852,'COUT GLOBAL'!A:L,9,FALSE)),"")</f>
        <v>Locatif</v>
      </c>
      <c r="L852" s="67"/>
      <c r="M852" s="67"/>
      <c r="N852" s="67" t="str">
        <f t="shared" si="78"/>
        <v>-</v>
      </c>
      <c r="O852" s="67"/>
      <c r="P852" s="67"/>
      <c r="Q852" s="67"/>
      <c r="R852" s="67"/>
      <c r="S852" s="67"/>
      <c r="T852" s="67"/>
      <c r="U852" s="67"/>
      <c r="V852" s="67"/>
      <c r="W852" s="67"/>
      <c r="X852" s="73" t="str">
        <f>IF('COUT TVX'!E849=0,"",'COUT TVX'!E849)</f>
        <v/>
      </c>
      <c r="Y852" s="74"/>
      <c r="Z852" s="74"/>
      <c r="AA852" s="74"/>
      <c r="AB852" s="74"/>
      <c r="AC852" s="74"/>
      <c r="AD852" s="68"/>
      <c r="AE852" s="68" t="str">
        <f t="shared" si="79"/>
        <v/>
      </c>
      <c r="AF852" s="68"/>
      <c r="AG852" s="75" t="str">
        <f>IF('COUT TVX'!F849=0,"",'COUT TVX'!F849)</f>
        <v/>
      </c>
      <c r="AH852" s="75" t="str">
        <f>IF('COUT TVX'!G849=0,"",'COUT TVX'!G849)</f>
        <v/>
      </c>
      <c r="AI852" s="76" t="str">
        <f t="shared" si="80"/>
        <v/>
      </c>
      <c r="AJ852" s="67" t="str">
        <f>'COUT TVX'!K849</f>
        <v>Lot 3-Charpente-Ossature Bois</v>
      </c>
      <c r="AK852" s="67" t="str">
        <f>'COUT TVX'!L849</f>
        <v>CHARPENTE / COUVERTURE</v>
      </c>
      <c r="AL852" s="68">
        <f>'COUT TVX'!M849</f>
        <v>88635.82</v>
      </c>
      <c r="AM852" s="68"/>
      <c r="AN852" s="68"/>
      <c r="AO852" s="68"/>
      <c r="AP852" s="68"/>
      <c r="AQ852" s="68"/>
      <c r="AR852" s="68"/>
      <c r="AS852" s="77" t="str">
        <f>IF(ISBLANK('COUT TVX'!Q849),"",'COUT TVX'!Q849)</f>
        <v/>
      </c>
      <c r="AT852" s="68" t="str">
        <f t="shared" si="81"/>
        <v/>
      </c>
      <c r="AU852" s="68" t="str">
        <f t="shared" si="82"/>
        <v/>
      </c>
      <c r="AV852" s="68" t="str">
        <f t="shared" si="83"/>
        <v/>
      </c>
    </row>
    <row r="853" spans="1:48" x14ac:dyDescent="0.25">
      <c r="A853" s="67">
        <f>'COUT TVX'!A850</f>
        <v>901</v>
      </c>
      <c r="B853" s="67" t="str">
        <f>'COUT TVX'!B850</f>
        <v>MAMERS-RUE DE VERDUN-10 LOGTS</v>
      </c>
      <c r="C853" s="67"/>
      <c r="D853" s="67"/>
      <c r="E853" s="67" t="str">
        <f>IF(ISBLANK('COUT TVX'!I850),"",'COUT TVX'!I850)</f>
        <v/>
      </c>
      <c r="F853" s="72" t="str">
        <f>'COUT TVX'!R850</f>
        <v>Z3</v>
      </c>
      <c r="G853" s="67"/>
      <c r="H853" s="67">
        <f>'COUT TVX'!C850</f>
        <v>2015</v>
      </c>
      <c r="I853" s="67">
        <f>'COUT TVX'!D850</f>
        <v>2017</v>
      </c>
      <c r="J853" s="67" t="str">
        <f>IF('COUT TVX'!H850="IND","IND",IF('COUT TVX'!H850="COLL","COLL",IF('COUT TVX'!H850="INT","COL","MIXTE")))</f>
        <v>IND</v>
      </c>
      <c r="K853" s="67" t="str">
        <f>IFERROR((VLOOKUP(A853,'COUT GLOBAL'!A:L,9,FALSE)),"")</f>
        <v>Locatif</v>
      </c>
      <c r="L853" s="67"/>
      <c r="M853" s="67"/>
      <c r="N853" s="67" t="str">
        <f t="shared" si="78"/>
        <v>-</v>
      </c>
      <c r="O853" s="67"/>
      <c r="P853" s="67"/>
      <c r="Q853" s="67"/>
      <c r="R853" s="67"/>
      <c r="S853" s="67"/>
      <c r="T853" s="67"/>
      <c r="U853" s="67"/>
      <c r="V853" s="67"/>
      <c r="W853" s="67"/>
      <c r="X853" s="73" t="str">
        <f>IF('COUT TVX'!E850=0,"",'COUT TVX'!E850)</f>
        <v/>
      </c>
      <c r="Y853" s="74"/>
      <c r="Z853" s="74"/>
      <c r="AA853" s="74"/>
      <c r="AB853" s="74"/>
      <c r="AC853" s="74"/>
      <c r="AD853" s="68"/>
      <c r="AE853" s="68" t="str">
        <f t="shared" si="79"/>
        <v/>
      </c>
      <c r="AF853" s="68"/>
      <c r="AG853" s="75" t="str">
        <f>IF('COUT TVX'!F850=0,"",'COUT TVX'!F850)</f>
        <v/>
      </c>
      <c r="AH853" s="75" t="str">
        <f>IF('COUT TVX'!G850=0,"",'COUT TVX'!G850)</f>
        <v/>
      </c>
      <c r="AI853" s="76" t="str">
        <f t="shared" si="80"/>
        <v/>
      </c>
      <c r="AJ853" s="67" t="str">
        <f>'COUT TVX'!K850</f>
        <v>Lot 4-Couverture-Etancheite</v>
      </c>
      <c r="AK853" s="67" t="str">
        <f>'COUT TVX'!L850</f>
        <v>CHARPENTE / COUVERTURE</v>
      </c>
      <c r="AL853" s="68">
        <f>'COUT TVX'!M850</f>
        <v>63959.87</v>
      </c>
      <c r="AM853" s="68"/>
      <c r="AN853" s="68"/>
      <c r="AO853" s="68"/>
      <c r="AP853" s="68"/>
      <c r="AQ853" s="68"/>
      <c r="AR853" s="68"/>
      <c r="AS853" s="77" t="str">
        <f>IF(ISBLANK('COUT TVX'!Q850),"",'COUT TVX'!Q850)</f>
        <v/>
      </c>
      <c r="AT853" s="68" t="str">
        <f t="shared" si="81"/>
        <v/>
      </c>
      <c r="AU853" s="68" t="str">
        <f t="shared" si="82"/>
        <v/>
      </c>
      <c r="AV853" s="68" t="str">
        <f t="shared" si="83"/>
        <v/>
      </c>
    </row>
    <row r="854" spans="1:48" x14ac:dyDescent="0.25">
      <c r="A854" s="67">
        <f>'COUT TVX'!A851</f>
        <v>901</v>
      </c>
      <c r="B854" s="67" t="str">
        <f>'COUT TVX'!B851</f>
        <v>MAMERS-RUE DE VERDUN-10 LOGTS</v>
      </c>
      <c r="C854" s="67"/>
      <c r="D854" s="67"/>
      <c r="E854" s="67" t="str">
        <f>IF(ISBLANK('COUT TVX'!I851),"",'COUT TVX'!I851)</f>
        <v/>
      </c>
      <c r="F854" s="72" t="str">
        <f>'COUT TVX'!R851</f>
        <v>Z3</v>
      </c>
      <c r="G854" s="67"/>
      <c r="H854" s="67">
        <f>'COUT TVX'!C851</f>
        <v>2015</v>
      </c>
      <c r="I854" s="67">
        <f>'COUT TVX'!D851</f>
        <v>2017</v>
      </c>
      <c r="J854" s="67" t="str">
        <f>IF('COUT TVX'!H851="IND","IND",IF('COUT TVX'!H851="COLL","COLL",IF('COUT TVX'!H851="INT","COL","MIXTE")))</f>
        <v>IND</v>
      </c>
      <c r="K854" s="67" t="str">
        <f>IFERROR((VLOOKUP(A854,'COUT GLOBAL'!A:L,9,FALSE)),"")</f>
        <v>Locatif</v>
      </c>
      <c r="L854" s="67"/>
      <c r="M854" s="67"/>
      <c r="N854" s="67" t="str">
        <f t="shared" si="78"/>
        <v>-</v>
      </c>
      <c r="O854" s="67"/>
      <c r="P854" s="67"/>
      <c r="Q854" s="67"/>
      <c r="R854" s="67"/>
      <c r="S854" s="67"/>
      <c r="T854" s="67"/>
      <c r="U854" s="67"/>
      <c r="V854" s="67"/>
      <c r="W854" s="67"/>
      <c r="X854" s="73" t="str">
        <f>IF('COUT TVX'!E851=0,"",'COUT TVX'!E851)</f>
        <v/>
      </c>
      <c r="Y854" s="74"/>
      <c r="Z854" s="74"/>
      <c r="AA854" s="74"/>
      <c r="AB854" s="74"/>
      <c r="AC854" s="74"/>
      <c r="AD854" s="68"/>
      <c r="AE854" s="68" t="str">
        <f t="shared" si="79"/>
        <v/>
      </c>
      <c r="AF854" s="68"/>
      <c r="AG854" s="75" t="str">
        <f>IF('COUT TVX'!F851=0,"",'COUT TVX'!F851)</f>
        <v/>
      </c>
      <c r="AH854" s="75" t="str">
        <f>IF('COUT TVX'!G851=0,"",'COUT TVX'!G851)</f>
        <v/>
      </c>
      <c r="AI854" s="76" t="str">
        <f t="shared" si="80"/>
        <v/>
      </c>
      <c r="AJ854" s="67" t="str">
        <f>'COUT TVX'!K851</f>
        <v>Lot 5-Menuiseries Pv</v>
      </c>
      <c r="AK854" s="67" t="str">
        <f>'COUT TVX'!L851</f>
        <v>SECOND ŒUVRE</v>
      </c>
      <c r="AL854" s="68">
        <f>'COUT TVX'!M851</f>
        <v>45817.42</v>
      </c>
      <c r="AM854" s="68"/>
      <c r="AN854" s="68"/>
      <c r="AO854" s="68"/>
      <c r="AP854" s="68"/>
      <c r="AQ854" s="68"/>
      <c r="AR854" s="68"/>
      <c r="AS854" s="77" t="str">
        <f>IF(ISBLANK('COUT TVX'!Q851),"",'COUT TVX'!Q851)</f>
        <v/>
      </c>
      <c r="AT854" s="68" t="str">
        <f t="shared" si="81"/>
        <v/>
      </c>
      <c r="AU854" s="68" t="str">
        <f t="shared" si="82"/>
        <v/>
      </c>
      <c r="AV854" s="68" t="str">
        <f t="shared" si="83"/>
        <v/>
      </c>
    </row>
    <row r="855" spans="1:48" x14ac:dyDescent="0.25">
      <c r="A855" s="67">
        <f>'COUT TVX'!A852</f>
        <v>901</v>
      </c>
      <c r="B855" s="67" t="str">
        <f>'COUT TVX'!B852</f>
        <v>MAMERS-RUE DE VERDUN-10 LOGTS</v>
      </c>
      <c r="C855" s="67"/>
      <c r="D855" s="67"/>
      <c r="E855" s="67" t="str">
        <f>IF(ISBLANK('COUT TVX'!I852),"",'COUT TVX'!I852)</f>
        <v/>
      </c>
      <c r="F855" s="72" t="str">
        <f>'COUT TVX'!R852</f>
        <v>Z3</v>
      </c>
      <c r="G855" s="67"/>
      <c r="H855" s="67">
        <f>'COUT TVX'!C852</f>
        <v>2015</v>
      </c>
      <c r="I855" s="67">
        <f>'COUT TVX'!D852</f>
        <v>2017</v>
      </c>
      <c r="J855" s="67" t="str">
        <f>IF('COUT TVX'!H852="IND","IND",IF('COUT TVX'!H852="COLL","COLL",IF('COUT TVX'!H852="INT","COL","MIXTE")))</f>
        <v>IND</v>
      </c>
      <c r="K855" s="67" t="str">
        <f>IFERROR((VLOOKUP(A855,'COUT GLOBAL'!A:L,9,FALSE)),"")</f>
        <v>Locatif</v>
      </c>
      <c r="L855" s="67"/>
      <c r="M855" s="67"/>
      <c r="N855" s="67" t="str">
        <f t="shared" si="78"/>
        <v>-</v>
      </c>
      <c r="O855" s="67"/>
      <c r="P855" s="67"/>
      <c r="Q855" s="67"/>
      <c r="R855" s="67"/>
      <c r="S855" s="67"/>
      <c r="T855" s="67"/>
      <c r="U855" s="67"/>
      <c r="V855" s="67"/>
      <c r="W855" s="67"/>
      <c r="X855" s="73" t="str">
        <f>IF('COUT TVX'!E852=0,"",'COUT TVX'!E852)</f>
        <v/>
      </c>
      <c r="Y855" s="74"/>
      <c r="Z855" s="74"/>
      <c r="AA855" s="74"/>
      <c r="AB855" s="74"/>
      <c r="AC855" s="74"/>
      <c r="AD855" s="68"/>
      <c r="AE855" s="68" t="str">
        <f t="shared" si="79"/>
        <v/>
      </c>
      <c r="AF855" s="68"/>
      <c r="AG855" s="75" t="str">
        <f>IF('COUT TVX'!F852=0,"",'COUT TVX'!F852)</f>
        <v/>
      </c>
      <c r="AH855" s="75" t="str">
        <f>IF('COUT TVX'!G852=0,"",'COUT TVX'!G852)</f>
        <v/>
      </c>
      <c r="AI855" s="76" t="str">
        <f t="shared" si="80"/>
        <v/>
      </c>
      <c r="AJ855" s="67" t="str">
        <f>'COUT TVX'!K852</f>
        <v>Lot 6-Menuiseries Bois</v>
      </c>
      <c r="AK855" s="67" t="str">
        <f>'COUT TVX'!L852</f>
        <v>SECOND ŒUVRE</v>
      </c>
      <c r="AL855" s="68">
        <f>'COUT TVX'!M852</f>
        <v>29931.15</v>
      </c>
      <c r="AM855" s="68"/>
      <c r="AN855" s="68"/>
      <c r="AO855" s="68"/>
      <c r="AP855" s="68"/>
      <c r="AQ855" s="68"/>
      <c r="AR855" s="68"/>
      <c r="AS855" s="77" t="str">
        <f>IF(ISBLANK('COUT TVX'!Q852),"",'COUT TVX'!Q852)</f>
        <v/>
      </c>
      <c r="AT855" s="68" t="str">
        <f t="shared" si="81"/>
        <v/>
      </c>
      <c r="AU855" s="68" t="str">
        <f t="shared" si="82"/>
        <v/>
      </c>
      <c r="AV855" s="68" t="str">
        <f t="shared" si="83"/>
        <v/>
      </c>
    </row>
    <row r="856" spans="1:48" x14ac:dyDescent="0.25">
      <c r="A856" s="67">
        <f>'COUT TVX'!A853</f>
        <v>901</v>
      </c>
      <c r="B856" s="67" t="str">
        <f>'COUT TVX'!B853</f>
        <v>MAMERS-RUE DE VERDUN-10 LOGTS</v>
      </c>
      <c r="C856" s="67"/>
      <c r="D856" s="67"/>
      <c r="E856" s="67" t="str">
        <f>IF(ISBLANK('COUT TVX'!I853),"",'COUT TVX'!I853)</f>
        <v/>
      </c>
      <c r="F856" s="72" t="str">
        <f>'COUT TVX'!R853</f>
        <v>Z3</v>
      </c>
      <c r="G856" s="67"/>
      <c r="H856" s="67">
        <f>'COUT TVX'!C853</f>
        <v>2015</v>
      </c>
      <c r="I856" s="67">
        <f>'COUT TVX'!D853</f>
        <v>2017</v>
      </c>
      <c r="J856" s="67" t="str">
        <f>IF('COUT TVX'!H853="IND","IND",IF('COUT TVX'!H853="COLL","COLL",IF('COUT TVX'!H853="INT","COL","MIXTE")))</f>
        <v>IND</v>
      </c>
      <c r="K856" s="67" t="str">
        <f>IFERROR((VLOOKUP(A856,'COUT GLOBAL'!A:L,9,FALSE)),"")</f>
        <v>Locatif</v>
      </c>
      <c r="L856" s="67"/>
      <c r="M856" s="67"/>
      <c r="N856" s="67" t="str">
        <f t="shared" si="78"/>
        <v>-</v>
      </c>
      <c r="O856" s="67"/>
      <c r="P856" s="67"/>
      <c r="Q856" s="67"/>
      <c r="R856" s="67"/>
      <c r="S856" s="67"/>
      <c r="T856" s="67"/>
      <c r="U856" s="67"/>
      <c r="V856" s="67"/>
      <c r="W856" s="67"/>
      <c r="X856" s="73" t="str">
        <f>IF('COUT TVX'!E853=0,"",'COUT TVX'!E853)</f>
        <v/>
      </c>
      <c r="Y856" s="74"/>
      <c r="Z856" s="74"/>
      <c r="AA856" s="74"/>
      <c r="AB856" s="74"/>
      <c r="AC856" s="74"/>
      <c r="AD856" s="68"/>
      <c r="AE856" s="68" t="str">
        <f t="shared" si="79"/>
        <v/>
      </c>
      <c r="AF856" s="68"/>
      <c r="AG856" s="75" t="str">
        <f>IF('COUT TVX'!F853=0,"",'COUT TVX'!F853)</f>
        <v/>
      </c>
      <c r="AH856" s="75" t="str">
        <f>IF('COUT TVX'!G853=0,"",'COUT TVX'!G853)</f>
        <v/>
      </c>
      <c r="AI856" s="76" t="str">
        <f t="shared" si="80"/>
        <v/>
      </c>
      <c r="AJ856" s="67" t="str">
        <f>'COUT TVX'!K853</f>
        <v>Lot 7-Platrerie Seche-Isolatio</v>
      </c>
      <c r="AK856" s="67" t="str">
        <f>'COUT TVX'!L853</f>
        <v>SECOND ŒUVRE</v>
      </c>
      <c r="AL856" s="68">
        <f>'COUT TVX'!M853</f>
        <v>93904.56</v>
      </c>
      <c r="AM856" s="68"/>
      <c r="AN856" s="68"/>
      <c r="AO856" s="68"/>
      <c r="AP856" s="68"/>
      <c r="AQ856" s="68"/>
      <c r="AR856" s="68"/>
      <c r="AS856" s="77" t="str">
        <f>IF(ISBLANK('COUT TVX'!Q853),"",'COUT TVX'!Q853)</f>
        <v/>
      </c>
      <c r="AT856" s="68" t="str">
        <f t="shared" si="81"/>
        <v/>
      </c>
      <c r="AU856" s="68" t="str">
        <f t="shared" si="82"/>
        <v/>
      </c>
      <c r="AV856" s="68" t="str">
        <f t="shared" si="83"/>
        <v/>
      </c>
    </row>
    <row r="857" spans="1:48" x14ac:dyDescent="0.25">
      <c r="A857" s="67">
        <f>'COUT TVX'!A854</f>
        <v>901</v>
      </c>
      <c r="B857" s="67" t="str">
        <f>'COUT TVX'!B854</f>
        <v>MAMERS-RUE DE VERDUN-10 LOGTS</v>
      </c>
      <c r="C857" s="67"/>
      <c r="D857" s="67"/>
      <c r="E857" s="67" t="str">
        <f>IF(ISBLANK('COUT TVX'!I854),"",'COUT TVX'!I854)</f>
        <v/>
      </c>
      <c r="F857" s="72" t="str">
        <f>'COUT TVX'!R854</f>
        <v>Z3</v>
      </c>
      <c r="G857" s="67"/>
      <c r="H857" s="67">
        <f>'COUT TVX'!C854</f>
        <v>2015</v>
      </c>
      <c r="I857" s="67">
        <f>'COUT TVX'!D854</f>
        <v>2017</v>
      </c>
      <c r="J857" s="67" t="str">
        <f>IF('COUT TVX'!H854="IND","IND",IF('COUT TVX'!H854="COLL","COLL",IF('COUT TVX'!H854="INT","COL","MIXTE")))</f>
        <v>IND</v>
      </c>
      <c r="K857" s="67" t="str">
        <f>IFERROR((VLOOKUP(A857,'COUT GLOBAL'!A:L,9,FALSE)),"")</f>
        <v>Locatif</v>
      </c>
      <c r="L857" s="67"/>
      <c r="M857" s="67"/>
      <c r="N857" s="67" t="str">
        <f t="shared" si="78"/>
        <v>-</v>
      </c>
      <c r="O857" s="67"/>
      <c r="P857" s="67"/>
      <c r="Q857" s="67"/>
      <c r="R857" s="67"/>
      <c r="S857" s="67"/>
      <c r="T857" s="67"/>
      <c r="U857" s="67"/>
      <c r="V857" s="67"/>
      <c r="W857" s="67"/>
      <c r="X857" s="73" t="str">
        <f>IF('COUT TVX'!E854=0,"",'COUT TVX'!E854)</f>
        <v/>
      </c>
      <c r="Y857" s="74"/>
      <c r="Z857" s="74"/>
      <c r="AA857" s="74"/>
      <c r="AB857" s="74"/>
      <c r="AC857" s="74"/>
      <c r="AD857" s="68"/>
      <c r="AE857" s="68" t="str">
        <f t="shared" si="79"/>
        <v/>
      </c>
      <c r="AF857" s="68"/>
      <c r="AG857" s="75" t="str">
        <f>IF('COUT TVX'!F854=0,"",'COUT TVX'!F854)</f>
        <v/>
      </c>
      <c r="AH857" s="75" t="str">
        <f>IF('COUT TVX'!G854=0,"",'COUT TVX'!G854)</f>
        <v/>
      </c>
      <c r="AI857" s="76" t="str">
        <f t="shared" si="80"/>
        <v/>
      </c>
      <c r="AJ857" s="67" t="str">
        <f>'COUT TVX'!K854</f>
        <v>Sous-Traitant Lot 7-Platrerie Seche-Isolatio</v>
      </c>
      <c r="AK857" s="67" t="str">
        <f>'COUT TVX'!L854</f>
        <v>SECOND ŒUVRE</v>
      </c>
      <c r="AL857" s="68">
        <f>'COUT TVX'!M854</f>
        <v>53300</v>
      </c>
      <c r="AM857" s="68"/>
      <c r="AN857" s="68"/>
      <c r="AO857" s="68"/>
      <c r="AP857" s="68"/>
      <c r="AQ857" s="68"/>
      <c r="AR857" s="68"/>
      <c r="AS857" s="77" t="str">
        <f>IF(ISBLANK('COUT TVX'!Q854),"",'COUT TVX'!Q854)</f>
        <v/>
      </c>
      <c r="AT857" s="68" t="str">
        <f t="shared" si="81"/>
        <v/>
      </c>
      <c r="AU857" s="68" t="str">
        <f t="shared" si="82"/>
        <v/>
      </c>
      <c r="AV857" s="68" t="str">
        <f t="shared" si="83"/>
        <v/>
      </c>
    </row>
    <row r="858" spans="1:48" x14ac:dyDescent="0.25">
      <c r="A858" s="67">
        <f>'COUT TVX'!A855</f>
        <v>901</v>
      </c>
      <c r="B858" s="67" t="str">
        <f>'COUT TVX'!B855</f>
        <v>MAMERS-RUE DE VERDUN-10 LOGTS</v>
      </c>
      <c r="C858" s="67"/>
      <c r="D858" s="67"/>
      <c r="E858" s="67" t="str">
        <f>IF(ISBLANK('COUT TVX'!I855),"",'COUT TVX'!I855)</f>
        <v/>
      </c>
      <c r="F858" s="72" t="str">
        <f>'COUT TVX'!R855</f>
        <v>Z3</v>
      </c>
      <c r="G858" s="67"/>
      <c r="H858" s="67">
        <f>'COUT TVX'!C855</f>
        <v>2015</v>
      </c>
      <c r="I858" s="67">
        <f>'COUT TVX'!D855</f>
        <v>2017</v>
      </c>
      <c r="J858" s="67" t="str">
        <f>IF('COUT TVX'!H855="IND","IND",IF('COUT TVX'!H855="COLL","COLL",IF('COUT TVX'!H855="INT","COL","MIXTE")))</f>
        <v>IND</v>
      </c>
      <c r="K858" s="67" t="str">
        <f>IFERROR((VLOOKUP(A858,'COUT GLOBAL'!A:L,9,FALSE)),"")</f>
        <v>Locatif</v>
      </c>
      <c r="L858" s="67"/>
      <c r="M858" s="67"/>
      <c r="N858" s="67" t="str">
        <f t="shared" si="78"/>
        <v>-</v>
      </c>
      <c r="O858" s="67"/>
      <c r="P858" s="67"/>
      <c r="Q858" s="67"/>
      <c r="R858" s="67"/>
      <c r="S858" s="67"/>
      <c r="T858" s="67"/>
      <c r="U858" s="67"/>
      <c r="V858" s="67"/>
      <c r="W858" s="67"/>
      <c r="X858" s="73" t="str">
        <f>IF('COUT TVX'!E855=0,"",'COUT TVX'!E855)</f>
        <v/>
      </c>
      <c r="Y858" s="74"/>
      <c r="Z858" s="74"/>
      <c r="AA858" s="74"/>
      <c r="AB858" s="74"/>
      <c r="AC858" s="74"/>
      <c r="AD858" s="68"/>
      <c r="AE858" s="68" t="str">
        <f t="shared" si="79"/>
        <v/>
      </c>
      <c r="AF858" s="68"/>
      <c r="AG858" s="75" t="str">
        <f>IF('COUT TVX'!F855=0,"",'COUT TVX'!F855)</f>
        <v/>
      </c>
      <c r="AH858" s="75" t="str">
        <f>IF('COUT TVX'!G855=0,"",'COUT TVX'!G855)</f>
        <v/>
      </c>
      <c r="AI858" s="76" t="str">
        <f t="shared" si="80"/>
        <v/>
      </c>
      <c r="AJ858" s="67" t="str">
        <f>'COUT TVX'!K855</f>
        <v>Lot 8-Electricite</v>
      </c>
      <c r="AK858" s="67" t="str">
        <f>'COUT TVX'!L855</f>
        <v>ELECTRICITE / CHAUFFAGE/PLOMBERIE/VMC</v>
      </c>
      <c r="AL858" s="68">
        <f>'COUT TVX'!M855</f>
        <v>70390.84</v>
      </c>
      <c r="AM858" s="68"/>
      <c r="AN858" s="68"/>
      <c r="AO858" s="68"/>
      <c r="AP858" s="68"/>
      <c r="AQ858" s="68"/>
      <c r="AR858" s="68"/>
      <c r="AS858" s="77" t="str">
        <f>IF(ISBLANK('COUT TVX'!Q855),"",'COUT TVX'!Q855)</f>
        <v/>
      </c>
      <c r="AT858" s="68" t="str">
        <f t="shared" si="81"/>
        <v/>
      </c>
      <c r="AU858" s="68" t="str">
        <f t="shared" si="82"/>
        <v/>
      </c>
      <c r="AV858" s="68" t="str">
        <f t="shared" si="83"/>
        <v/>
      </c>
    </row>
    <row r="859" spans="1:48" x14ac:dyDescent="0.25">
      <c r="A859" s="67">
        <f>'COUT TVX'!A856</f>
        <v>901</v>
      </c>
      <c r="B859" s="67" t="str">
        <f>'COUT TVX'!B856</f>
        <v>MAMERS-RUE DE VERDUN-10 LOGTS</v>
      </c>
      <c r="C859" s="67"/>
      <c r="D859" s="67"/>
      <c r="E859" s="67" t="str">
        <f>IF(ISBLANK('COUT TVX'!I856),"",'COUT TVX'!I856)</f>
        <v/>
      </c>
      <c r="F859" s="72" t="str">
        <f>'COUT TVX'!R856</f>
        <v>Z3</v>
      </c>
      <c r="G859" s="67"/>
      <c r="H859" s="67">
        <f>'COUT TVX'!C856</f>
        <v>2015</v>
      </c>
      <c r="I859" s="67">
        <f>'COUT TVX'!D856</f>
        <v>2017</v>
      </c>
      <c r="J859" s="67" t="str">
        <f>IF('COUT TVX'!H856="IND","IND",IF('COUT TVX'!H856="COLL","COLL",IF('COUT TVX'!H856="INT","COL","MIXTE")))</f>
        <v>IND</v>
      </c>
      <c r="K859" s="67" t="str">
        <f>IFERROR((VLOOKUP(A859,'COUT GLOBAL'!A:L,9,FALSE)),"")</f>
        <v>Locatif</v>
      </c>
      <c r="L859" s="67"/>
      <c r="M859" s="67"/>
      <c r="N859" s="67" t="str">
        <f t="shared" si="78"/>
        <v>-</v>
      </c>
      <c r="O859" s="67"/>
      <c r="P859" s="67"/>
      <c r="Q859" s="67"/>
      <c r="R859" s="67"/>
      <c r="S859" s="67"/>
      <c r="T859" s="67"/>
      <c r="U859" s="67"/>
      <c r="V859" s="67"/>
      <c r="W859" s="67"/>
      <c r="X859" s="73" t="str">
        <f>IF('COUT TVX'!E856=0,"",'COUT TVX'!E856)</f>
        <v/>
      </c>
      <c r="Y859" s="74"/>
      <c r="Z859" s="74"/>
      <c r="AA859" s="74"/>
      <c r="AB859" s="74"/>
      <c r="AC859" s="74"/>
      <c r="AD859" s="68"/>
      <c r="AE859" s="68" t="str">
        <f t="shared" si="79"/>
        <v/>
      </c>
      <c r="AF859" s="68"/>
      <c r="AG859" s="75" t="str">
        <f>IF('COUT TVX'!F856=0,"",'COUT TVX'!F856)</f>
        <v/>
      </c>
      <c r="AH859" s="75" t="str">
        <f>IF('COUT TVX'!G856=0,"",'COUT TVX'!G856)</f>
        <v/>
      </c>
      <c r="AI859" s="76" t="str">
        <f t="shared" si="80"/>
        <v/>
      </c>
      <c r="AJ859" s="67" t="str">
        <f>'COUT TVX'!K856</f>
        <v>Lot 9-Chauffage Ventilation</v>
      </c>
      <c r="AK859" s="67" t="str">
        <f>'COUT TVX'!L856</f>
        <v>ELECTRICITE / CHAUFFAGE/PLOMBERIE/VMC</v>
      </c>
      <c r="AL859" s="68">
        <f>'COUT TVX'!M856</f>
        <v>49133.65</v>
      </c>
      <c r="AM859" s="68"/>
      <c r="AN859" s="68"/>
      <c r="AO859" s="68"/>
      <c r="AP859" s="68"/>
      <c r="AQ859" s="68"/>
      <c r="AR859" s="68"/>
      <c r="AS859" s="77" t="str">
        <f>IF(ISBLANK('COUT TVX'!Q856),"",'COUT TVX'!Q856)</f>
        <v/>
      </c>
      <c r="AT859" s="68" t="str">
        <f t="shared" si="81"/>
        <v/>
      </c>
      <c r="AU859" s="68" t="str">
        <f t="shared" si="82"/>
        <v/>
      </c>
      <c r="AV859" s="68" t="str">
        <f t="shared" si="83"/>
        <v/>
      </c>
    </row>
    <row r="860" spans="1:48" x14ac:dyDescent="0.25">
      <c r="A860" s="67">
        <f>'COUT TVX'!A857</f>
        <v>901</v>
      </c>
      <c r="B860" s="67" t="str">
        <f>'COUT TVX'!B857</f>
        <v>MAMERS-RUE DE VERDUN-10 LOGTS</v>
      </c>
      <c r="C860" s="67"/>
      <c r="D860" s="67"/>
      <c r="E860" s="67" t="str">
        <f>IF(ISBLANK('COUT TVX'!I857),"",'COUT TVX'!I857)</f>
        <v/>
      </c>
      <c r="F860" s="72" t="str">
        <f>'COUT TVX'!R857</f>
        <v>Z3</v>
      </c>
      <c r="G860" s="67"/>
      <c r="H860" s="67">
        <f>'COUT TVX'!C857</f>
        <v>2015</v>
      </c>
      <c r="I860" s="67">
        <f>'COUT TVX'!D857</f>
        <v>2017</v>
      </c>
      <c r="J860" s="67" t="str">
        <f>IF('COUT TVX'!H857="IND","IND",IF('COUT TVX'!H857="COLL","COLL",IF('COUT TVX'!H857="INT","COL","MIXTE")))</f>
        <v>IND</v>
      </c>
      <c r="K860" s="67" t="str">
        <f>IFERROR((VLOOKUP(A860,'COUT GLOBAL'!A:L,9,FALSE)),"")</f>
        <v>Locatif</v>
      </c>
      <c r="L860" s="67"/>
      <c r="M860" s="67"/>
      <c r="N860" s="67" t="str">
        <f t="shared" si="78"/>
        <v>-</v>
      </c>
      <c r="O860" s="67"/>
      <c r="P860" s="67"/>
      <c r="Q860" s="67"/>
      <c r="R860" s="67"/>
      <c r="S860" s="67"/>
      <c r="T860" s="67"/>
      <c r="U860" s="67"/>
      <c r="V860" s="67"/>
      <c r="W860" s="67"/>
      <c r="X860" s="73" t="str">
        <f>IF('COUT TVX'!E857=0,"",'COUT TVX'!E857)</f>
        <v/>
      </c>
      <c r="Y860" s="74"/>
      <c r="Z860" s="74"/>
      <c r="AA860" s="74"/>
      <c r="AB860" s="74"/>
      <c r="AC860" s="74"/>
      <c r="AD860" s="68"/>
      <c r="AE860" s="68" t="str">
        <f t="shared" si="79"/>
        <v/>
      </c>
      <c r="AF860" s="68"/>
      <c r="AG860" s="75" t="str">
        <f>IF('COUT TVX'!F857=0,"",'COUT TVX'!F857)</f>
        <v/>
      </c>
      <c r="AH860" s="75" t="str">
        <f>IF('COUT TVX'!G857=0,"",'COUT TVX'!G857)</f>
        <v/>
      </c>
      <c r="AI860" s="76" t="str">
        <f t="shared" si="80"/>
        <v/>
      </c>
      <c r="AJ860" s="67" t="str">
        <f>'COUT TVX'!K857</f>
        <v>Lot 10-Plomberie Sanitaire</v>
      </c>
      <c r="AK860" s="67" t="str">
        <f>'COUT TVX'!L857</f>
        <v>ELECTRICITE / CHAUFFAGE/PLOMBERIE/VMC</v>
      </c>
      <c r="AL860" s="68">
        <f>'COUT TVX'!M857</f>
        <v>31016.639999999999</v>
      </c>
      <c r="AM860" s="68"/>
      <c r="AN860" s="68"/>
      <c r="AO860" s="68"/>
      <c r="AP860" s="68"/>
      <c r="AQ860" s="68"/>
      <c r="AR860" s="68"/>
      <c r="AS860" s="77" t="str">
        <f>IF(ISBLANK('COUT TVX'!Q857),"",'COUT TVX'!Q857)</f>
        <v/>
      </c>
      <c r="AT860" s="68" t="str">
        <f t="shared" si="81"/>
        <v/>
      </c>
      <c r="AU860" s="68" t="str">
        <f t="shared" si="82"/>
        <v/>
      </c>
      <c r="AV860" s="68" t="str">
        <f t="shared" si="83"/>
        <v/>
      </c>
    </row>
    <row r="861" spans="1:48" x14ac:dyDescent="0.25">
      <c r="A861" s="67">
        <f>'COUT TVX'!A858</f>
        <v>901</v>
      </c>
      <c r="B861" s="67" t="str">
        <f>'COUT TVX'!B858</f>
        <v>MAMERS-RUE DE VERDUN-10 LOGTS</v>
      </c>
      <c r="C861" s="67"/>
      <c r="D861" s="67"/>
      <c r="E861" s="67" t="str">
        <f>IF(ISBLANK('COUT TVX'!I858),"",'COUT TVX'!I858)</f>
        <v/>
      </c>
      <c r="F861" s="72" t="str">
        <f>'COUT TVX'!R858</f>
        <v>Z3</v>
      </c>
      <c r="G861" s="67"/>
      <c r="H861" s="67">
        <f>'COUT TVX'!C858</f>
        <v>2015</v>
      </c>
      <c r="I861" s="67">
        <f>'COUT TVX'!D858</f>
        <v>2017</v>
      </c>
      <c r="J861" s="67" t="str">
        <f>IF('COUT TVX'!H858="IND","IND",IF('COUT TVX'!H858="COLL","COLL",IF('COUT TVX'!H858="INT","COL","MIXTE")))</f>
        <v>IND</v>
      </c>
      <c r="K861" s="67" t="str">
        <f>IFERROR((VLOOKUP(A861,'COUT GLOBAL'!A:L,9,FALSE)),"")</f>
        <v>Locatif</v>
      </c>
      <c r="L861" s="67"/>
      <c r="M861" s="67"/>
      <c r="N861" s="67" t="str">
        <f t="shared" si="78"/>
        <v>-</v>
      </c>
      <c r="O861" s="67"/>
      <c r="P861" s="67"/>
      <c r="Q861" s="67"/>
      <c r="R861" s="67"/>
      <c r="S861" s="67"/>
      <c r="T861" s="67"/>
      <c r="U861" s="67"/>
      <c r="V861" s="67"/>
      <c r="W861" s="67"/>
      <c r="X861" s="73" t="str">
        <f>IF('COUT TVX'!E858=0,"",'COUT TVX'!E858)</f>
        <v/>
      </c>
      <c r="Y861" s="74"/>
      <c r="Z861" s="74"/>
      <c r="AA861" s="74"/>
      <c r="AB861" s="74"/>
      <c r="AC861" s="74"/>
      <c r="AD861" s="68"/>
      <c r="AE861" s="68" t="str">
        <f t="shared" si="79"/>
        <v/>
      </c>
      <c r="AF861" s="68"/>
      <c r="AG861" s="75" t="str">
        <f>IF('COUT TVX'!F858=0,"",'COUT TVX'!F858)</f>
        <v/>
      </c>
      <c r="AH861" s="75" t="str">
        <f>IF('COUT TVX'!G858=0,"",'COUT TVX'!G858)</f>
        <v/>
      </c>
      <c r="AI861" s="76" t="str">
        <f t="shared" si="80"/>
        <v/>
      </c>
      <c r="AJ861" s="67" t="str">
        <f>'COUT TVX'!K858</f>
        <v>Lot 11-Carrelage-Faïence</v>
      </c>
      <c r="AK861" s="67" t="str">
        <f>'COUT TVX'!L858</f>
        <v>SECOND ŒUVRE</v>
      </c>
      <c r="AL861" s="68">
        <f>'COUT TVX'!M858</f>
        <v>46539.54</v>
      </c>
      <c r="AM861" s="68"/>
      <c r="AN861" s="68"/>
      <c r="AO861" s="68"/>
      <c r="AP861" s="68"/>
      <c r="AQ861" s="68"/>
      <c r="AR861" s="68"/>
      <c r="AS861" s="77" t="str">
        <f>IF(ISBLANK('COUT TVX'!Q858),"",'COUT TVX'!Q858)</f>
        <v/>
      </c>
      <c r="AT861" s="68" t="str">
        <f t="shared" si="81"/>
        <v/>
      </c>
      <c r="AU861" s="68" t="str">
        <f t="shared" si="82"/>
        <v/>
      </c>
      <c r="AV861" s="68" t="str">
        <f t="shared" si="83"/>
        <v/>
      </c>
    </row>
    <row r="862" spans="1:48" x14ac:dyDescent="0.25">
      <c r="A862" s="67">
        <f>'COUT TVX'!A859</f>
        <v>901</v>
      </c>
      <c r="B862" s="67" t="str">
        <f>'COUT TVX'!B859</f>
        <v>MAMERS-RUE DE VERDUN-10 LOGTS</v>
      </c>
      <c r="C862" s="67"/>
      <c r="D862" s="67"/>
      <c r="E862" s="67" t="str">
        <f>IF(ISBLANK('COUT TVX'!I859),"",'COUT TVX'!I859)</f>
        <v/>
      </c>
      <c r="F862" s="72" t="str">
        <f>'COUT TVX'!R859</f>
        <v>Z3</v>
      </c>
      <c r="G862" s="67"/>
      <c r="H862" s="67">
        <f>'COUT TVX'!C859</f>
        <v>2015</v>
      </c>
      <c r="I862" s="67">
        <f>'COUT TVX'!D859</f>
        <v>2017</v>
      </c>
      <c r="J862" s="67" t="str">
        <f>IF('COUT TVX'!H859="IND","IND",IF('COUT TVX'!H859="COLL","COLL",IF('COUT TVX'!H859="INT","COL","MIXTE")))</f>
        <v>IND</v>
      </c>
      <c r="K862" s="67" t="str">
        <f>IFERROR((VLOOKUP(A862,'COUT GLOBAL'!A:L,9,FALSE)),"")</f>
        <v>Locatif</v>
      </c>
      <c r="L862" s="67"/>
      <c r="M862" s="67"/>
      <c r="N862" s="67" t="str">
        <f t="shared" si="78"/>
        <v>-</v>
      </c>
      <c r="O862" s="67"/>
      <c r="P862" s="67"/>
      <c r="Q862" s="67"/>
      <c r="R862" s="67"/>
      <c r="S862" s="67"/>
      <c r="T862" s="67"/>
      <c r="U862" s="67"/>
      <c r="V862" s="67"/>
      <c r="W862" s="67"/>
      <c r="X862" s="73" t="str">
        <f>IF('COUT TVX'!E859=0,"",'COUT TVX'!E859)</f>
        <v/>
      </c>
      <c r="Y862" s="74"/>
      <c r="Z862" s="74"/>
      <c r="AA862" s="74"/>
      <c r="AB862" s="74"/>
      <c r="AC862" s="74"/>
      <c r="AD862" s="68"/>
      <c r="AE862" s="68" t="str">
        <f t="shared" si="79"/>
        <v/>
      </c>
      <c r="AF862" s="68"/>
      <c r="AG862" s="75" t="str">
        <f>IF('COUT TVX'!F859=0,"",'COUT TVX'!F859)</f>
        <v/>
      </c>
      <c r="AH862" s="75" t="str">
        <f>IF('COUT TVX'!G859=0,"",'COUT TVX'!G859)</f>
        <v/>
      </c>
      <c r="AI862" s="76" t="str">
        <f t="shared" si="80"/>
        <v/>
      </c>
      <c r="AJ862" s="67" t="str">
        <f>'COUT TVX'!K859</f>
        <v>Lot 12-Peinture-Sols Minces</v>
      </c>
      <c r="AK862" s="67" t="str">
        <f>'COUT TVX'!L859</f>
        <v>SECOND ŒUVRE</v>
      </c>
      <c r="AL862" s="68">
        <f>'COUT TVX'!M859</f>
        <v>33281.24</v>
      </c>
      <c r="AM862" s="68"/>
      <c r="AN862" s="68"/>
      <c r="AO862" s="68"/>
      <c r="AP862" s="68"/>
      <c r="AQ862" s="68"/>
      <c r="AR862" s="68"/>
      <c r="AS862" s="77" t="str">
        <f>IF(ISBLANK('COUT TVX'!Q859),"",'COUT TVX'!Q859)</f>
        <v/>
      </c>
      <c r="AT862" s="68" t="str">
        <f t="shared" si="81"/>
        <v/>
      </c>
      <c r="AU862" s="68" t="str">
        <f t="shared" si="82"/>
        <v/>
      </c>
      <c r="AV862" s="68" t="str">
        <f t="shared" si="83"/>
        <v/>
      </c>
    </row>
    <row r="863" spans="1:48" x14ac:dyDescent="0.25">
      <c r="A863" s="67">
        <f>'COUT TVX'!A860</f>
        <v>925</v>
      </c>
      <c r="B863" s="67" t="str">
        <f>'COUT TVX'!B860</f>
        <v>SOUGE LE GANELON-LA PLAINE DES BOULAIES-8 LOGTS</v>
      </c>
      <c r="C863" s="67"/>
      <c r="D863" s="67" t="s">
        <v>1275</v>
      </c>
      <c r="E863" s="67" t="str">
        <f>IF(ISBLANK('COUT TVX'!I860),"",'COUT TVX'!I860)</f>
        <v/>
      </c>
      <c r="F863" s="72" t="str">
        <f>'COUT TVX'!R860</f>
        <v>Z3</v>
      </c>
      <c r="G863" s="67"/>
      <c r="H863" s="67">
        <f>'COUT TVX'!C860</f>
        <v>2015</v>
      </c>
      <c r="I863" s="67">
        <f>'COUT TVX'!D860</f>
        <v>2017</v>
      </c>
      <c r="J863" s="67" t="str">
        <f>IF('COUT TVX'!H860="IND","IND",IF('COUT TVX'!H860="COLL","COLL",IF('COUT TVX'!H860="INT","COL","MIXTE")))</f>
        <v>IND</v>
      </c>
      <c r="K863" s="67" t="str">
        <f>IFERROR((VLOOKUP(A863,'COUT GLOBAL'!A:L,9,FALSE)),"")</f>
        <v>Locatif</v>
      </c>
      <c r="L863" s="67"/>
      <c r="M863" s="67"/>
      <c r="N863" s="67" t="str">
        <f t="shared" si="78"/>
        <v>-</v>
      </c>
      <c r="O863" s="67"/>
      <c r="P863" s="67"/>
      <c r="Q863" s="67"/>
      <c r="R863" s="67"/>
      <c r="S863" s="67"/>
      <c r="T863" s="67"/>
      <c r="U863" s="67"/>
      <c r="V863" s="67"/>
      <c r="W863" s="67"/>
      <c r="X863" s="73">
        <f>IF('COUT TVX'!E860=0,"",'COUT TVX'!E860)</f>
        <v>8</v>
      </c>
      <c r="Y863" s="74"/>
      <c r="Z863" s="74"/>
      <c r="AA863" s="74"/>
      <c r="AB863" s="74"/>
      <c r="AC863" s="74"/>
      <c r="AD863" s="68"/>
      <c r="AE863" s="68">
        <f t="shared" si="79"/>
        <v>0</v>
      </c>
      <c r="AF863" s="68"/>
      <c r="AG863" s="75">
        <f>IF('COUT TVX'!F860=0,"",'COUT TVX'!F860)</f>
        <v>539.4</v>
      </c>
      <c r="AH863" s="75">
        <f>IF('COUT TVX'!G860=0,"",'COUT TVX'!G860)</f>
        <v>584</v>
      </c>
      <c r="AI863" s="76">
        <f t="shared" si="80"/>
        <v>0.92363013698630136</v>
      </c>
      <c r="AJ863" s="67" t="str">
        <f>'COUT TVX'!K860</f>
        <v>Lot n°01-Maconnerie Go VRD</v>
      </c>
      <c r="AK863" s="67" t="str">
        <f>'COUT TVX'!L860</f>
        <v>GROS ŒUVRE</v>
      </c>
      <c r="AL863" s="68">
        <f>'COUT TVX'!M860</f>
        <v>239168.89</v>
      </c>
      <c r="AM863" s="68"/>
      <c r="AN863" s="68"/>
      <c r="AO863" s="68"/>
      <c r="AP863" s="68"/>
      <c r="AQ863" s="68"/>
      <c r="AR863" s="68"/>
      <c r="AS863" s="77" t="str">
        <f>IF(ISBLANK('COUT TVX'!Q860),"",'COUT TVX'!Q860)</f>
        <v/>
      </c>
      <c r="AT863" s="68">
        <f t="shared" si="81"/>
        <v>0</v>
      </c>
      <c r="AU863" s="68">
        <f t="shared" si="82"/>
        <v>0</v>
      </c>
      <c r="AV863" s="68">
        <f t="shared" si="83"/>
        <v>0</v>
      </c>
    </row>
    <row r="864" spans="1:48" x14ac:dyDescent="0.25">
      <c r="A864" s="67">
        <f>'COUT TVX'!A861</f>
        <v>925</v>
      </c>
      <c r="B864" s="67" t="str">
        <f>'COUT TVX'!B861</f>
        <v>SOUGE LE GANELON-LA PLAINE DES BOULAIES-8 LOGTS</v>
      </c>
      <c r="C864" s="67"/>
      <c r="D864" s="67"/>
      <c r="E864" s="67" t="str">
        <f>IF(ISBLANK('COUT TVX'!I861),"",'COUT TVX'!I861)</f>
        <v/>
      </c>
      <c r="F864" s="72" t="str">
        <f>'COUT TVX'!R861</f>
        <v>Z3</v>
      </c>
      <c r="G864" s="67"/>
      <c r="H864" s="67">
        <f>'COUT TVX'!C861</f>
        <v>2015</v>
      </c>
      <c r="I864" s="67">
        <f>'COUT TVX'!D861</f>
        <v>2017</v>
      </c>
      <c r="J864" s="67" t="str">
        <f>IF('COUT TVX'!H861="IND","IND",IF('COUT TVX'!H861="COLL","COLL",IF('COUT TVX'!H861="INT","COL","MIXTE")))</f>
        <v>IND</v>
      </c>
      <c r="K864" s="67" t="str">
        <f>IFERROR((VLOOKUP(A864,'COUT GLOBAL'!A:L,9,FALSE)),"")</f>
        <v>Locatif</v>
      </c>
      <c r="L864" s="67"/>
      <c r="M864" s="67"/>
      <c r="N864" s="67" t="str">
        <f t="shared" si="78"/>
        <v>-</v>
      </c>
      <c r="O864" s="67"/>
      <c r="P864" s="67"/>
      <c r="Q864" s="67"/>
      <c r="R864" s="67"/>
      <c r="S864" s="67"/>
      <c r="T864" s="67"/>
      <c r="U864" s="67"/>
      <c r="V864" s="67"/>
      <c r="W864" s="67"/>
      <c r="X864" s="73" t="str">
        <f>IF('COUT TVX'!E861=0,"",'COUT TVX'!E861)</f>
        <v/>
      </c>
      <c r="Y864" s="74"/>
      <c r="Z864" s="74"/>
      <c r="AA864" s="74"/>
      <c r="AB864" s="74"/>
      <c r="AC864" s="74"/>
      <c r="AD864" s="68"/>
      <c r="AE864" s="68" t="str">
        <f t="shared" si="79"/>
        <v/>
      </c>
      <c r="AF864" s="68"/>
      <c r="AG864" s="75" t="str">
        <f>IF('COUT TVX'!F861=0,"",'COUT TVX'!F861)</f>
        <v/>
      </c>
      <c r="AH864" s="75" t="str">
        <f>IF('COUT TVX'!G861=0,"",'COUT TVX'!G861)</f>
        <v/>
      </c>
      <c r="AI864" s="76" t="str">
        <f t="shared" si="80"/>
        <v/>
      </c>
      <c r="AJ864" s="67" t="str">
        <f>'COUT TVX'!K861</f>
        <v>Sous-Traitant Lot n°01-Maconnerie Go VRD</v>
      </c>
      <c r="AK864" s="67" t="str">
        <f>'COUT TVX'!L861</f>
        <v>GROS ŒUVRE</v>
      </c>
      <c r="AL864" s="68">
        <f>'COUT TVX'!M861</f>
        <v>4400</v>
      </c>
      <c r="AM864" s="68"/>
      <c r="AN864" s="68"/>
      <c r="AO864" s="68"/>
      <c r="AP864" s="68"/>
      <c r="AQ864" s="68"/>
      <c r="AR864" s="68"/>
      <c r="AS864" s="77" t="str">
        <f>IF(ISBLANK('COUT TVX'!Q861),"",'COUT TVX'!Q861)</f>
        <v/>
      </c>
      <c r="AT864" s="68" t="str">
        <f t="shared" si="81"/>
        <v/>
      </c>
      <c r="AU864" s="68" t="str">
        <f t="shared" si="82"/>
        <v/>
      </c>
      <c r="AV864" s="68" t="str">
        <f t="shared" si="83"/>
        <v/>
      </c>
    </row>
    <row r="865" spans="1:48" x14ac:dyDescent="0.25">
      <c r="A865" s="67">
        <f>'COUT TVX'!A862</f>
        <v>925</v>
      </c>
      <c r="B865" s="67" t="str">
        <f>'COUT TVX'!B862</f>
        <v>SOUGE LE GANELON-LA PLAINE DES BOULAIES-8 LOGTS</v>
      </c>
      <c r="C865" s="67"/>
      <c r="D865" s="67"/>
      <c r="E865" s="67" t="str">
        <f>IF(ISBLANK('COUT TVX'!I862),"",'COUT TVX'!I862)</f>
        <v/>
      </c>
      <c r="F865" s="72" t="str">
        <f>'COUT TVX'!R862</f>
        <v>Z3</v>
      </c>
      <c r="G865" s="67"/>
      <c r="H865" s="67">
        <f>'COUT TVX'!C862</f>
        <v>2015</v>
      </c>
      <c r="I865" s="67">
        <f>'COUT TVX'!D862</f>
        <v>2017</v>
      </c>
      <c r="J865" s="67" t="str">
        <f>IF('COUT TVX'!H862="IND","IND",IF('COUT TVX'!H862="COLL","COLL",IF('COUT TVX'!H862="INT","COL","MIXTE")))</f>
        <v>IND</v>
      </c>
      <c r="K865" s="67" t="str">
        <f>IFERROR((VLOOKUP(A865,'COUT GLOBAL'!A:L,9,FALSE)),"")</f>
        <v>Locatif</v>
      </c>
      <c r="L865" s="67"/>
      <c r="M865" s="67"/>
      <c r="N865" s="67" t="str">
        <f t="shared" si="78"/>
        <v>-</v>
      </c>
      <c r="O865" s="67"/>
      <c r="P865" s="67"/>
      <c r="Q865" s="67"/>
      <c r="R865" s="67"/>
      <c r="S865" s="67"/>
      <c r="T865" s="67"/>
      <c r="U865" s="67"/>
      <c r="V865" s="67"/>
      <c r="W865" s="67"/>
      <c r="X865" s="73" t="str">
        <f>IF('COUT TVX'!E862=0,"",'COUT TVX'!E862)</f>
        <v/>
      </c>
      <c r="Y865" s="74"/>
      <c r="Z865" s="74"/>
      <c r="AA865" s="74"/>
      <c r="AB865" s="74"/>
      <c r="AC865" s="74"/>
      <c r="AD865" s="68"/>
      <c r="AE865" s="68" t="str">
        <f t="shared" si="79"/>
        <v/>
      </c>
      <c r="AF865" s="68"/>
      <c r="AG865" s="75" t="str">
        <f>IF('COUT TVX'!F862=0,"",'COUT TVX'!F862)</f>
        <v/>
      </c>
      <c r="AH865" s="75" t="str">
        <f>IF('COUT TVX'!G862=0,"",'COUT TVX'!G862)</f>
        <v/>
      </c>
      <c r="AI865" s="76" t="str">
        <f t="shared" si="80"/>
        <v/>
      </c>
      <c r="AJ865" s="67" t="str">
        <f>'COUT TVX'!K862</f>
        <v>Lot n°2-Enduit Exterieur</v>
      </c>
      <c r="AK865" s="67" t="str">
        <f>'COUT TVX'!L862</f>
        <v>CHARPENTE / COUVERTURE</v>
      </c>
      <c r="AL865" s="68">
        <f>'COUT TVX'!M862</f>
        <v>23700.82</v>
      </c>
      <c r="AM865" s="68"/>
      <c r="AN865" s="68"/>
      <c r="AO865" s="68"/>
      <c r="AP865" s="68"/>
      <c r="AQ865" s="68"/>
      <c r="AR865" s="68"/>
      <c r="AS865" s="77" t="str">
        <f>IF(ISBLANK('COUT TVX'!Q862),"",'COUT TVX'!Q862)</f>
        <v/>
      </c>
      <c r="AT865" s="68" t="str">
        <f t="shared" si="81"/>
        <v/>
      </c>
      <c r="AU865" s="68" t="str">
        <f t="shared" si="82"/>
        <v/>
      </c>
      <c r="AV865" s="68" t="str">
        <f t="shared" si="83"/>
        <v/>
      </c>
    </row>
    <row r="866" spans="1:48" x14ac:dyDescent="0.25">
      <c r="A866" s="67">
        <f>'COUT TVX'!A863</f>
        <v>925</v>
      </c>
      <c r="B866" s="67" t="str">
        <f>'COUT TVX'!B863</f>
        <v>SOUGE LE GANELON-LA PLAINE DES BOULAIES-8 LOGTS</v>
      </c>
      <c r="C866" s="67"/>
      <c r="D866" s="67"/>
      <c r="E866" s="67" t="str">
        <f>IF(ISBLANK('COUT TVX'!I863),"",'COUT TVX'!I863)</f>
        <v/>
      </c>
      <c r="F866" s="72" t="str">
        <f>'COUT TVX'!R863</f>
        <v>Z3</v>
      </c>
      <c r="G866" s="67"/>
      <c r="H866" s="67">
        <f>'COUT TVX'!C863</f>
        <v>2015</v>
      </c>
      <c r="I866" s="67">
        <f>'COUT TVX'!D863</f>
        <v>2017</v>
      </c>
      <c r="J866" s="67" t="str">
        <f>IF('COUT TVX'!H863="IND","IND",IF('COUT TVX'!H863="COLL","COLL",IF('COUT TVX'!H863="INT","COL","MIXTE")))</f>
        <v>IND</v>
      </c>
      <c r="K866" s="67" t="str">
        <f>IFERROR((VLOOKUP(A866,'COUT GLOBAL'!A:L,9,FALSE)),"")</f>
        <v>Locatif</v>
      </c>
      <c r="L866" s="67"/>
      <c r="M866" s="67"/>
      <c r="N866" s="67" t="str">
        <f t="shared" si="78"/>
        <v>-</v>
      </c>
      <c r="O866" s="67"/>
      <c r="P866" s="67"/>
      <c r="Q866" s="67"/>
      <c r="R866" s="67"/>
      <c r="S866" s="67"/>
      <c r="T866" s="67"/>
      <c r="U866" s="67"/>
      <c r="V866" s="67"/>
      <c r="W866" s="67"/>
      <c r="X866" s="73" t="str">
        <f>IF('COUT TVX'!E863=0,"",'COUT TVX'!E863)</f>
        <v/>
      </c>
      <c r="Y866" s="74"/>
      <c r="Z866" s="74"/>
      <c r="AA866" s="74"/>
      <c r="AB866" s="74"/>
      <c r="AC866" s="74"/>
      <c r="AD866" s="68"/>
      <c r="AE866" s="68" t="str">
        <f t="shared" si="79"/>
        <v/>
      </c>
      <c r="AF866" s="68"/>
      <c r="AG866" s="75" t="str">
        <f>IF('COUT TVX'!F863=0,"",'COUT TVX'!F863)</f>
        <v/>
      </c>
      <c r="AH866" s="75" t="str">
        <f>IF('COUT TVX'!G863=0,"",'COUT TVX'!G863)</f>
        <v/>
      </c>
      <c r="AI866" s="76" t="str">
        <f t="shared" si="80"/>
        <v/>
      </c>
      <c r="AJ866" s="67" t="str">
        <f>'COUT TVX'!K863</f>
        <v>Lot n°3-Charpente Bois</v>
      </c>
      <c r="AK866" s="67" t="str">
        <f>'COUT TVX'!L863</f>
        <v>CHARPENTE / COUVERTURE</v>
      </c>
      <c r="AL866" s="68">
        <f>'COUT TVX'!M863</f>
        <v>21497.48</v>
      </c>
      <c r="AM866" s="68"/>
      <c r="AN866" s="68"/>
      <c r="AO866" s="68"/>
      <c r="AP866" s="68"/>
      <c r="AQ866" s="68"/>
      <c r="AR866" s="68"/>
      <c r="AS866" s="77" t="str">
        <f>IF(ISBLANK('COUT TVX'!Q863),"",'COUT TVX'!Q863)</f>
        <v/>
      </c>
      <c r="AT866" s="68" t="str">
        <f t="shared" si="81"/>
        <v/>
      </c>
      <c r="AU866" s="68" t="str">
        <f t="shared" si="82"/>
        <v/>
      </c>
      <c r="AV866" s="68" t="str">
        <f t="shared" si="83"/>
        <v/>
      </c>
    </row>
    <row r="867" spans="1:48" x14ac:dyDescent="0.25">
      <c r="A867" s="67">
        <f>'COUT TVX'!A864</f>
        <v>925</v>
      </c>
      <c r="B867" s="67" t="str">
        <f>'COUT TVX'!B864</f>
        <v>SOUGE LE GANELON-LA PLAINE DES BOULAIES-8 LOGTS</v>
      </c>
      <c r="C867" s="67"/>
      <c r="D867" s="67"/>
      <c r="E867" s="67" t="str">
        <f>IF(ISBLANK('COUT TVX'!I864),"",'COUT TVX'!I864)</f>
        <v/>
      </c>
      <c r="F867" s="72" t="str">
        <f>'COUT TVX'!R864</f>
        <v>Z3</v>
      </c>
      <c r="G867" s="67"/>
      <c r="H867" s="67">
        <f>'COUT TVX'!C864</f>
        <v>2015</v>
      </c>
      <c r="I867" s="67">
        <f>'COUT TVX'!D864</f>
        <v>2017</v>
      </c>
      <c r="J867" s="67" t="str">
        <f>IF('COUT TVX'!H864="IND","IND",IF('COUT TVX'!H864="COLL","COLL",IF('COUT TVX'!H864="INT","COL","MIXTE")))</f>
        <v>IND</v>
      </c>
      <c r="K867" s="67" t="str">
        <f>IFERROR((VLOOKUP(A867,'COUT GLOBAL'!A:L,9,FALSE)),"")</f>
        <v>Locatif</v>
      </c>
      <c r="L867" s="67"/>
      <c r="M867" s="67"/>
      <c r="N867" s="67" t="str">
        <f t="shared" si="78"/>
        <v>-</v>
      </c>
      <c r="O867" s="67"/>
      <c r="P867" s="67"/>
      <c r="Q867" s="67"/>
      <c r="R867" s="67"/>
      <c r="S867" s="67"/>
      <c r="T867" s="67"/>
      <c r="U867" s="67"/>
      <c r="V867" s="67"/>
      <c r="W867" s="67"/>
      <c r="X867" s="73" t="str">
        <f>IF('COUT TVX'!E864=0,"",'COUT TVX'!E864)</f>
        <v/>
      </c>
      <c r="Y867" s="74"/>
      <c r="Z867" s="74"/>
      <c r="AA867" s="74"/>
      <c r="AB867" s="74"/>
      <c r="AC867" s="74"/>
      <c r="AD867" s="68"/>
      <c r="AE867" s="68" t="str">
        <f t="shared" si="79"/>
        <v/>
      </c>
      <c r="AF867" s="68"/>
      <c r="AG867" s="75" t="str">
        <f>IF('COUT TVX'!F864=0,"",'COUT TVX'!F864)</f>
        <v/>
      </c>
      <c r="AH867" s="75" t="str">
        <f>IF('COUT TVX'!G864=0,"",'COUT TVX'!G864)</f>
        <v/>
      </c>
      <c r="AI867" s="76" t="str">
        <f t="shared" si="80"/>
        <v/>
      </c>
      <c r="AJ867" s="67" t="str">
        <f>'COUT TVX'!K864</f>
        <v>Lot n°4-Couverture Bardage</v>
      </c>
      <c r="AK867" s="67" t="str">
        <f>'COUT TVX'!L864</f>
        <v>CHARPENTE / COUVERTURE</v>
      </c>
      <c r="AL867" s="68">
        <f>'COUT TVX'!M864</f>
        <v>114084.36</v>
      </c>
      <c r="AM867" s="68"/>
      <c r="AN867" s="68"/>
      <c r="AO867" s="68"/>
      <c r="AP867" s="68"/>
      <c r="AQ867" s="68"/>
      <c r="AR867" s="68"/>
      <c r="AS867" s="77" t="str">
        <f>IF(ISBLANK('COUT TVX'!Q864),"",'COUT TVX'!Q864)</f>
        <v/>
      </c>
      <c r="AT867" s="68" t="str">
        <f t="shared" si="81"/>
        <v/>
      </c>
      <c r="AU867" s="68" t="str">
        <f t="shared" si="82"/>
        <v/>
      </c>
      <c r="AV867" s="68" t="str">
        <f t="shared" si="83"/>
        <v/>
      </c>
    </row>
    <row r="868" spans="1:48" x14ac:dyDescent="0.25">
      <c r="A868" s="67">
        <f>'COUT TVX'!A865</f>
        <v>925</v>
      </c>
      <c r="B868" s="67" t="str">
        <f>'COUT TVX'!B865</f>
        <v>SOUGE LE GANELON-LA PLAINE DES BOULAIES-8 LOGTS</v>
      </c>
      <c r="C868" s="67"/>
      <c r="D868" s="67"/>
      <c r="E868" s="67" t="str">
        <f>IF(ISBLANK('COUT TVX'!I865),"",'COUT TVX'!I865)</f>
        <v/>
      </c>
      <c r="F868" s="72" t="str">
        <f>'COUT TVX'!R865</f>
        <v>Z3</v>
      </c>
      <c r="G868" s="67"/>
      <c r="H868" s="67">
        <f>'COUT TVX'!C865</f>
        <v>2015</v>
      </c>
      <c r="I868" s="67">
        <f>'COUT TVX'!D865</f>
        <v>2017</v>
      </c>
      <c r="J868" s="67" t="str">
        <f>IF('COUT TVX'!H865="IND","IND",IF('COUT TVX'!H865="COLL","COLL",IF('COUT TVX'!H865="INT","COL","MIXTE")))</f>
        <v>IND</v>
      </c>
      <c r="K868" s="67" t="str">
        <f>IFERROR((VLOOKUP(A868,'COUT GLOBAL'!A:L,9,FALSE)),"")</f>
        <v>Locatif</v>
      </c>
      <c r="L868" s="67"/>
      <c r="M868" s="67"/>
      <c r="N868" s="67" t="str">
        <f t="shared" si="78"/>
        <v>-</v>
      </c>
      <c r="O868" s="67"/>
      <c r="P868" s="67"/>
      <c r="Q868" s="67"/>
      <c r="R868" s="67"/>
      <c r="S868" s="67"/>
      <c r="T868" s="67"/>
      <c r="U868" s="67"/>
      <c r="V868" s="67"/>
      <c r="W868" s="67"/>
      <c r="X868" s="73" t="str">
        <f>IF('COUT TVX'!E865=0,"",'COUT TVX'!E865)</f>
        <v/>
      </c>
      <c r="Y868" s="74"/>
      <c r="Z868" s="74"/>
      <c r="AA868" s="74"/>
      <c r="AB868" s="74"/>
      <c r="AC868" s="74"/>
      <c r="AD868" s="68"/>
      <c r="AE868" s="68" t="str">
        <f t="shared" si="79"/>
        <v/>
      </c>
      <c r="AF868" s="68"/>
      <c r="AG868" s="75" t="str">
        <f>IF('COUT TVX'!F865=0,"",'COUT TVX'!F865)</f>
        <v/>
      </c>
      <c r="AH868" s="75" t="str">
        <f>IF('COUT TVX'!G865=0,"",'COUT TVX'!G865)</f>
        <v/>
      </c>
      <c r="AI868" s="76" t="str">
        <f t="shared" si="80"/>
        <v/>
      </c>
      <c r="AJ868" s="67" t="str">
        <f>'COUT TVX'!K865</f>
        <v>Lot n°5-Menui Ext Pvc Fermet</v>
      </c>
      <c r="AK868" s="67" t="str">
        <f>'COUT TVX'!L865</f>
        <v>SECOND ŒUVRE</v>
      </c>
      <c r="AL868" s="68">
        <f>'COUT TVX'!M865</f>
        <v>60522.79</v>
      </c>
      <c r="AM868" s="68"/>
      <c r="AN868" s="68"/>
      <c r="AO868" s="68"/>
      <c r="AP868" s="68"/>
      <c r="AQ868" s="68"/>
      <c r="AR868" s="68"/>
      <c r="AS868" s="77" t="str">
        <f>IF(ISBLANK('COUT TVX'!Q865),"",'COUT TVX'!Q865)</f>
        <v/>
      </c>
      <c r="AT868" s="68" t="str">
        <f t="shared" si="81"/>
        <v/>
      </c>
      <c r="AU868" s="68" t="str">
        <f t="shared" si="82"/>
        <v/>
      </c>
      <c r="AV868" s="68" t="str">
        <f t="shared" si="83"/>
        <v/>
      </c>
    </row>
    <row r="869" spans="1:48" x14ac:dyDescent="0.25">
      <c r="A869" s="67">
        <f>'COUT TVX'!A866</f>
        <v>925</v>
      </c>
      <c r="B869" s="67" t="str">
        <f>'COUT TVX'!B866</f>
        <v>SOUGE LE GANELON-LA PLAINE DES BOULAIES-8 LOGTS</v>
      </c>
      <c r="C869" s="67"/>
      <c r="D869" s="67"/>
      <c r="E869" s="67" t="str">
        <f>IF(ISBLANK('COUT TVX'!I866),"",'COUT TVX'!I866)</f>
        <v/>
      </c>
      <c r="F869" s="72" t="str">
        <f>'COUT TVX'!R866</f>
        <v>Z3</v>
      </c>
      <c r="G869" s="67"/>
      <c r="H869" s="67">
        <f>'COUT TVX'!C866</f>
        <v>2015</v>
      </c>
      <c r="I869" s="67">
        <f>'COUT TVX'!D866</f>
        <v>2017</v>
      </c>
      <c r="J869" s="67" t="str">
        <f>IF('COUT TVX'!H866="IND","IND",IF('COUT TVX'!H866="COLL","COLL",IF('COUT TVX'!H866="INT","COL","MIXTE")))</f>
        <v>IND</v>
      </c>
      <c r="K869" s="67" t="str">
        <f>IFERROR((VLOOKUP(A869,'COUT GLOBAL'!A:L,9,FALSE)),"")</f>
        <v>Locatif</v>
      </c>
      <c r="L869" s="67"/>
      <c r="M869" s="67"/>
      <c r="N869" s="67" t="str">
        <f t="shared" si="78"/>
        <v>-</v>
      </c>
      <c r="O869" s="67"/>
      <c r="P869" s="67"/>
      <c r="Q869" s="67"/>
      <c r="R869" s="67"/>
      <c r="S869" s="67"/>
      <c r="T869" s="67"/>
      <c r="U869" s="67"/>
      <c r="V869" s="67"/>
      <c r="W869" s="67"/>
      <c r="X869" s="73" t="str">
        <f>IF('COUT TVX'!E866=0,"",'COUT TVX'!E866)</f>
        <v/>
      </c>
      <c r="Y869" s="74"/>
      <c r="Z869" s="74"/>
      <c r="AA869" s="74"/>
      <c r="AB869" s="74"/>
      <c r="AC869" s="74"/>
      <c r="AD869" s="68"/>
      <c r="AE869" s="68" t="str">
        <f t="shared" si="79"/>
        <v/>
      </c>
      <c r="AF869" s="68"/>
      <c r="AG869" s="75" t="str">
        <f>IF('COUT TVX'!F866=0,"",'COUT TVX'!F866)</f>
        <v/>
      </c>
      <c r="AH869" s="75" t="str">
        <f>IF('COUT TVX'!G866=0,"",'COUT TVX'!G866)</f>
        <v/>
      </c>
      <c r="AI869" s="76" t="str">
        <f t="shared" si="80"/>
        <v/>
      </c>
      <c r="AJ869" s="67" t="str">
        <f>'COUT TVX'!K866</f>
        <v>Lot n°6-Menui Bois Cloison</v>
      </c>
      <c r="AK869" s="67" t="str">
        <f>'COUT TVX'!L866</f>
        <v>SECOND ŒUVRE</v>
      </c>
      <c r="AL869" s="68">
        <f>'COUT TVX'!M866</f>
        <v>65435.67</v>
      </c>
      <c r="AM869" s="68"/>
      <c r="AN869" s="68"/>
      <c r="AO869" s="68"/>
      <c r="AP869" s="68"/>
      <c r="AQ869" s="68"/>
      <c r="AR869" s="68"/>
      <c r="AS869" s="77" t="str">
        <f>IF(ISBLANK('COUT TVX'!Q866),"",'COUT TVX'!Q866)</f>
        <v/>
      </c>
      <c r="AT869" s="68" t="str">
        <f t="shared" si="81"/>
        <v/>
      </c>
      <c r="AU869" s="68" t="str">
        <f t="shared" si="82"/>
        <v/>
      </c>
      <c r="AV869" s="68" t="str">
        <f t="shared" si="83"/>
        <v/>
      </c>
    </row>
    <row r="870" spans="1:48" x14ac:dyDescent="0.25">
      <c r="A870" s="67">
        <f>'COUT TVX'!A867</f>
        <v>925</v>
      </c>
      <c r="B870" s="67" t="str">
        <f>'COUT TVX'!B867</f>
        <v>SOUGE LE GANELON-LA PLAINE DES BOULAIES-8 LOGTS</v>
      </c>
      <c r="C870" s="67"/>
      <c r="D870" s="67"/>
      <c r="E870" s="67" t="str">
        <f>IF(ISBLANK('COUT TVX'!I867),"",'COUT TVX'!I867)</f>
        <v/>
      </c>
      <c r="F870" s="72" t="str">
        <f>'COUT TVX'!R867</f>
        <v>Z3</v>
      </c>
      <c r="G870" s="67"/>
      <c r="H870" s="67">
        <f>'COUT TVX'!C867</f>
        <v>2015</v>
      </c>
      <c r="I870" s="67">
        <f>'COUT TVX'!D867</f>
        <v>2017</v>
      </c>
      <c r="J870" s="67" t="str">
        <f>IF('COUT TVX'!H867="IND","IND",IF('COUT TVX'!H867="COLL","COLL",IF('COUT TVX'!H867="INT","COL","MIXTE")))</f>
        <v>IND</v>
      </c>
      <c r="K870" s="67" t="str">
        <f>IFERROR((VLOOKUP(A870,'COUT GLOBAL'!A:L,9,FALSE)),"")</f>
        <v>Locatif</v>
      </c>
      <c r="L870" s="67"/>
      <c r="M870" s="67"/>
      <c r="N870" s="67" t="str">
        <f t="shared" si="78"/>
        <v>-</v>
      </c>
      <c r="O870" s="67"/>
      <c r="P870" s="67"/>
      <c r="Q870" s="67"/>
      <c r="R870" s="67"/>
      <c r="S870" s="67"/>
      <c r="T870" s="67"/>
      <c r="U870" s="67"/>
      <c r="V870" s="67"/>
      <c r="W870" s="67"/>
      <c r="X870" s="73" t="str">
        <f>IF('COUT TVX'!E867=0,"",'COUT TVX'!E867)</f>
        <v/>
      </c>
      <c r="Y870" s="74"/>
      <c r="Z870" s="74"/>
      <c r="AA870" s="74"/>
      <c r="AB870" s="74"/>
      <c r="AC870" s="74"/>
      <c r="AD870" s="68"/>
      <c r="AE870" s="68" t="str">
        <f t="shared" si="79"/>
        <v/>
      </c>
      <c r="AF870" s="68"/>
      <c r="AG870" s="75" t="str">
        <f>IF('COUT TVX'!F867=0,"",'COUT TVX'!F867)</f>
        <v/>
      </c>
      <c r="AH870" s="75" t="str">
        <f>IF('COUT TVX'!G867=0,"",'COUT TVX'!G867)</f>
        <v/>
      </c>
      <c r="AI870" s="76" t="str">
        <f t="shared" si="80"/>
        <v/>
      </c>
      <c r="AJ870" s="67" t="str">
        <f>'COUT TVX'!K867</f>
        <v>Lot n°7-Plomberie Sanitaires</v>
      </c>
      <c r="AK870" s="67" t="str">
        <f>'COUT TVX'!L867</f>
        <v>ELECTRICITE / CHAUFFAGE/PLOMBERIE/VMC</v>
      </c>
      <c r="AL870" s="68">
        <f>'COUT TVX'!M867</f>
        <v>32335.07</v>
      </c>
      <c r="AM870" s="68"/>
      <c r="AN870" s="68"/>
      <c r="AO870" s="68"/>
      <c r="AP870" s="68"/>
      <c r="AQ870" s="68"/>
      <c r="AR870" s="68"/>
      <c r="AS870" s="77" t="str">
        <f>IF(ISBLANK('COUT TVX'!Q867),"",'COUT TVX'!Q867)</f>
        <v/>
      </c>
      <c r="AT870" s="68" t="str">
        <f t="shared" si="81"/>
        <v/>
      </c>
      <c r="AU870" s="68" t="str">
        <f t="shared" si="82"/>
        <v/>
      </c>
      <c r="AV870" s="68" t="str">
        <f t="shared" si="83"/>
        <v/>
      </c>
    </row>
    <row r="871" spans="1:48" x14ac:dyDescent="0.25">
      <c r="A871" s="67">
        <f>'COUT TVX'!A868</f>
        <v>925</v>
      </c>
      <c r="B871" s="67" t="str">
        <f>'COUT TVX'!B868</f>
        <v>SOUGE LE GANELON-LA PLAINE DES BOULAIES-8 LOGTS</v>
      </c>
      <c r="C871" s="67"/>
      <c r="D871" s="67"/>
      <c r="E871" s="67" t="str">
        <f>IF(ISBLANK('COUT TVX'!I868),"",'COUT TVX'!I868)</f>
        <v/>
      </c>
      <c r="F871" s="72" t="str">
        <f>'COUT TVX'!R868</f>
        <v>Z3</v>
      </c>
      <c r="G871" s="67"/>
      <c r="H871" s="67">
        <f>'COUT TVX'!C868</f>
        <v>2015</v>
      </c>
      <c r="I871" s="67">
        <f>'COUT TVX'!D868</f>
        <v>2017</v>
      </c>
      <c r="J871" s="67" t="str">
        <f>IF('COUT TVX'!H868="IND","IND",IF('COUT TVX'!H868="COLL","COLL",IF('COUT TVX'!H868="INT","COL","MIXTE")))</f>
        <v>IND</v>
      </c>
      <c r="K871" s="67" t="str">
        <f>IFERROR((VLOOKUP(A871,'COUT GLOBAL'!A:L,9,FALSE)),"")</f>
        <v>Locatif</v>
      </c>
      <c r="L871" s="67"/>
      <c r="M871" s="67"/>
      <c r="N871" s="67" t="str">
        <f t="shared" si="78"/>
        <v>-</v>
      </c>
      <c r="O871" s="67"/>
      <c r="P871" s="67"/>
      <c r="Q871" s="67"/>
      <c r="R871" s="67"/>
      <c r="S871" s="67"/>
      <c r="T871" s="67"/>
      <c r="U871" s="67"/>
      <c r="V871" s="67"/>
      <c r="W871" s="67"/>
      <c r="X871" s="73" t="str">
        <f>IF('COUT TVX'!E868=0,"",'COUT TVX'!E868)</f>
        <v/>
      </c>
      <c r="Y871" s="74"/>
      <c r="Z871" s="74"/>
      <c r="AA871" s="74"/>
      <c r="AB871" s="74"/>
      <c r="AC871" s="74"/>
      <c r="AD871" s="68"/>
      <c r="AE871" s="68" t="str">
        <f t="shared" si="79"/>
        <v/>
      </c>
      <c r="AF871" s="68"/>
      <c r="AG871" s="75" t="str">
        <f>IF('COUT TVX'!F868=0,"",'COUT TVX'!F868)</f>
        <v/>
      </c>
      <c r="AH871" s="75" t="str">
        <f>IF('COUT TVX'!G868=0,"",'COUT TVX'!G868)</f>
        <v/>
      </c>
      <c r="AI871" s="76" t="str">
        <f t="shared" si="80"/>
        <v/>
      </c>
      <c r="AJ871" s="67" t="str">
        <f>'COUT TVX'!K868</f>
        <v>Lot n°8-Chauffage Ventilat°</v>
      </c>
      <c r="AK871" s="67" t="str">
        <f>'COUT TVX'!L868</f>
        <v>ELECTRICITE / CHAUFFAGE/PLOMBERIE/VMC</v>
      </c>
      <c r="AL871" s="68">
        <f>'COUT TVX'!M868</f>
        <v>33639.31</v>
      </c>
      <c r="AM871" s="68"/>
      <c r="AN871" s="68"/>
      <c r="AO871" s="68"/>
      <c r="AP871" s="68"/>
      <c r="AQ871" s="68"/>
      <c r="AR871" s="68"/>
      <c r="AS871" s="77" t="str">
        <f>IF(ISBLANK('COUT TVX'!Q868),"",'COUT TVX'!Q868)</f>
        <v/>
      </c>
      <c r="AT871" s="68" t="str">
        <f t="shared" si="81"/>
        <v/>
      </c>
      <c r="AU871" s="68" t="str">
        <f t="shared" si="82"/>
        <v/>
      </c>
      <c r="AV871" s="68" t="str">
        <f t="shared" si="83"/>
        <v/>
      </c>
    </row>
    <row r="872" spans="1:48" x14ac:dyDescent="0.25">
      <c r="A872" s="67">
        <f>'COUT TVX'!A869</f>
        <v>925</v>
      </c>
      <c r="B872" s="67" t="str">
        <f>'COUT TVX'!B869</f>
        <v>SOUGE LE GANELON-LA PLAINE DES BOULAIES-8 LOGTS</v>
      </c>
      <c r="C872" s="67"/>
      <c r="D872" s="67"/>
      <c r="E872" s="67" t="str">
        <f>IF(ISBLANK('COUT TVX'!I869),"",'COUT TVX'!I869)</f>
        <v/>
      </c>
      <c r="F872" s="72" t="str">
        <f>'COUT TVX'!R869</f>
        <v>Z3</v>
      </c>
      <c r="G872" s="67"/>
      <c r="H872" s="67">
        <f>'COUT TVX'!C869</f>
        <v>2015</v>
      </c>
      <c r="I872" s="67">
        <f>'COUT TVX'!D869</f>
        <v>2017</v>
      </c>
      <c r="J872" s="67" t="str">
        <f>IF('COUT TVX'!H869="IND","IND",IF('COUT TVX'!H869="COLL","COLL",IF('COUT TVX'!H869="INT","COL","MIXTE")))</f>
        <v>IND</v>
      </c>
      <c r="K872" s="67" t="str">
        <f>IFERROR((VLOOKUP(A872,'COUT GLOBAL'!A:L,9,FALSE)),"")</f>
        <v>Locatif</v>
      </c>
      <c r="L872" s="67"/>
      <c r="M872" s="67"/>
      <c r="N872" s="67" t="str">
        <f t="shared" si="78"/>
        <v>-</v>
      </c>
      <c r="O872" s="67"/>
      <c r="P872" s="67"/>
      <c r="Q872" s="67"/>
      <c r="R872" s="67"/>
      <c r="S872" s="67"/>
      <c r="T872" s="67"/>
      <c r="U872" s="67"/>
      <c r="V872" s="67"/>
      <c r="W872" s="67"/>
      <c r="X872" s="73" t="str">
        <f>IF('COUT TVX'!E869=0,"",'COUT TVX'!E869)</f>
        <v/>
      </c>
      <c r="Y872" s="74"/>
      <c r="Z872" s="74"/>
      <c r="AA872" s="74"/>
      <c r="AB872" s="74"/>
      <c r="AC872" s="74"/>
      <c r="AD872" s="68"/>
      <c r="AE872" s="68" t="str">
        <f t="shared" si="79"/>
        <v/>
      </c>
      <c r="AF872" s="68"/>
      <c r="AG872" s="75" t="str">
        <f>IF('COUT TVX'!F869=0,"",'COUT TVX'!F869)</f>
        <v/>
      </c>
      <c r="AH872" s="75" t="str">
        <f>IF('COUT TVX'!G869=0,"",'COUT TVX'!G869)</f>
        <v/>
      </c>
      <c r="AI872" s="76" t="str">
        <f t="shared" si="80"/>
        <v/>
      </c>
      <c r="AJ872" s="67" t="str">
        <f>'COUT TVX'!K869</f>
        <v>Lot n°9-Electricite Tele</v>
      </c>
      <c r="AK872" s="67" t="str">
        <f>'COUT TVX'!L869</f>
        <v>ELECTRICITE / CHAUFFAGE/PLOMBERIE/VMC</v>
      </c>
      <c r="AL872" s="68">
        <f>'COUT TVX'!M869</f>
        <v>44845.07</v>
      </c>
      <c r="AM872" s="68"/>
      <c r="AN872" s="68"/>
      <c r="AO872" s="68"/>
      <c r="AP872" s="68"/>
      <c r="AQ872" s="68"/>
      <c r="AR872" s="68"/>
      <c r="AS872" s="77" t="str">
        <f>IF(ISBLANK('COUT TVX'!Q869),"",'COUT TVX'!Q869)</f>
        <v/>
      </c>
      <c r="AT872" s="68" t="str">
        <f t="shared" si="81"/>
        <v/>
      </c>
      <c r="AU872" s="68" t="str">
        <f t="shared" si="82"/>
        <v/>
      </c>
      <c r="AV872" s="68" t="str">
        <f t="shared" si="83"/>
        <v/>
      </c>
    </row>
    <row r="873" spans="1:48" x14ac:dyDescent="0.25">
      <c r="A873" s="67">
        <f>'COUT TVX'!A870</f>
        <v>925</v>
      </c>
      <c r="B873" s="67" t="str">
        <f>'COUT TVX'!B870</f>
        <v>SOUGE LE GANELON-LA PLAINE DES BOULAIES-8 LOGTS</v>
      </c>
      <c r="C873" s="67"/>
      <c r="D873" s="67"/>
      <c r="E873" s="67" t="str">
        <f>IF(ISBLANK('COUT TVX'!I870),"",'COUT TVX'!I870)</f>
        <v/>
      </c>
      <c r="F873" s="72" t="str">
        <f>'COUT TVX'!R870</f>
        <v>Z3</v>
      </c>
      <c r="G873" s="67"/>
      <c r="H873" s="67">
        <f>'COUT TVX'!C870</f>
        <v>2015</v>
      </c>
      <c r="I873" s="67">
        <f>'COUT TVX'!D870</f>
        <v>2017</v>
      </c>
      <c r="J873" s="67" t="str">
        <f>IF('COUT TVX'!H870="IND","IND",IF('COUT TVX'!H870="COLL","COLL",IF('COUT TVX'!H870="INT","COL","MIXTE")))</f>
        <v>IND</v>
      </c>
      <c r="K873" s="67" t="str">
        <f>IFERROR((VLOOKUP(A873,'COUT GLOBAL'!A:L,9,FALSE)),"")</f>
        <v>Locatif</v>
      </c>
      <c r="L873" s="67"/>
      <c r="M873" s="67"/>
      <c r="N873" s="67" t="str">
        <f t="shared" si="78"/>
        <v>-</v>
      </c>
      <c r="O873" s="67"/>
      <c r="P873" s="67"/>
      <c r="Q873" s="67"/>
      <c r="R873" s="67"/>
      <c r="S873" s="67"/>
      <c r="T873" s="67"/>
      <c r="U873" s="67"/>
      <c r="V873" s="67"/>
      <c r="W873" s="67"/>
      <c r="X873" s="73" t="str">
        <f>IF('COUT TVX'!E870=0,"",'COUT TVX'!E870)</f>
        <v/>
      </c>
      <c r="Y873" s="74"/>
      <c r="Z873" s="74"/>
      <c r="AA873" s="74"/>
      <c r="AB873" s="74"/>
      <c r="AC873" s="74"/>
      <c r="AD873" s="68"/>
      <c r="AE873" s="68" t="str">
        <f t="shared" si="79"/>
        <v/>
      </c>
      <c r="AF873" s="68"/>
      <c r="AG873" s="75" t="str">
        <f>IF('COUT TVX'!F870=0,"",'COUT TVX'!F870)</f>
        <v/>
      </c>
      <c r="AH873" s="75" t="str">
        <f>IF('COUT TVX'!G870=0,"",'COUT TVX'!G870)</f>
        <v/>
      </c>
      <c r="AI873" s="76" t="str">
        <f t="shared" si="80"/>
        <v/>
      </c>
      <c r="AJ873" s="67" t="str">
        <f>'COUT TVX'!K870</f>
        <v>Lot n°10-Carrelage Faience</v>
      </c>
      <c r="AK873" s="67" t="str">
        <f>'COUT TVX'!L870</f>
        <v>SECOND ŒUVRE</v>
      </c>
      <c r="AL873" s="68">
        <f>'COUT TVX'!M870</f>
        <v>30955.58</v>
      </c>
      <c r="AM873" s="68"/>
      <c r="AN873" s="68"/>
      <c r="AO873" s="68"/>
      <c r="AP873" s="68"/>
      <c r="AQ873" s="68"/>
      <c r="AR873" s="68"/>
      <c r="AS873" s="77" t="str">
        <f>IF(ISBLANK('COUT TVX'!Q870),"",'COUT TVX'!Q870)</f>
        <v/>
      </c>
      <c r="AT873" s="68" t="str">
        <f t="shared" si="81"/>
        <v/>
      </c>
      <c r="AU873" s="68" t="str">
        <f t="shared" si="82"/>
        <v/>
      </c>
      <c r="AV873" s="68" t="str">
        <f t="shared" si="83"/>
        <v/>
      </c>
    </row>
    <row r="874" spans="1:48" x14ac:dyDescent="0.25">
      <c r="A874" s="67">
        <f>'COUT TVX'!A871</f>
        <v>925</v>
      </c>
      <c r="B874" s="67" t="str">
        <f>'COUT TVX'!B871</f>
        <v>SOUGE LE GANELON-LA PLAINE DES BOULAIES-8 LOGTS</v>
      </c>
      <c r="C874" s="67"/>
      <c r="D874" s="67"/>
      <c r="E874" s="67" t="str">
        <f>IF(ISBLANK('COUT TVX'!I871),"",'COUT TVX'!I871)</f>
        <v/>
      </c>
      <c r="F874" s="72" t="str">
        <f>'COUT TVX'!R871</f>
        <v>Z3</v>
      </c>
      <c r="G874" s="67"/>
      <c r="H874" s="67">
        <f>'COUT TVX'!C871</f>
        <v>2015</v>
      </c>
      <c r="I874" s="67">
        <f>'COUT TVX'!D871</f>
        <v>2017</v>
      </c>
      <c r="J874" s="67" t="str">
        <f>IF('COUT TVX'!H871="IND","IND",IF('COUT TVX'!H871="COLL","COLL",IF('COUT TVX'!H871="INT","COL","MIXTE")))</f>
        <v>IND</v>
      </c>
      <c r="K874" s="67" t="str">
        <f>IFERROR((VLOOKUP(A874,'COUT GLOBAL'!A:L,9,FALSE)),"")</f>
        <v>Locatif</v>
      </c>
      <c r="L874" s="67"/>
      <c r="M874" s="67"/>
      <c r="N874" s="67" t="str">
        <f t="shared" si="78"/>
        <v>-</v>
      </c>
      <c r="O874" s="67"/>
      <c r="P874" s="67"/>
      <c r="Q874" s="67"/>
      <c r="R874" s="67"/>
      <c r="S874" s="67"/>
      <c r="T874" s="67"/>
      <c r="U874" s="67"/>
      <c r="V874" s="67"/>
      <c r="W874" s="67"/>
      <c r="X874" s="73" t="str">
        <f>IF('COUT TVX'!E871=0,"",'COUT TVX'!E871)</f>
        <v/>
      </c>
      <c r="Y874" s="74"/>
      <c r="Z874" s="74"/>
      <c r="AA874" s="74"/>
      <c r="AB874" s="74"/>
      <c r="AC874" s="74"/>
      <c r="AD874" s="68"/>
      <c r="AE874" s="68" t="str">
        <f t="shared" si="79"/>
        <v/>
      </c>
      <c r="AF874" s="68"/>
      <c r="AG874" s="75" t="str">
        <f>IF('COUT TVX'!F871=0,"",'COUT TVX'!F871)</f>
        <v/>
      </c>
      <c r="AH874" s="75" t="str">
        <f>IF('COUT TVX'!G871=0,"",'COUT TVX'!G871)</f>
        <v/>
      </c>
      <c r="AI874" s="76" t="str">
        <f t="shared" si="80"/>
        <v/>
      </c>
      <c r="AJ874" s="67" t="str">
        <f>'COUT TVX'!K871</f>
        <v>Lot n°11-Peinture</v>
      </c>
      <c r="AK874" s="67" t="str">
        <f>'COUT TVX'!L871</f>
        <v>SECOND ŒUVRE</v>
      </c>
      <c r="AL874" s="68">
        <f>'COUT TVX'!M871</f>
        <v>23000</v>
      </c>
      <c r="AM874" s="68"/>
      <c r="AN874" s="68"/>
      <c r="AO874" s="68"/>
      <c r="AP874" s="68"/>
      <c r="AQ874" s="68"/>
      <c r="AR874" s="68"/>
      <c r="AS874" s="77" t="str">
        <f>IF(ISBLANK('COUT TVX'!Q871),"",'COUT TVX'!Q871)</f>
        <v/>
      </c>
      <c r="AT874" s="68" t="str">
        <f t="shared" si="81"/>
        <v/>
      </c>
      <c r="AU874" s="68" t="str">
        <f t="shared" si="82"/>
        <v/>
      </c>
      <c r="AV874" s="68" t="str">
        <f t="shared" si="83"/>
        <v/>
      </c>
    </row>
    <row r="875" spans="1:48" x14ac:dyDescent="0.25">
      <c r="A875" s="67">
        <f>'COUT TVX'!A872</f>
        <v>925</v>
      </c>
      <c r="B875" s="67" t="str">
        <f>'COUT TVX'!B872</f>
        <v>SOUGE LE GANELON-LA PLAINE DES BOULAIES-8 LOGTS</v>
      </c>
      <c r="C875" s="67"/>
      <c r="D875" s="67"/>
      <c r="E875" s="67" t="str">
        <f>IF(ISBLANK('COUT TVX'!I872),"",'COUT TVX'!I872)</f>
        <v/>
      </c>
      <c r="F875" s="72" t="str">
        <f>'COUT TVX'!R872</f>
        <v>Z3</v>
      </c>
      <c r="G875" s="67"/>
      <c r="H875" s="67">
        <f>'COUT TVX'!C872</f>
        <v>2015</v>
      </c>
      <c r="I875" s="67">
        <f>'COUT TVX'!D872</f>
        <v>2017</v>
      </c>
      <c r="J875" s="67" t="str">
        <f>IF('COUT TVX'!H872="IND","IND",IF('COUT TVX'!H872="COLL","COLL",IF('COUT TVX'!H872="INT","COL","MIXTE")))</f>
        <v>IND</v>
      </c>
      <c r="K875" s="67" t="str">
        <f>IFERROR((VLOOKUP(A875,'COUT GLOBAL'!A:L,9,FALSE)),"")</f>
        <v>Locatif</v>
      </c>
      <c r="L875" s="67"/>
      <c r="M875" s="67"/>
      <c r="N875" s="67" t="str">
        <f t="shared" si="78"/>
        <v>-</v>
      </c>
      <c r="O875" s="67"/>
      <c r="P875" s="67"/>
      <c r="Q875" s="67"/>
      <c r="R875" s="67"/>
      <c r="S875" s="67"/>
      <c r="T875" s="67"/>
      <c r="U875" s="67"/>
      <c r="V875" s="67"/>
      <c r="W875" s="67"/>
      <c r="X875" s="73" t="str">
        <f>IF('COUT TVX'!E872=0,"",'COUT TVX'!E872)</f>
        <v/>
      </c>
      <c r="Y875" s="74"/>
      <c r="Z875" s="74"/>
      <c r="AA875" s="74"/>
      <c r="AB875" s="74"/>
      <c r="AC875" s="74"/>
      <c r="AD875" s="68"/>
      <c r="AE875" s="68" t="str">
        <f t="shared" si="79"/>
        <v/>
      </c>
      <c r="AF875" s="68"/>
      <c r="AG875" s="75" t="str">
        <f>IF('COUT TVX'!F872=0,"",'COUT TVX'!F872)</f>
        <v/>
      </c>
      <c r="AH875" s="75" t="str">
        <f>IF('COUT TVX'!G872=0,"",'COUT TVX'!G872)</f>
        <v/>
      </c>
      <c r="AI875" s="76" t="str">
        <f t="shared" si="80"/>
        <v/>
      </c>
      <c r="AJ875" s="67" t="str">
        <f>'COUT TVX'!K872</f>
        <v>Lot n°12-Espace Vert Cloture</v>
      </c>
      <c r="AK875" s="67" t="s">
        <v>148</v>
      </c>
      <c r="AL875" s="68">
        <f>'COUT TVX'!M872</f>
        <v>17794.509999999998</v>
      </c>
      <c r="AM875" s="68"/>
      <c r="AN875" s="68"/>
      <c r="AO875" s="68"/>
      <c r="AP875" s="68"/>
      <c r="AQ875" s="68"/>
      <c r="AR875" s="68"/>
      <c r="AS875" s="77" t="str">
        <f>IF(ISBLANK('COUT TVX'!Q872),"",'COUT TVX'!Q872)</f>
        <v/>
      </c>
      <c r="AT875" s="68" t="str">
        <f t="shared" si="81"/>
        <v/>
      </c>
      <c r="AU875" s="68" t="str">
        <f t="shared" si="82"/>
        <v/>
      </c>
      <c r="AV875" s="68" t="str">
        <f t="shared" si="83"/>
        <v/>
      </c>
    </row>
    <row r="876" spans="1:48" x14ac:dyDescent="0.25">
      <c r="A876" s="67">
        <f>'COUT TVX'!A873</f>
        <v>913</v>
      </c>
      <c r="B876" s="67" t="str">
        <f>'COUT TVX'!B873</f>
        <v>FERCE SUR SARTHE-LES GRANDS JARDINS-5 LOGTS</v>
      </c>
      <c r="C876" s="67"/>
      <c r="D876" s="67" t="s">
        <v>1276</v>
      </c>
      <c r="E876" s="67" t="str">
        <f>IF(ISBLANK('COUT TVX'!I873),"",'COUT TVX'!I873)</f>
        <v/>
      </c>
      <c r="F876" s="72" t="str">
        <f>'COUT TVX'!R873</f>
        <v>Z3</v>
      </c>
      <c r="G876" s="67"/>
      <c r="H876" s="67">
        <f>'COUT TVX'!C873</f>
        <v>2015</v>
      </c>
      <c r="I876" s="67">
        <f>'COUT TVX'!D873</f>
        <v>2017</v>
      </c>
      <c r="J876" s="67" t="str">
        <f>IF('COUT TVX'!H873="IND","IND",IF('COUT TVX'!H873="COLL","COLL",IF('COUT TVX'!H873="INT","COL","MIXTE")))</f>
        <v>IND</v>
      </c>
      <c r="K876" s="67" t="str">
        <f>IFERROR((VLOOKUP(A876,'COUT GLOBAL'!A:L,9,FALSE)),"")</f>
        <v>Locatif</v>
      </c>
      <c r="L876" s="67"/>
      <c r="M876" s="67"/>
      <c r="N876" s="67" t="str">
        <f t="shared" si="78"/>
        <v>-</v>
      </c>
      <c r="O876" s="67"/>
      <c r="P876" s="67"/>
      <c r="Q876" s="67"/>
      <c r="R876" s="67"/>
      <c r="S876" s="67"/>
      <c r="T876" s="67"/>
      <c r="U876" s="67"/>
      <c r="V876" s="67"/>
      <c r="W876" s="67"/>
      <c r="X876" s="73">
        <f>IF('COUT TVX'!E873=0,"",'COUT TVX'!E873)</f>
        <v>3</v>
      </c>
      <c r="Y876" s="74"/>
      <c r="Z876" s="74"/>
      <c r="AA876" s="74"/>
      <c r="AB876" s="74"/>
      <c r="AC876" s="74"/>
      <c r="AD876" s="68"/>
      <c r="AE876" s="68">
        <f t="shared" si="79"/>
        <v>0</v>
      </c>
      <c r="AF876" s="68"/>
      <c r="AG876" s="75">
        <f>IF('COUT TVX'!F873=0,"",'COUT TVX'!F873)</f>
        <v>230.67</v>
      </c>
      <c r="AH876" s="75">
        <f>IF('COUT TVX'!G873=0,"",'COUT TVX'!G873)</f>
        <v>230.67</v>
      </c>
      <c r="AI876" s="76">
        <f t="shared" si="80"/>
        <v>1</v>
      </c>
      <c r="AJ876" s="67" t="str">
        <f>'COUT TVX'!K873</f>
        <v>Lot n°01 : VRD-Gros Oeuvre (TF)</v>
      </c>
      <c r="AK876" s="67" t="str">
        <f>'COUT TVX'!L873</f>
        <v>GROS ŒUVRE</v>
      </c>
      <c r="AL876" s="68">
        <f>'COUT TVX'!M873</f>
        <v>99640.91</v>
      </c>
      <c r="AM876" s="68"/>
      <c r="AN876" s="68"/>
      <c r="AO876" s="68"/>
      <c r="AP876" s="68"/>
      <c r="AQ876" s="68"/>
      <c r="AR876" s="68"/>
      <c r="AS876" s="77" t="str">
        <f>IF(ISBLANK('COUT TVX'!Q873),"",'COUT TVX'!Q873)</f>
        <v/>
      </c>
      <c r="AT876" s="68">
        <f t="shared" si="81"/>
        <v>0</v>
      </c>
      <c r="AU876" s="68">
        <f t="shared" si="82"/>
        <v>0</v>
      </c>
      <c r="AV876" s="68">
        <f t="shared" si="83"/>
        <v>0</v>
      </c>
    </row>
    <row r="877" spans="1:48" x14ac:dyDescent="0.25">
      <c r="A877" s="67">
        <f>'COUT TVX'!A874</f>
        <v>913</v>
      </c>
      <c r="B877" s="67" t="str">
        <f>'COUT TVX'!B874</f>
        <v>FERCE SUR SARTHE-LES GRANDS JARDINS-5 LOGTS</v>
      </c>
      <c r="C877" s="67"/>
      <c r="D877" s="67"/>
      <c r="E877" s="67" t="str">
        <f>IF(ISBLANK('COUT TVX'!I874),"",'COUT TVX'!I874)</f>
        <v/>
      </c>
      <c r="F877" s="72" t="str">
        <f>'COUT TVX'!R874</f>
        <v>Z3</v>
      </c>
      <c r="G877" s="67"/>
      <c r="H877" s="67">
        <f>'COUT TVX'!C874</f>
        <v>2015</v>
      </c>
      <c r="I877" s="67">
        <f>'COUT TVX'!D874</f>
        <v>2017</v>
      </c>
      <c r="J877" s="67" t="str">
        <f>IF('COUT TVX'!H874="IND","IND",IF('COUT TVX'!H874="COLL","COLL",IF('COUT TVX'!H874="INT","COL","MIXTE")))</f>
        <v>IND</v>
      </c>
      <c r="K877" s="67" t="str">
        <f>IFERROR((VLOOKUP(A877,'COUT GLOBAL'!A:L,9,FALSE)),"")</f>
        <v>Locatif</v>
      </c>
      <c r="L877" s="67"/>
      <c r="M877" s="67"/>
      <c r="N877" s="67" t="str">
        <f t="shared" si="78"/>
        <v>-</v>
      </c>
      <c r="O877" s="67"/>
      <c r="P877" s="67"/>
      <c r="Q877" s="67"/>
      <c r="R877" s="67"/>
      <c r="S877" s="67"/>
      <c r="T877" s="67"/>
      <c r="U877" s="67"/>
      <c r="V877" s="67"/>
      <c r="W877" s="67"/>
      <c r="X877" s="73" t="str">
        <f>IF('COUT TVX'!E874=0,"",'COUT TVX'!E874)</f>
        <v/>
      </c>
      <c r="Y877" s="74"/>
      <c r="Z877" s="74"/>
      <c r="AA877" s="74"/>
      <c r="AB877" s="74"/>
      <c r="AC877" s="74"/>
      <c r="AD877" s="68"/>
      <c r="AE877" s="68" t="str">
        <f t="shared" si="79"/>
        <v/>
      </c>
      <c r="AF877" s="68"/>
      <c r="AG877" s="75" t="str">
        <f>IF('COUT TVX'!F874=0,"",'COUT TVX'!F874)</f>
        <v/>
      </c>
      <c r="AH877" s="75" t="str">
        <f>IF('COUT TVX'!G874=0,"",'COUT TVX'!G874)</f>
        <v/>
      </c>
      <c r="AI877" s="76" t="str">
        <f t="shared" si="80"/>
        <v/>
      </c>
      <c r="AJ877" s="67" t="str">
        <f>'COUT TVX'!K874</f>
        <v>Lot n°02 : Isolation Par l'Extérieur-Ravalement (TF)</v>
      </c>
      <c r="AK877" s="67" t="s">
        <v>139</v>
      </c>
      <c r="AL877" s="68">
        <f>'COUT TVX'!M874</f>
        <v>22048.26</v>
      </c>
      <c r="AM877" s="68"/>
      <c r="AN877" s="68"/>
      <c r="AO877" s="68"/>
      <c r="AP877" s="68"/>
      <c r="AQ877" s="68"/>
      <c r="AR877" s="68"/>
      <c r="AS877" s="77" t="str">
        <f>IF(ISBLANK('COUT TVX'!Q874),"",'COUT TVX'!Q874)</f>
        <v/>
      </c>
      <c r="AT877" s="68" t="str">
        <f t="shared" si="81"/>
        <v/>
      </c>
      <c r="AU877" s="68" t="str">
        <f t="shared" si="82"/>
        <v/>
      </c>
      <c r="AV877" s="68" t="str">
        <f t="shared" si="83"/>
        <v/>
      </c>
    </row>
    <row r="878" spans="1:48" x14ac:dyDescent="0.25">
      <c r="A878" s="67">
        <f>'COUT TVX'!A875</f>
        <v>913</v>
      </c>
      <c r="B878" s="67" t="str">
        <f>'COUT TVX'!B875</f>
        <v>FERCE SUR SARTHE-LES GRANDS JARDINS-5 LOGTS</v>
      </c>
      <c r="C878" s="67"/>
      <c r="D878" s="67"/>
      <c r="E878" s="67" t="str">
        <f>IF(ISBLANK('COUT TVX'!I875),"",'COUT TVX'!I875)</f>
        <v/>
      </c>
      <c r="F878" s="72" t="str">
        <f>'COUT TVX'!R875</f>
        <v>Z3</v>
      </c>
      <c r="G878" s="67"/>
      <c r="H878" s="67">
        <f>'COUT TVX'!C875</f>
        <v>2015</v>
      </c>
      <c r="I878" s="67">
        <f>'COUT TVX'!D875</f>
        <v>2017</v>
      </c>
      <c r="J878" s="67" t="str">
        <f>IF('COUT TVX'!H875="IND","IND",IF('COUT TVX'!H875="COLL","COLL",IF('COUT TVX'!H875="INT","COL","MIXTE")))</f>
        <v>IND</v>
      </c>
      <c r="K878" s="67" t="str">
        <f>IFERROR((VLOOKUP(A878,'COUT GLOBAL'!A:L,9,FALSE)),"")</f>
        <v>Locatif</v>
      </c>
      <c r="L878" s="67"/>
      <c r="M878" s="67"/>
      <c r="N878" s="67" t="str">
        <f t="shared" si="78"/>
        <v>-</v>
      </c>
      <c r="O878" s="67"/>
      <c r="P878" s="67"/>
      <c r="Q878" s="67"/>
      <c r="R878" s="67"/>
      <c r="S878" s="67"/>
      <c r="T878" s="67"/>
      <c r="U878" s="67"/>
      <c r="V878" s="67"/>
      <c r="W878" s="67"/>
      <c r="X878" s="73" t="str">
        <f>IF('COUT TVX'!E875=0,"",'COUT TVX'!E875)</f>
        <v/>
      </c>
      <c r="Y878" s="74"/>
      <c r="Z878" s="74"/>
      <c r="AA878" s="74"/>
      <c r="AB878" s="74"/>
      <c r="AC878" s="74"/>
      <c r="AD878" s="68"/>
      <c r="AE878" s="68" t="str">
        <f t="shared" si="79"/>
        <v/>
      </c>
      <c r="AF878" s="68"/>
      <c r="AG878" s="75" t="str">
        <f>IF('COUT TVX'!F875=0,"",'COUT TVX'!F875)</f>
        <v/>
      </c>
      <c r="AH878" s="75" t="str">
        <f>IF('COUT TVX'!G875=0,"",'COUT TVX'!G875)</f>
        <v/>
      </c>
      <c r="AI878" s="76" t="str">
        <f t="shared" si="80"/>
        <v/>
      </c>
      <c r="AJ878" s="67" t="str">
        <f>'COUT TVX'!K875</f>
        <v>Lot n°03 : Charpente Bois-Bardage Bois-Couverture Acier et Tuiles (TF)</v>
      </c>
      <c r="AK878" s="67" t="str">
        <f>'COUT TVX'!L875</f>
        <v>CHARPENTE / COUVERTURE</v>
      </c>
      <c r="AL878" s="68">
        <f>'COUT TVX'!M875</f>
        <v>59727.29</v>
      </c>
      <c r="AM878" s="68"/>
      <c r="AN878" s="68"/>
      <c r="AO878" s="68"/>
      <c r="AP878" s="68"/>
      <c r="AQ878" s="68"/>
      <c r="AR878" s="68"/>
      <c r="AS878" s="77" t="str">
        <f>IF(ISBLANK('COUT TVX'!Q875),"",'COUT TVX'!Q875)</f>
        <v/>
      </c>
      <c r="AT878" s="68" t="str">
        <f t="shared" si="81"/>
        <v/>
      </c>
      <c r="AU878" s="68" t="str">
        <f t="shared" si="82"/>
        <v/>
      </c>
      <c r="AV878" s="68" t="str">
        <f t="shared" si="83"/>
        <v/>
      </c>
    </row>
    <row r="879" spans="1:48" x14ac:dyDescent="0.25">
      <c r="A879" s="67">
        <f>'COUT TVX'!A876</f>
        <v>913</v>
      </c>
      <c r="B879" s="67" t="str">
        <f>'COUT TVX'!B876</f>
        <v>FERCE SUR SARTHE-LES GRANDS JARDINS-5 LOGTS</v>
      </c>
      <c r="C879" s="67"/>
      <c r="D879" s="67"/>
      <c r="E879" s="67" t="str">
        <f>IF(ISBLANK('COUT TVX'!I876),"",'COUT TVX'!I876)</f>
        <v/>
      </c>
      <c r="F879" s="72" t="str">
        <f>'COUT TVX'!R876</f>
        <v>Z3</v>
      </c>
      <c r="G879" s="67"/>
      <c r="H879" s="67">
        <f>'COUT TVX'!C876</f>
        <v>2015</v>
      </c>
      <c r="I879" s="67">
        <f>'COUT TVX'!D876</f>
        <v>2017</v>
      </c>
      <c r="J879" s="67" t="str">
        <f>IF('COUT TVX'!H876="IND","IND",IF('COUT TVX'!H876="COLL","COLL",IF('COUT TVX'!H876="INT","COL","MIXTE")))</f>
        <v>IND</v>
      </c>
      <c r="K879" s="67" t="str">
        <f>IFERROR((VLOOKUP(A879,'COUT GLOBAL'!A:L,9,FALSE)),"")</f>
        <v>Locatif</v>
      </c>
      <c r="L879" s="67"/>
      <c r="M879" s="67"/>
      <c r="N879" s="67" t="str">
        <f t="shared" si="78"/>
        <v>-</v>
      </c>
      <c r="O879" s="67"/>
      <c r="P879" s="67"/>
      <c r="Q879" s="67"/>
      <c r="R879" s="67"/>
      <c r="S879" s="67"/>
      <c r="T879" s="67"/>
      <c r="U879" s="67"/>
      <c r="V879" s="67"/>
      <c r="W879" s="67"/>
      <c r="X879" s="73" t="str">
        <f>IF('COUT TVX'!E876=0,"",'COUT TVX'!E876)</f>
        <v/>
      </c>
      <c r="Y879" s="74"/>
      <c r="Z879" s="74"/>
      <c r="AA879" s="74"/>
      <c r="AB879" s="74"/>
      <c r="AC879" s="74"/>
      <c r="AD879" s="68"/>
      <c r="AE879" s="68" t="str">
        <f t="shared" si="79"/>
        <v/>
      </c>
      <c r="AF879" s="68"/>
      <c r="AG879" s="75" t="str">
        <f>IF('COUT TVX'!F876=0,"",'COUT TVX'!F876)</f>
        <v/>
      </c>
      <c r="AH879" s="75" t="str">
        <f>IF('COUT TVX'!G876=0,"",'COUT TVX'!G876)</f>
        <v/>
      </c>
      <c r="AI879" s="76" t="str">
        <f t="shared" si="80"/>
        <v/>
      </c>
      <c r="AJ879" s="67" t="str">
        <f>'COUT TVX'!K876</f>
        <v>Lot n°04 : Menuiseries Pvc-Porte d'Entrée Acier (TF)</v>
      </c>
      <c r="AK879" s="67" t="str">
        <f>'COUT TVX'!L876</f>
        <v>SECOND ŒUVRE</v>
      </c>
      <c r="AL879" s="68">
        <f>'COUT TVX'!M876</f>
        <v>17875.22</v>
      </c>
      <c r="AM879" s="68"/>
      <c r="AN879" s="68"/>
      <c r="AO879" s="68"/>
      <c r="AP879" s="68"/>
      <c r="AQ879" s="68"/>
      <c r="AR879" s="68"/>
      <c r="AS879" s="77" t="str">
        <f>IF(ISBLANK('COUT TVX'!Q876),"",'COUT TVX'!Q876)</f>
        <v/>
      </c>
      <c r="AT879" s="68" t="str">
        <f t="shared" si="81"/>
        <v/>
      </c>
      <c r="AU879" s="68" t="str">
        <f t="shared" si="82"/>
        <v/>
      </c>
      <c r="AV879" s="68" t="str">
        <f t="shared" si="83"/>
        <v/>
      </c>
    </row>
    <row r="880" spans="1:48" x14ac:dyDescent="0.25">
      <c r="A880" s="67">
        <f>'COUT TVX'!A877</f>
        <v>913</v>
      </c>
      <c r="B880" s="67" t="str">
        <f>'COUT TVX'!B877</f>
        <v>FERCE SUR SARTHE-LES GRANDS JARDINS-5 LOGTS</v>
      </c>
      <c r="C880" s="67"/>
      <c r="D880" s="67"/>
      <c r="E880" s="67" t="str">
        <f>IF(ISBLANK('COUT TVX'!I877),"",'COUT TVX'!I877)</f>
        <v/>
      </c>
      <c r="F880" s="72" t="str">
        <f>'COUT TVX'!R877</f>
        <v>Z3</v>
      </c>
      <c r="G880" s="67"/>
      <c r="H880" s="67">
        <f>'COUT TVX'!C877</f>
        <v>2015</v>
      </c>
      <c r="I880" s="67">
        <f>'COUT TVX'!D877</f>
        <v>2017</v>
      </c>
      <c r="J880" s="67" t="str">
        <f>IF('COUT TVX'!H877="IND","IND",IF('COUT TVX'!H877="COLL","COLL",IF('COUT TVX'!H877="INT","COL","MIXTE")))</f>
        <v>IND</v>
      </c>
      <c r="K880" s="67" t="str">
        <f>IFERROR((VLOOKUP(A880,'COUT GLOBAL'!A:L,9,FALSE)),"")</f>
        <v>Locatif</v>
      </c>
      <c r="L880" s="67"/>
      <c r="M880" s="67"/>
      <c r="N880" s="67" t="str">
        <f t="shared" si="78"/>
        <v>-</v>
      </c>
      <c r="O880" s="67"/>
      <c r="P880" s="67"/>
      <c r="Q880" s="67"/>
      <c r="R880" s="67"/>
      <c r="S880" s="67"/>
      <c r="T880" s="67"/>
      <c r="U880" s="67"/>
      <c r="V880" s="67"/>
      <c r="W880" s="67"/>
      <c r="X880" s="73" t="str">
        <f>IF('COUT TVX'!E877=0,"",'COUT TVX'!E877)</f>
        <v/>
      </c>
      <c r="Y880" s="74"/>
      <c r="Z880" s="74"/>
      <c r="AA880" s="74"/>
      <c r="AB880" s="74"/>
      <c r="AC880" s="74"/>
      <c r="AD880" s="68"/>
      <c r="AE880" s="68" t="str">
        <f t="shared" si="79"/>
        <v/>
      </c>
      <c r="AF880" s="68"/>
      <c r="AG880" s="75" t="str">
        <f>IF('COUT TVX'!F877=0,"",'COUT TVX'!F877)</f>
        <v/>
      </c>
      <c r="AH880" s="75" t="str">
        <f>IF('COUT TVX'!G877=0,"",'COUT TVX'!G877)</f>
        <v/>
      </c>
      <c r="AI880" s="76" t="str">
        <f t="shared" si="80"/>
        <v/>
      </c>
      <c r="AJ880" s="67" t="str">
        <f>'COUT TVX'!K877</f>
        <v>Lot n°5 : Menuiseries Bois (TF)</v>
      </c>
      <c r="AK880" s="67" t="str">
        <f>'COUT TVX'!L877</f>
        <v>SECOND ŒUVRE</v>
      </c>
      <c r="AL880" s="68">
        <f>'COUT TVX'!M877</f>
        <v>10404.43</v>
      </c>
      <c r="AM880" s="68"/>
      <c r="AN880" s="68"/>
      <c r="AO880" s="68"/>
      <c r="AP880" s="68"/>
      <c r="AQ880" s="68"/>
      <c r="AR880" s="68"/>
      <c r="AS880" s="77" t="str">
        <f>IF(ISBLANK('COUT TVX'!Q877),"",'COUT TVX'!Q877)</f>
        <v/>
      </c>
      <c r="AT880" s="68" t="str">
        <f t="shared" si="81"/>
        <v/>
      </c>
      <c r="AU880" s="68" t="str">
        <f t="shared" si="82"/>
        <v/>
      </c>
      <c r="AV880" s="68" t="str">
        <f t="shared" si="83"/>
        <v/>
      </c>
    </row>
    <row r="881" spans="1:48" x14ac:dyDescent="0.25">
      <c r="A881" s="67">
        <f>'COUT TVX'!A878</f>
        <v>913</v>
      </c>
      <c r="B881" s="67" t="str">
        <f>'COUT TVX'!B878</f>
        <v>FERCE SUR SARTHE-LES GRANDS JARDINS-5 LOGTS</v>
      </c>
      <c r="C881" s="67"/>
      <c r="D881" s="67"/>
      <c r="E881" s="67" t="str">
        <f>IF(ISBLANK('COUT TVX'!I878),"",'COUT TVX'!I878)</f>
        <v/>
      </c>
      <c r="F881" s="72" t="str">
        <f>'COUT TVX'!R878</f>
        <v>Z3</v>
      </c>
      <c r="G881" s="67"/>
      <c r="H881" s="67">
        <f>'COUT TVX'!C878</f>
        <v>2015</v>
      </c>
      <c r="I881" s="67">
        <f>'COUT TVX'!D878</f>
        <v>2017</v>
      </c>
      <c r="J881" s="67" t="str">
        <f>IF('COUT TVX'!H878="IND","IND",IF('COUT TVX'!H878="COLL","COLL",IF('COUT TVX'!H878="INT","COL","MIXTE")))</f>
        <v>IND</v>
      </c>
      <c r="K881" s="67" t="str">
        <f>IFERROR((VLOOKUP(A881,'COUT GLOBAL'!A:L,9,FALSE)),"")</f>
        <v>Locatif</v>
      </c>
      <c r="L881" s="67"/>
      <c r="M881" s="67"/>
      <c r="N881" s="67" t="str">
        <f t="shared" si="78"/>
        <v>-</v>
      </c>
      <c r="O881" s="67"/>
      <c r="P881" s="67"/>
      <c r="Q881" s="67"/>
      <c r="R881" s="67"/>
      <c r="S881" s="67"/>
      <c r="T881" s="67"/>
      <c r="U881" s="67"/>
      <c r="V881" s="67"/>
      <c r="W881" s="67"/>
      <c r="X881" s="73" t="str">
        <f>IF('COUT TVX'!E878=0,"",'COUT TVX'!E878)</f>
        <v/>
      </c>
      <c r="Y881" s="74"/>
      <c r="Z881" s="74"/>
      <c r="AA881" s="74"/>
      <c r="AB881" s="74"/>
      <c r="AC881" s="74"/>
      <c r="AD881" s="68"/>
      <c r="AE881" s="68" t="str">
        <f t="shared" si="79"/>
        <v/>
      </c>
      <c r="AF881" s="68"/>
      <c r="AG881" s="75" t="str">
        <f>IF('COUT TVX'!F878=0,"",'COUT TVX'!F878)</f>
        <v/>
      </c>
      <c r="AH881" s="75" t="str">
        <f>IF('COUT TVX'!G878=0,"",'COUT TVX'!G878)</f>
        <v/>
      </c>
      <c r="AI881" s="76" t="str">
        <f t="shared" si="80"/>
        <v/>
      </c>
      <c r="AJ881" s="67" t="str">
        <f>'COUT TVX'!K878</f>
        <v>Lot n°06 : Plâtrerie (TF)</v>
      </c>
      <c r="AK881" s="67" t="str">
        <f>'COUT TVX'!L878</f>
        <v>SECOND ŒUVRE</v>
      </c>
      <c r="AL881" s="68">
        <f>'COUT TVX'!M878</f>
        <v>31943.33</v>
      </c>
      <c r="AM881" s="68"/>
      <c r="AN881" s="68"/>
      <c r="AO881" s="68"/>
      <c r="AP881" s="68"/>
      <c r="AQ881" s="68"/>
      <c r="AR881" s="68"/>
      <c r="AS881" s="77" t="str">
        <f>IF(ISBLANK('COUT TVX'!Q878),"",'COUT TVX'!Q878)</f>
        <v/>
      </c>
      <c r="AT881" s="68" t="str">
        <f t="shared" si="81"/>
        <v/>
      </c>
      <c r="AU881" s="68" t="str">
        <f t="shared" si="82"/>
        <v/>
      </c>
      <c r="AV881" s="68" t="str">
        <f t="shared" si="83"/>
        <v/>
      </c>
    </row>
    <row r="882" spans="1:48" x14ac:dyDescent="0.25">
      <c r="A882" s="67">
        <f>'COUT TVX'!A879</f>
        <v>913</v>
      </c>
      <c r="B882" s="67" t="str">
        <f>'COUT TVX'!B879</f>
        <v>FERCE SUR SARTHE-LES GRANDS JARDINS-5 LOGTS</v>
      </c>
      <c r="C882" s="67"/>
      <c r="D882" s="67"/>
      <c r="E882" s="67" t="str">
        <f>IF(ISBLANK('COUT TVX'!I879),"",'COUT TVX'!I879)</f>
        <v/>
      </c>
      <c r="F882" s="72" t="str">
        <f>'COUT TVX'!R879</f>
        <v>Z3</v>
      </c>
      <c r="G882" s="67"/>
      <c r="H882" s="67">
        <f>'COUT TVX'!C879</f>
        <v>2015</v>
      </c>
      <c r="I882" s="67">
        <f>'COUT TVX'!D879</f>
        <v>2017</v>
      </c>
      <c r="J882" s="67" t="str">
        <f>IF('COUT TVX'!H879="IND","IND",IF('COUT TVX'!H879="COLL","COLL",IF('COUT TVX'!H879="INT","COL","MIXTE")))</f>
        <v>IND</v>
      </c>
      <c r="K882" s="67" t="str">
        <f>IFERROR((VLOOKUP(A882,'COUT GLOBAL'!A:L,9,FALSE)),"")</f>
        <v>Locatif</v>
      </c>
      <c r="L882" s="67"/>
      <c r="M882" s="67"/>
      <c r="N882" s="67" t="str">
        <f t="shared" si="78"/>
        <v>-</v>
      </c>
      <c r="O882" s="67"/>
      <c r="P882" s="67"/>
      <c r="Q882" s="67"/>
      <c r="R882" s="67"/>
      <c r="S882" s="67"/>
      <c r="T882" s="67"/>
      <c r="U882" s="67"/>
      <c r="V882" s="67"/>
      <c r="W882" s="67"/>
      <c r="X882" s="73" t="str">
        <f>IF('COUT TVX'!E879=0,"",'COUT TVX'!E879)</f>
        <v/>
      </c>
      <c r="Y882" s="74"/>
      <c r="Z882" s="74"/>
      <c r="AA882" s="74"/>
      <c r="AB882" s="74"/>
      <c r="AC882" s="74"/>
      <c r="AD882" s="68"/>
      <c r="AE882" s="68" t="str">
        <f t="shared" si="79"/>
        <v/>
      </c>
      <c r="AF882" s="68"/>
      <c r="AG882" s="75" t="str">
        <f>IF('COUT TVX'!F879=0,"",'COUT TVX'!F879)</f>
        <v/>
      </c>
      <c r="AH882" s="75" t="str">
        <f>IF('COUT TVX'!G879=0,"",'COUT TVX'!G879)</f>
        <v/>
      </c>
      <c r="AI882" s="76" t="str">
        <f t="shared" si="80"/>
        <v/>
      </c>
      <c r="AJ882" s="67" t="str">
        <f>'COUT TVX'!K879</f>
        <v>Lot n°07 : Electricité Bt-Chauffage Électrique-VMC (TF)</v>
      </c>
      <c r="AK882" s="67" t="str">
        <f>'COUT TVX'!L879</f>
        <v>ELECTRICITE / CHAUFFAGE/PLOMBERIE/VMC</v>
      </c>
      <c r="AL882" s="68">
        <f>'COUT TVX'!M879</f>
        <v>39257.919999999998</v>
      </c>
      <c r="AM882" s="68"/>
      <c r="AN882" s="68"/>
      <c r="AO882" s="68"/>
      <c r="AP882" s="68"/>
      <c r="AQ882" s="68"/>
      <c r="AR882" s="68"/>
      <c r="AS882" s="77" t="str">
        <f>IF(ISBLANK('COUT TVX'!Q879),"",'COUT TVX'!Q879)</f>
        <v/>
      </c>
      <c r="AT882" s="68" t="str">
        <f t="shared" si="81"/>
        <v/>
      </c>
      <c r="AU882" s="68" t="str">
        <f t="shared" si="82"/>
        <v/>
      </c>
      <c r="AV882" s="68" t="str">
        <f t="shared" si="83"/>
        <v/>
      </c>
    </row>
    <row r="883" spans="1:48" x14ac:dyDescent="0.25">
      <c r="A883" s="67">
        <f>'COUT TVX'!A880</f>
        <v>913</v>
      </c>
      <c r="B883" s="67" t="str">
        <f>'COUT TVX'!B880</f>
        <v>FERCE SUR SARTHE-LES GRANDS JARDINS-5 LOGTS</v>
      </c>
      <c r="C883" s="67"/>
      <c r="D883" s="67"/>
      <c r="E883" s="67" t="str">
        <f>IF(ISBLANK('COUT TVX'!I880),"",'COUT TVX'!I880)</f>
        <v/>
      </c>
      <c r="F883" s="72" t="str">
        <f>'COUT TVX'!R880</f>
        <v>Z3</v>
      </c>
      <c r="G883" s="67"/>
      <c r="H883" s="67">
        <f>'COUT TVX'!C880</f>
        <v>2015</v>
      </c>
      <c r="I883" s="67">
        <f>'COUT TVX'!D880</f>
        <v>2017</v>
      </c>
      <c r="J883" s="67" t="str">
        <f>IF('COUT TVX'!H880="IND","IND",IF('COUT TVX'!H880="COLL","COLL",IF('COUT TVX'!H880="INT","COL","MIXTE")))</f>
        <v>IND</v>
      </c>
      <c r="K883" s="67" t="str">
        <f>IFERROR((VLOOKUP(A883,'COUT GLOBAL'!A:L,9,FALSE)),"")</f>
        <v>Locatif</v>
      </c>
      <c r="L883" s="67"/>
      <c r="M883" s="67"/>
      <c r="N883" s="67" t="str">
        <f t="shared" si="78"/>
        <v>-</v>
      </c>
      <c r="O883" s="67"/>
      <c r="P883" s="67"/>
      <c r="Q883" s="67"/>
      <c r="R883" s="67"/>
      <c r="S883" s="67"/>
      <c r="T883" s="67"/>
      <c r="U883" s="67"/>
      <c r="V883" s="67"/>
      <c r="W883" s="67"/>
      <c r="X883" s="73" t="str">
        <f>IF('COUT TVX'!E880=0,"",'COUT TVX'!E880)</f>
        <v/>
      </c>
      <c r="Y883" s="74"/>
      <c r="Z883" s="74"/>
      <c r="AA883" s="74"/>
      <c r="AB883" s="74"/>
      <c r="AC883" s="74"/>
      <c r="AD883" s="68"/>
      <c r="AE883" s="68" t="str">
        <f t="shared" si="79"/>
        <v/>
      </c>
      <c r="AF883" s="68"/>
      <c r="AG883" s="75" t="str">
        <f>IF('COUT TVX'!F880=0,"",'COUT TVX'!F880)</f>
        <v/>
      </c>
      <c r="AH883" s="75" t="str">
        <f>IF('COUT TVX'!G880=0,"",'COUT TVX'!G880)</f>
        <v/>
      </c>
      <c r="AI883" s="76" t="str">
        <f t="shared" si="80"/>
        <v/>
      </c>
      <c r="AJ883" s="67" t="str">
        <f>'COUT TVX'!K880</f>
        <v>Lot n°08 : Plomberie Sanitaire (TF)</v>
      </c>
      <c r="AK883" s="67" t="str">
        <f>'COUT TVX'!L880</f>
        <v>ELECTRICITE / CHAUFFAGE/PLOMBERIE/VMC</v>
      </c>
      <c r="AL883" s="68">
        <f>'COUT TVX'!M880</f>
        <v>16286.58</v>
      </c>
      <c r="AM883" s="68"/>
      <c r="AN883" s="68"/>
      <c r="AO883" s="68"/>
      <c r="AP883" s="68"/>
      <c r="AQ883" s="68"/>
      <c r="AR883" s="68"/>
      <c r="AS883" s="77" t="str">
        <f>IF(ISBLANK('COUT TVX'!Q880),"",'COUT TVX'!Q880)</f>
        <v/>
      </c>
      <c r="AT883" s="68" t="str">
        <f t="shared" si="81"/>
        <v/>
      </c>
      <c r="AU883" s="68" t="str">
        <f t="shared" si="82"/>
        <v/>
      </c>
      <c r="AV883" s="68" t="str">
        <f t="shared" si="83"/>
        <v/>
      </c>
    </row>
    <row r="884" spans="1:48" x14ac:dyDescent="0.25">
      <c r="A884" s="67">
        <f>'COUT TVX'!A881</f>
        <v>913</v>
      </c>
      <c r="B884" s="67" t="str">
        <f>'COUT TVX'!B881</f>
        <v>FERCE SUR SARTHE-LES GRANDS JARDINS-5 LOGTS</v>
      </c>
      <c r="C884" s="67"/>
      <c r="D884" s="67"/>
      <c r="E884" s="67" t="str">
        <f>IF(ISBLANK('COUT TVX'!I881),"",'COUT TVX'!I881)</f>
        <v/>
      </c>
      <c r="F884" s="72" t="str">
        <f>'COUT TVX'!R881</f>
        <v>Z3</v>
      </c>
      <c r="G884" s="67"/>
      <c r="H884" s="67">
        <f>'COUT TVX'!C881</f>
        <v>2015</v>
      </c>
      <c r="I884" s="67">
        <f>'COUT TVX'!D881</f>
        <v>2017</v>
      </c>
      <c r="J884" s="67" t="str">
        <f>IF('COUT TVX'!H881="IND","IND",IF('COUT TVX'!H881="COLL","COLL",IF('COUT TVX'!H881="INT","COL","MIXTE")))</f>
        <v>IND</v>
      </c>
      <c r="K884" s="67" t="str">
        <f>IFERROR((VLOOKUP(A884,'COUT GLOBAL'!A:L,9,FALSE)),"")</f>
        <v>Locatif</v>
      </c>
      <c r="L884" s="67"/>
      <c r="M884" s="67"/>
      <c r="N884" s="67" t="str">
        <f t="shared" si="78"/>
        <v>-</v>
      </c>
      <c r="O884" s="67"/>
      <c r="P884" s="67"/>
      <c r="Q884" s="67"/>
      <c r="R884" s="67"/>
      <c r="S884" s="67"/>
      <c r="T884" s="67"/>
      <c r="U884" s="67"/>
      <c r="V884" s="67"/>
      <c r="W884" s="67"/>
      <c r="X884" s="73" t="str">
        <f>IF('COUT TVX'!E881=0,"",'COUT TVX'!E881)</f>
        <v/>
      </c>
      <c r="Y884" s="74"/>
      <c r="Z884" s="74"/>
      <c r="AA884" s="74"/>
      <c r="AB884" s="74"/>
      <c r="AC884" s="74"/>
      <c r="AD884" s="68"/>
      <c r="AE884" s="68" t="str">
        <f t="shared" si="79"/>
        <v/>
      </c>
      <c r="AF884" s="68"/>
      <c r="AG884" s="75" t="str">
        <f>IF('COUT TVX'!F881=0,"",'COUT TVX'!F881)</f>
        <v/>
      </c>
      <c r="AH884" s="75" t="str">
        <f>IF('COUT TVX'!G881=0,"",'COUT TVX'!G881)</f>
        <v/>
      </c>
      <c r="AI884" s="76" t="str">
        <f t="shared" si="80"/>
        <v/>
      </c>
      <c r="AJ884" s="67" t="str">
        <f>'COUT TVX'!K881</f>
        <v>Lot n°09 : Carrelage-Faïence (TF)</v>
      </c>
      <c r="AK884" s="67" t="str">
        <f>'COUT TVX'!L881</f>
        <v>SECOND ŒUVRE</v>
      </c>
      <c r="AL884" s="68">
        <f>'COUT TVX'!M881</f>
        <v>8934.3799999999992</v>
      </c>
      <c r="AM884" s="68"/>
      <c r="AN884" s="68"/>
      <c r="AO884" s="68"/>
      <c r="AP884" s="68"/>
      <c r="AQ884" s="68"/>
      <c r="AR884" s="68"/>
      <c r="AS884" s="77" t="str">
        <f>IF(ISBLANK('COUT TVX'!Q881),"",'COUT TVX'!Q881)</f>
        <v/>
      </c>
      <c r="AT884" s="68" t="str">
        <f t="shared" si="81"/>
        <v/>
      </c>
      <c r="AU884" s="68" t="str">
        <f t="shared" si="82"/>
        <v/>
      </c>
      <c r="AV884" s="68" t="str">
        <f t="shared" si="83"/>
        <v/>
      </c>
    </row>
    <row r="885" spans="1:48" x14ac:dyDescent="0.25">
      <c r="A885" s="67">
        <f>'COUT TVX'!A882</f>
        <v>913</v>
      </c>
      <c r="B885" s="67" t="str">
        <f>'COUT TVX'!B882</f>
        <v>FERCE SUR SARTHE-LES GRANDS JARDINS-5 LOGTS</v>
      </c>
      <c r="C885" s="67"/>
      <c r="D885" s="67"/>
      <c r="E885" s="67" t="str">
        <f>IF(ISBLANK('COUT TVX'!I882),"",'COUT TVX'!I882)</f>
        <v/>
      </c>
      <c r="F885" s="72" t="str">
        <f>'COUT TVX'!R882</f>
        <v>Z3</v>
      </c>
      <c r="G885" s="67"/>
      <c r="H885" s="67">
        <f>'COUT TVX'!C882</f>
        <v>2015</v>
      </c>
      <c r="I885" s="67">
        <f>'COUT TVX'!D882</f>
        <v>2017</v>
      </c>
      <c r="J885" s="67" t="str">
        <f>IF('COUT TVX'!H882="IND","IND",IF('COUT TVX'!H882="COLL","COLL",IF('COUT TVX'!H882="INT","COL","MIXTE")))</f>
        <v>IND</v>
      </c>
      <c r="K885" s="67" t="str">
        <f>IFERROR((VLOOKUP(A885,'COUT GLOBAL'!A:L,9,FALSE)),"")</f>
        <v>Locatif</v>
      </c>
      <c r="L885" s="67"/>
      <c r="M885" s="67"/>
      <c r="N885" s="67" t="str">
        <f t="shared" si="78"/>
        <v>-</v>
      </c>
      <c r="O885" s="67"/>
      <c r="P885" s="67"/>
      <c r="Q885" s="67"/>
      <c r="R885" s="67"/>
      <c r="S885" s="67"/>
      <c r="T885" s="67"/>
      <c r="U885" s="67"/>
      <c r="V885" s="67"/>
      <c r="W885" s="67"/>
      <c r="X885" s="73" t="str">
        <f>IF('COUT TVX'!E882=0,"",'COUT TVX'!E882)</f>
        <v/>
      </c>
      <c r="Y885" s="74"/>
      <c r="Z885" s="74"/>
      <c r="AA885" s="74"/>
      <c r="AB885" s="74"/>
      <c r="AC885" s="74"/>
      <c r="AD885" s="68"/>
      <c r="AE885" s="68" t="str">
        <f t="shared" si="79"/>
        <v/>
      </c>
      <c r="AF885" s="68"/>
      <c r="AG885" s="75" t="str">
        <f>IF('COUT TVX'!F882=0,"",'COUT TVX'!F882)</f>
        <v/>
      </c>
      <c r="AH885" s="75" t="str">
        <f>IF('COUT TVX'!G882=0,"",'COUT TVX'!G882)</f>
        <v/>
      </c>
      <c r="AI885" s="76" t="str">
        <f t="shared" si="80"/>
        <v/>
      </c>
      <c r="AJ885" s="67" t="str">
        <f>'COUT TVX'!K882</f>
        <v>Lot n°10 : Peinture-Revêtements Muraux (TF)</v>
      </c>
      <c r="AK885" s="67" t="str">
        <f>'COUT TVX'!L882</f>
        <v>SECOND ŒUVRE</v>
      </c>
      <c r="AL885" s="68">
        <f>'COUT TVX'!M882</f>
        <v>11101.45</v>
      </c>
      <c r="AM885" s="68"/>
      <c r="AN885" s="68"/>
      <c r="AO885" s="68"/>
      <c r="AP885" s="68"/>
      <c r="AQ885" s="68"/>
      <c r="AR885" s="68"/>
      <c r="AS885" s="77" t="str">
        <f>IF(ISBLANK('COUT TVX'!Q882),"",'COUT TVX'!Q882)</f>
        <v/>
      </c>
      <c r="AT885" s="68" t="str">
        <f t="shared" si="81"/>
        <v/>
      </c>
      <c r="AU885" s="68" t="str">
        <f t="shared" si="82"/>
        <v/>
      </c>
      <c r="AV885" s="68" t="str">
        <f t="shared" si="83"/>
        <v/>
      </c>
    </row>
    <row r="886" spans="1:48" x14ac:dyDescent="0.25">
      <c r="A886" s="67">
        <f>'COUT TVX'!A883</f>
        <v>913</v>
      </c>
      <c r="B886" s="67" t="str">
        <f>'COUT TVX'!B883</f>
        <v>FERCE SUR SARTHE-LES GRANDS JARDINS-5 LOGTS</v>
      </c>
      <c r="C886" s="67"/>
      <c r="D886" s="67"/>
      <c r="E886" s="67" t="str">
        <f>IF(ISBLANK('COUT TVX'!I883),"",'COUT TVX'!I883)</f>
        <v/>
      </c>
      <c r="F886" s="72" t="str">
        <f>'COUT TVX'!R883</f>
        <v>Z3</v>
      </c>
      <c r="G886" s="67"/>
      <c r="H886" s="67">
        <f>'COUT TVX'!C883</f>
        <v>2015</v>
      </c>
      <c r="I886" s="67">
        <f>'COUT TVX'!D883</f>
        <v>2017</v>
      </c>
      <c r="J886" s="67" t="str">
        <f>IF('COUT TVX'!H883="IND","IND",IF('COUT TVX'!H883="COLL","COLL",IF('COUT TVX'!H883="INT","COL","MIXTE")))</f>
        <v>IND</v>
      </c>
      <c r="K886" s="67" t="str">
        <f>IFERROR((VLOOKUP(A886,'COUT GLOBAL'!A:L,9,FALSE)),"")</f>
        <v>Locatif</v>
      </c>
      <c r="L886" s="67"/>
      <c r="M886" s="67"/>
      <c r="N886" s="67" t="str">
        <f t="shared" si="78"/>
        <v>-</v>
      </c>
      <c r="O886" s="67"/>
      <c r="P886" s="67"/>
      <c r="Q886" s="67"/>
      <c r="R886" s="67"/>
      <c r="S886" s="67"/>
      <c r="T886" s="67"/>
      <c r="U886" s="67"/>
      <c r="V886" s="67"/>
      <c r="W886" s="67"/>
      <c r="X886" s="73" t="str">
        <f>IF('COUT TVX'!E883=0,"",'COUT TVX'!E883)</f>
        <v/>
      </c>
      <c r="Y886" s="74"/>
      <c r="Z886" s="74"/>
      <c r="AA886" s="74"/>
      <c r="AB886" s="74"/>
      <c r="AC886" s="74"/>
      <c r="AD886" s="68"/>
      <c r="AE886" s="68" t="str">
        <f t="shared" si="79"/>
        <v/>
      </c>
      <c r="AF886" s="68"/>
      <c r="AG886" s="75" t="str">
        <f>IF('COUT TVX'!F883=0,"",'COUT TVX'!F883)</f>
        <v/>
      </c>
      <c r="AH886" s="75" t="str">
        <f>IF('COUT TVX'!G883=0,"",'COUT TVX'!G883)</f>
        <v/>
      </c>
      <c r="AI886" s="76" t="str">
        <f t="shared" si="80"/>
        <v/>
      </c>
      <c r="AJ886" s="67" t="str">
        <f>'COUT TVX'!K883</f>
        <v>Lot n°11 : Revêtements de Sols Souples (TF)</v>
      </c>
      <c r="AK886" s="67" t="str">
        <f>'COUT TVX'!L883</f>
        <v>SECOND ŒUVRE</v>
      </c>
      <c r="AL886" s="68">
        <f>'COUT TVX'!M883</f>
        <v>3781.13</v>
      </c>
      <c r="AM886" s="68"/>
      <c r="AN886" s="68"/>
      <c r="AO886" s="68"/>
      <c r="AP886" s="68"/>
      <c r="AQ886" s="68"/>
      <c r="AR886" s="68"/>
      <c r="AS886" s="77" t="str">
        <f>IF(ISBLANK('COUT TVX'!Q883),"",'COUT TVX'!Q883)</f>
        <v/>
      </c>
      <c r="AT886" s="68" t="str">
        <f t="shared" si="81"/>
        <v/>
      </c>
      <c r="AU886" s="68" t="str">
        <f t="shared" si="82"/>
        <v/>
      </c>
      <c r="AV886" s="68" t="str">
        <f t="shared" si="83"/>
        <v/>
      </c>
    </row>
    <row r="887" spans="1:48" x14ac:dyDescent="0.25">
      <c r="A887" s="67">
        <f>'COUT TVX'!A884</f>
        <v>913</v>
      </c>
      <c r="B887" s="67" t="str">
        <f>'COUT TVX'!B884</f>
        <v>FERCE SUR SARTHE-LES GRANDS JARDINS-5 LOGTS</v>
      </c>
      <c r="C887" s="67"/>
      <c r="D887" s="67"/>
      <c r="E887" s="67" t="str">
        <f>IF(ISBLANK('COUT TVX'!I884),"",'COUT TVX'!I884)</f>
        <v/>
      </c>
      <c r="F887" s="72" t="str">
        <f>'COUT TVX'!R884</f>
        <v>Z3</v>
      </c>
      <c r="G887" s="67"/>
      <c r="H887" s="67">
        <f>'COUT TVX'!C884</f>
        <v>2015</v>
      </c>
      <c r="I887" s="67">
        <f>'COUT TVX'!D884</f>
        <v>2017</v>
      </c>
      <c r="J887" s="67" t="str">
        <f>IF('COUT TVX'!H884="IND","IND",IF('COUT TVX'!H884="COLL","COLL",IF('COUT TVX'!H884="INT","COL","MIXTE")))</f>
        <v>IND</v>
      </c>
      <c r="K887" s="67" t="str">
        <f>IFERROR((VLOOKUP(A887,'COUT GLOBAL'!A:L,9,FALSE)),"")</f>
        <v>Locatif</v>
      </c>
      <c r="L887" s="67"/>
      <c r="M887" s="67"/>
      <c r="N887" s="67" t="str">
        <f t="shared" si="78"/>
        <v>-</v>
      </c>
      <c r="O887" s="67"/>
      <c r="P887" s="67"/>
      <c r="Q887" s="67"/>
      <c r="R887" s="67"/>
      <c r="S887" s="67"/>
      <c r="T887" s="67"/>
      <c r="U887" s="67"/>
      <c r="V887" s="67"/>
      <c r="W887" s="67"/>
      <c r="X887" s="73" t="str">
        <f>IF('COUT TVX'!E884=0,"",'COUT TVX'!E884)</f>
        <v/>
      </c>
      <c r="Y887" s="74"/>
      <c r="Z887" s="74"/>
      <c r="AA887" s="74"/>
      <c r="AB887" s="74"/>
      <c r="AC887" s="74"/>
      <c r="AD887" s="68"/>
      <c r="AE887" s="68" t="str">
        <f t="shared" si="79"/>
        <v/>
      </c>
      <c r="AF887" s="68"/>
      <c r="AG887" s="75" t="str">
        <f>IF('COUT TVX'!F884=0,"",'COUT TVX'!F884)</f>
        <v/>
      </c>
      <c r="AH887" s="75" t="str">
        <f>IF('COUT TVX'!G884=0,"",'COUT TVX'!G884)</f>
        <v/>
      </c>
      <c r="AI887" s="76" t="str">
        <f t="shared" si="80"/>
        <v/>
      </c>
      <c r="AJ887" s="67" t="str">
        <f>'COUT TVX'!K884</f>
        <v>Lot n°12 : Espaces Verts-Clôtures (TF)</v>
      </c>
      <c r="AK887" s="67" t="s">
        <v>148</v>
      </c>
      <c r="AL887" s="68">
        <f>'COUT TVX'!M884</f>
        <v>5370.4</v>
      </c>
      <c r="AM887" s="68"/>
      <c r="AN887" s="68"/>
      <c r="AO887" s="68"/>
      <c r="AP887" s="68"/>
      <c r="AQ887" s="68"/>
      <c r="AR887" s="68"/>
      <c r="AS887" s="77" t="str">
        <f>IF(ISBLANK('COUT TVX'!Q884),"",'COUT TVX'!Q884)</f>
        <v/>
      </c>
      <c r="AT887" s="68" t="str">
        <f t="shared" si="81"/>
        <v/>
      </c>
      <c r="AU887" s="68" t="str">
        <f t="shared" si="82"/>
        <v/>
      </c>
      <c r="AV887" s="68" t="str">
        <f t="shared" si="83"/>
        <v/>
      </c>
    </row>
    <row r="888" spans="1:48" x14ac:dyDescent="0.25">
      <c r="A888" s="67">
        <f>'COUT TVX'!A885</f>
        <v>913</v>
      </c>
      <c r="B888" s="67" t="str">
        <f>'COUT TVX'!B885</f>
        <v>FERCE SUR SARTHE-LES GRANDS JARDINS-5 LOGTS</v>
      </c>
      <c r="C888" s="67"/>
      <c r="D888" s="67"/>
      <c r="E888" s="67" t="str">
        <f>IF(ISBLANK('COUT TVX'!I885),"",'COUT TVX'!I885)</f>
        <v/>
      </c>
      <c r="F888" s="72" t="str">
        <f>'COUT TVX'!R885</f>
        <v>Z3</v>
      </c>
      <c r="G888" s="67"/>
      <c r="H888" s="67">
        <f>'COUT TVX'!C885</f>
        <v>2015</v>
      </c>
      <c r="I888" s="67">
        <f>'COUT TVX'!D885</f>
        <v>2017</v>
      </c>
      <c r="J888" s="67" t="str">
        <f>IF('COUT TVX'!H885="IND","IND",IF('COUT TVX'!H885="COLL","COLL",IF('COUT TVX'!H885="INT","COL","MIXTE")))</f>
        <v>IND</v>
      </c>
      <c r="K888" s="67" t="str">
        <f>IFERROR((VLOOKUP(A888,'COUT GLOBAL'!A:L,9,FALSE)),"")</f>
        <v>Locatif</v>
      </c>
      <c r="L888" s="67"/>
      <c r="M888" s="67"/>
      <c r="N888" s="67" t="str">
        <f t="shared" si="78"/>
        <v>-</v>
      </c>
      <c r="O888" s="67"/>
      <c r="P888" s="67"/>
      <c r="Q888" s="67"/>
      <c r="R888" s="67"/>
      <c r="S888" s="67"/>
      <c r="T888" s="67"/>
      <c r="U888" s="67"/>
      <c r="V888" s="67"/>
      <c r="W888" s="67"/>
      <c r="X888" s="73" t="str">
        <f>IF('COUT TVX'!E885=0,"",'COUT TVX'!E885)</f>
        <v/>
      </c>
      <c r="Y888" s="74"/>
      <c r="Z888" s="74"/>
      <c r="AA888" s="74"/>
      <c r="AB888" s="74"/>
      <c r="AC888" s="74"/>
      <c r="AD888" s="68"/>
      <c r="AE888" s="68" t="str">
        <f t="shared" si="79"/>
        <v/>
      </c>
      <c r="AF888" s="68"/>
      <c r="AG888" s="75" t="str">
        <f>IF('COUT TVX'!F885=0,"",'COUT TVX'!F885)</f>
        <v/>
      </c>
      <c r="AH888" s="75" t="str">
        <f>IF('COUT TVX'!G885=0,"",'COUT TVX'!G885)</f>
        <v/>
      </c>
      <c r="AI888" s="76" t="str">
        <f t="shared" si="80"/>
        <v/>
      </c>
      <c r="AJ888" s="67" t="str">
        <f>'COUT TVX'!K885</f>
        <v>Lot n°13 : Comptage Énergie S.H. (TF)</v>
      </c>
      <c r="AK888" s="67" t="str">
        <f>'COUT TVX'!L885</f>
        <v>ELECTRICITE / CHAUFFAGE/PLOMBERIE/VMC</v>
      </c>
      <c r="AL888" s="68">
        <f>'COUT TVX'!M885</f>
        <v>0</v>
      </c>
      <c r="AM888" s="68"/>
      <c r="AN888" s="68"/>
      <c r="AO888" s="68"/>
      <c r="AP888" s="68"/>
      <c r="AQ888" s="68"/>
      <c r="AR888" s="68"/>
      <c r="AS888" s="77" t="str">
        <f>IF(ISBLANK('COUT TVX'!Q885),"",'COUT TVX'!Q885)</f>
        <v/>
      </c>
      <c r="AT888" s="68" t="str">
        <f t="shared" si="81"/>
        <v/>
      </c>
      <c r="AU888" s="68" t="str">
        <f t="shared" si="82"/>
        <v/>
      </c>
      <c r="AV888" s="68" t="str">
        <f t="shared" si="83"/>
        <v/>
      </c>
    </row>
    <row r="889" spans="1:48" x14ac:dyDescent="0.25">
      <c r="A889" s="67" t="str">
        <f>'COUT TVX'!A886</f>
        <v>869/2</v>
      </c>
      <c r="B889" s="67" t="str">
        <f>'COUT TVX'!B886</f>
        <v>LA FERTE BERNARD CONST-QUARTIER BUFFON-37 LOGTS</v>
      </c>
      <c r="C889" s="67"/>
      <c r="D889" s="67"/>
      <c r="E889" s="67" t="str">
        <f>IF(ISBLANK('COUT TVX'!I886),"",'COUT TVX'!I886)</f>
        <v/>
      </c>
      <c r="F889" s="72" t="str">
        <f>'COUT TVX'!R886</f>
        <v>Z3</v>
      </c>
      <c r="G889" s="67"/>
      <c r="H889" s="67">
        <f>'COUT TVX'!C886</f>
        <v>2014</v>
      </c>
      <c r="I889" s="67">
        <f>'COUT TVX'!D886</f>
        <v>2017</v>
      </c>
      <c r="J889" s="67" t="str">
        <f>IF('COUT TVX'!H886="IND","IND",IF('COUT TVX'!H886="COLL","COLL",IF('COUT TVX'!H886="INT","COL","MIXTE")))</f>
        <v>MIXTE</v>
      </c>
      <c r="K889" s="67" t="str">
        <f>IFERROR((VLOOKUP(A889,'COUT GLOBAL'!A:L,9,FALSE)),"")</f>
        <v>Locatif</v>
      </c>
      <c r="L889" s="67"/>
      <c r="M889" s="67"/>
      <c r="N889" s="67" t="str">
        <f t="shared" si="78"/>
        <v>-</v>
      </c>
      <c r="O889" s="67"/>
      <c r="P889" s="67"/>
      <c r="Q889" s="67"/>
      <c r="R889" s="67"/>
      <c r="S889" s="67"/>
      <c r="T889" s="67"/>
      <c r="U889" s="67"/>
      <c r="V889" s="67"/>
      <c r="W889" s="67"/>
      <c r="X889" s="73">
        <f>IF('COUT TVX'!E886=0,"",'COUT TVX'!E886)</f>
        <v>37</v>
      </c>
      <c r="Y889" s="74"/>
      <c r="Z889" s="74"/>
      <c r="AA889" s="74"/>
      <c r="AB889" s="74"/>
      <c r="AC889" s="74"/>
      <c r="AD889" s="68"/>
      <c r="AE889" s="68">
        <f t="shared" si="79"/>
        <v>0</v>
      </c>
      <c r="AF889" s="68"/>
      <c r="AG889" s="75">
        <f>IF('COUT TVX'!F886=0,"",'COUT TVX'!F886)</f>
        <v>2558.1999999999998</v>
      </c>
      <c r="AH889" s="75">
        <f>IF('COUT TVX'!G886=0,"",'COUT TVX'!G886)</f>
        <v>2751.55</v>
      </c>
      <c r="AI889" s="76">
        <f t="shared" si="80"/>
        <v>0.92973051552761155</v>
      </c>
      <c r="AJ889" s="67" t="str">
        <f>'COUT TVX'!K886</f>
        <v>Lot 1-Terrassement-VRD</v>
      </c>
      <c r="AK889" s="67" t="str">
        <f>'COUT TVX'!L886</f>
        <v>GROS ŒUVRE</v>
      </c>
      <c r="AL889" s="68">
        <f>'COUT TVX'!M886</f>
        <v>44033.84</v>
      </c>
      <c r="AM889" s="68"/>
      <c r="AN889" s="68"/>
      <c r="AO889" s="68"/>
      <c r="AP889" s="68"/>
      <c r="AQ889" s="68"/>
      <c r="AR889" s="68"/>
      <c r="AS889" s="77" t="str">
        <f>IF(ISBLANK('COUT TVX'!Q886),"",'COUT TVX'!Q886)</f>
        <v/>
      </c>
      <c r="AT889" s="68">
        <f t="shared" si="81"/>
        <v>0</v>
      </c>
      <c r="AU889" s="68">
        <f t="shared" si="82"/>
        <v>0</v>
      </c>
      <c r="AV889" s="68">
        <f t="shared" si="83"/>
        <v>0</v>
      </c>
    </row>
    <row r="890" spans="1:48" x14ac:dyDescent="0.25">
      <c r="A890" s="67" t="str">
        <f>'COUT TVX'!A887</f>
        <v>869/2</v>
      </c>
      <c r="B890" s="67" t="str">
        <f>'COUT TVX'!B887</f>
        <v>LA FERTE BERNARD CONST-QUARTIER BUFFON-37 LOGTS</v>
      </c>
      <c r="C890" s="67"/>
      <c r="D890" s="67" t="s">
        <v>1263</v>
      </c>
      <c r="E890" s="67" t="str">
        <f>IF(ISBLANK('COUT TVX'!I887),"",'COUT TVX'!I887)</f>
        <v/>
      </c>
      <c r="F890" s="72" t="str">
        <f>'COUT TVX'!R887</f>
        <v>Z3</v>
      </c>
      <c r="G890" s="67"/>
      <c r="H890" s="67">
        <f>'COUT TVX'!C887</f>
        <v>2014</v>
      </c>
      <c r="I890" s="67">
        <f>'COUT TVX'!D887</f>
        <v>2017</v>
      </c>
      <c r="J890" s="67" t="str">
        <f>IF('COUT TVX'!H887="IND","IND",IF('COUT TVX'!H887="COLL","COLL",IF('COUT TVX'!H887="INT","COL","MIXTE")))</f>
        <v>MIXTE</v>
      </c>
      <c r="K890" s="67" t="str">
        <f>IFERROR((VLOOKUP(A890,'COUT GLOBAL'!A:L,9,FALSE)),"")</f>
        <v>Locatif</v>
      </c>
      <c r="L890" s="67"/>
      <c r="M890" s="67"/>
      <c r="N890" s="67" t="str">
        <f t="shared" si="78"/>
        <v>-</v>
      </c>
      <c r="O890" s="67"/>
      <c r="P890" s="67"/>
      <c r="Q890" s="67"/>
      <c r="R890" s="67"/>
      <c r="S890" s="67"/>
      <c r="T890" s="67"/>
      <c r="U890" s="67"/>
      <c r="V890" s="67"/>
      <c r="W890" s="67"/>
      <c r="X890" s="73" t="str">
        <f>IF('COUT TVX'!E887=0,"",'COUT TVX'!E887)</f>
        <v/>
      </c>
      <c r="Y890" s="74"/>
      <c r="Z890" s="74"/>
      <c r="AA890" s="74"/>
      <c r="AB890" s="74"/>
      <c r="AC890" s="74"/>
      <c r="AD890" s="68"/>
      <c r="AE890" s="68" t="str">
        <f t="shared" si="79"/>
        <v/>
      </c>
      <c r="AF890" s="68"/>
      <c r="AG890" s="75" t="str">
        <f>IF('COUT TVX'!F887=0,"",'COUT TVX'!F887)</f>
        <v/>
      </c>
      <c r="AH890" s="75" t="str">
        <f>IF('COUT TVX'!G887=0,"",'COUT TVX'!G887)</f>
        <v/>
      </c>
      <c r="AI890" s="76" t="str">
        <f t="shared" si="80"/>
        <v/>
      </c>
      <c r="AJ890" s="67" t="str">
        <f>'COUT TVX'!K887</f>
        <v>Lot 2-Espaces Verts</v>
      </c>
      <c r="AK890" s="67" t="s">
        <v>148</v>
      </c>
      <c r="AL890" s="68">
        <f>'COUT TVX'!M887</f>
        <v>32734.81</v>
      </c>
      <c r="AM890" s="68"/>
      <c r="AN890" s="68"/>
      <c r="AO890" s="68"/>
      <c r="AP890" s="68"/>
      <c r="AQ890" s="68"/>
      <c r="AR890" s="68"/>
      <c r="AS890" s="77" t="str">
        <f>IF(ISBLANK('COUT TVX'!Q887),"",'COUT TVX'!Q887)</f>
        <v/>
      </c>
      <c r="AT890" s="68" t="str">
        <f t="shared" si="81"/>
        <v/>
      </c>
      <c r="AU890" s="68" t="str">
        <f t="shared" si="82"/>
        <v/>
      </c>
      <c r="AV890" s="68" t="str">
        <f t="shared" si="83"/>
        <v/>
      </c>
    </row>
    <row r="891" spans="1:48" x14ac:dyDescent="0.25">
      <c r="A891" s="67" t="str">
        <f>'COUT TVX'!A888</f>
        <v>869/2</v>
      </c>
      <c r="B891" s="67" t="str">
        <f>'COUT TVX'!B888</f>
        <v>LA FERTE BERNARD CONST-QUARTIER BUFFON-37 LOGTS</v>
      </c>
      <c r="C891" s="67"/>
      <c r="D891" s="67"/>
      <c r="E891" s="67" t="str">
        <f>IF(ISBLANK('COUT TVX'!I888),"",'COUT TVX'!I888)</f>
        <v/>
      </c>
      <c r="F891" s="72" t="str">
        <f>'COUT TVX'!R888</f>
        <v>Z3</v>
      </c>
      <c r="G891" s="67"/>
      <c r="H891" s="67">
        <f>'COUT TVX'!C888</f>
        <v>2014</v>
      </c>
      <c r="I891" s="67">
        <f>'COUT TVX'!D888</f>
        <v>2017</v>
      </c>
      <c r="J891" s="67" t="str">
        <f>IF('COUT TVX'!H888="IND","IND",IF('COUT TVX'!H888="COLL","COLL",IF('COUT TVX'!H888="INT","COL","MIXTE")))</f>
        <v>MIXTE</v>
      </c>
      <c r="K891" s="67" t="str">
        <f>IFERROR((VLOOKUP(A891,'COUT GLOBAL'!A:L,9,FALSE)),"")</f>
        <v>Locatif</v>
      </c>
      <c r="L891" s="67"/>
      <c r="M891" s="67"/>
      <c r="N891" s="67" t="str">
        <f t="shared" si="78"/>
        <v>-</v>
      </c>
      <c r="O891" s="67"/>
      <c r="P891" s="67"/>
      <c r="Q891" s="67"/>
      <c r="R891" s="67"/>
      <c r="S891" s="67"/>
      <c r="T891" s="67"/>
      <c r="U891" s="67"/>
      <c r="V891" s="67"/>
      <c r="W891" s="67"/>
      <c r="X891" s="73" t="str">
        <f>IF('COUT TVX'!E888=0,"",'COUT TVX'!E888)</f>
        <v/>
      </c>
      <c r="Y891" s="74"/>
      <c r="Z891" s="74"/>
      <c r="AA891" s="74"/>
      <c r="AB891" s="74"/>
      <c r="AC891" s="74"/>
      <c r="AD891" s="68"/>
      <c r="AE891" s="68" t="str">
        <f t="shared" si="79"/>
        <v/>
      </c>
      <c r="AF891" s="68"/>
      <c r="AG891" s="75" t="str">
        <f>IF('COUT TVX'!F888=0,"",'COUT TVX'!F888)</f>
        <v/>
      </c>
      <c r="AH891" s="75" t="str">
        <f>IF('COUT TVX'!G888=0,"",'COUT TVX'!G888)</f>
        <v/>
      </c>
      <c r="AI891" s="76" t="str">
        <f t="shared" si="80"/>
        <v/>
      </c>
      <c r="AJ891" s="67" t="str">
        <f>'COUT TVX'!K888</f>
        <v>Lot 3-Fondations Speciales</v>
      </c>
      <c r="AK891" s="67" t="str">
        <f>'COUT TVX'!L888</f>
        <v>GROS ŒUVRE</v>
      </c>
      <c r="AL891" s="68">
        <f>'COUT TVX'!M888</f>
        <v>91477.38</v>
      </c>
      <c r="AM891" s="68"/>
      <c r="AN891" s="68"/>
      <c r="AO891" s="68"/>
      <c r="AP891" s="68"/>
      <c r="AQ891" s="68"/>
      <c r="AR891" s="68"/>
      <c r="AS891" s="77" t="str">
        <f>IF(ISBLANK('COUT TVX'!Q888),"",'COUT TVX'!Q888)</f>
        <v/>
      </c>
      <c r="AT891" s="68" t="str">
        <f t="shared" si="81"/>
        <v/>
      </c>
      <c r="AU891" s="68" t="str">
        <f t="shared" si="82"/>
        <v/>
      </c>
      <c r="AV891" s="68" t="str">
        <f t="shared" si="83"/>
        <v/>
      </c>
    </row>
    <row r="892" spans="1:48" x14ac:dyDescent="0.25">
      <c r="A892" s="67" t="str">
        <f>'COUT TVX'!A889</f>
        <v>869/2</v>
      </c>
      <c r="B892" s="67" t="str">
        <f>'COUT TVX'!B889</f>
        <v>LA FERTE BERNARD CONST-QUARTIER BUFFON-37 LOGTS</v>
      </c>
      <c r="C892" s="67"/>
      <c r="D892" s="67"/>
      <c r="E892" s="67" t="str">
        <f>IF(ISBLANK('COUT TVX'!I889),"",'COUT TVX'!I889)</f>
        <v/>
      </c>
      <c r="F892" s="72" t="str">
        <f>'COUT TVX'!R889</f>
        <v>Z3</v>
      </c>
      <c r="G892" s="67"/>
      <c r="H892" s="67">
        <f>'COUT TVX'!C889</f>
        <v>2014</v>
      </c>
      <c r="I892" s="67">
        <f>'COUT TVX'!D889</f>
        <v>2017</v>
      </c>
      <c r="J892" s="67" t="str">
        <f>IF('COUT TVX'!H889="IND","IND",IF('COUT TVX'!H889="COLL","COLL",IF('COUT TVX'!H889="INT","COL","MIXTE")))</f>
        <v>MIXTE</v>
      </c>
      <c r="K892" s="67" t="str">
        <f>IFERROR((VLOOKUP(A892,'COUT GLOBAL'!A:L,9,FALSE)),"")</f>
        <v>Locatif</v>
      </c>
      <c r="L892" s="67"/>
      <c r="M892" s="67"/>
      <c r="N892" s="67" t="str">
        <f t="shared" si="78"/>
        <v>-</v>
      </c>
      <c r="O892" s="67"/>
      <c r="P892" s="67"/>
      <c r="Q892" s="67"/>
      <c r="R892" s="67"/>
      <c r="S892" s="67"/>
      <c r="T892" s="67"/>
      <c r="U892" s="67"/>
      <c r="V892" s="67"/>
      <c r="W892" s="67"/>
      <c r="X892" s="73" t="str">
        <f>IF('COUT TVX'!E889=0,"",'COUT TVX'!E889)</f>
        <v/>
      </c>
      <c r="Y892" s="74"/>
      <c r="Z892" s="74"/>
      <c r="AA892" s="74"/>
      <c r="AB892" s="74"/>
      <c r="AC892" s="74"/>
      <c r="AD892" s="68"/>
      <c r="AE892" s="68" t="str">
        <f t="shared" si="79"/>
        <v/>
      </c>
      <c r="AF892" s="68"/>
      <c r="AG892" s="75" t="str">
        <f>IF('COUT TVX'!F889=0,"",'COUT TVX'!F889)</f>
        <v/>
      </c>
      <c r="AH892" s="75" t="str">
        <f>IF('COUT TVX'!G889=0,"",'COUT TVX'!G889)</f>
        <v/>
      </c>
      <c r="AI892" s="76" t="str">
        <f t="shared" si="80"/>
        <v/>
      </c>
      <c r="AJ892" s="67" t="str">
        <f>'COUT TVX'!K889</f>
        <v>Lot 4a-Gros Oeuvre Collectif</v>
      </c>
      <c r="AK892" s="67" t="str">
        <f>'COUT TVX'!L889</f>
        <v>GROS ŒUVRE</v>
      </c>
      <c r="AL892" s="68">
        <f>'COUT TVX'!M889</f>
        <v>743072.54</v>
      </c>
      <c r="AM892" s="68"/>
      <c r="AN892" s="68"/>
      <c r="AO892" s="68"/>
      <c r="AP892" s="68"/>
      <c r="AQ892" s="68"/>
      <c r="AR892" s="68"/>
      <c r="AS892" s="77" t="str">
        <f>IF(ISBLANK('COUT TVX'!Q889),"",'COUT TVX'!Q889)</f>
        <v/>
      </c>
      <c r="AT892" s="68" t="str">
        <f t="shared" si="81"/>
        <v/>
      </c>
      <c r="AU892" s="68" t="str">
        <f t="shared" si="82"/>
        <v/>
      </c>
      <c r="AV892" s="68" t="str">
        <f t="shared" si="83"/>
        <v/>
      </c>
    </row>
    <row r="893" spans="1:48" x14ac:dyDescent="0.25">
      <c r="A893" s="67" t="str">
        <f>'COUT TVX'!A890</f>
        <v>869/2</v>
      </c>
      <c r="B893" s="67" t="str">
        <f>'COUT TVX'!B890</f>
        <v>LA FERTE BERNARD CONST-QUARTIER BUFFON-37 LOGTS</v>
      </c>
      <c r="C893" s="67"/>
      <c r="D893" s="67"/>
      <c r="E893" s="67" t="str">
        <f>IF(ISBLANK('COUT TVX'!I890),"",'COUT TVX'!I890)</f>
        <v/>
      </c>
      <c r="F893" s="72" t="str">
        <f>'COUT TVX'!R890</f>
        <v>Z3</v>
      </c>
      <c r="G893" s="67"/>
      <c r="H893" s="67">
        <f>'COUT TVX'!C890</f>
        <v>2014</v>
      </c>
      <c r="I893" s="67">
        <f>'COUT TVX'!D890</f>
        <v>2017</v>
      </c>
      <c r="J893" s="67" t="str">
        <f>IF('COUT TVX'!H890="IND","IND",IF('COUT TVX'!H890="COLL","COLL",IF('COUT TVX'!H890="INT","COL","MIXTE")))</f>
        <v>MIXTE</v>
      </c>
      <c r="K893" s="67" t="str">
        <f>IFERROR((VLOOKUP(A893,'COUT GLOBAL'!A:L,9,FALSE)),"")</f>
        <v>Locatif</v>
      </c>
      <c r="L893" s="67"/>
      <c r="M893" s="67"/>
      <c r="N893" s="67" t="str">
        <f t="shared" si="78"/>
        <v>-</v>
      </c>
      <c r="O893" s="67"/>
      <c r="P893" s="67"/>
      <c r="Q893" s="67"/>
      <c r="R893" s="67"/>
      <c r="S893" s="67"/>
      <c r="T893" s="67"/>
      <c r="U893" s="67"/>
      <c r="V893" s="67"/>
      <c r="W893" s="67"/>
      <c r="X893" s="73" t="str">
        <f>IF('COUT TVX'!E890=0,"",'COUT TVX'!E890)</f>
        <v/>
      </c>
      <c r="Y893" s="74"/>
      <c r="Z893" s="74"/>
      <c r="AA893" s="74"/>
      <c r="AB893" s="74"/>
      <c r="AC893" s="74"/>
      <c r="AD893" s="68"/>
      <c r="AE893" s="68" t="str">
        <f t="shared" si="79"/>
        <v/>
      </c>
      <c r="AF893" s="68"/>
      <c r="AG893" s="75" t="str">
        <f>IF('COUT TVX'!F890=0,"",'COUT TVX'!F890)</f>
        <v/>
      </c>
      <c r="AH893" s="75" t="str">
        <f>IF('COUT TVX'!G890=0,"",'COUT TVX'!G890)</f>
        <v/>
      </c>
      <c r="AI893" s="76" t="str">
        <f t="shared" si="80"/>
        <v/>
      </c>
      <c r="AJ893" s="67" t="str">
        <f>'COUT TVX'!K890</f>
        <v>Sous-Traitant Lot 4a-Gros Oeuvre Collectif</v>
      </c>
      <c r="AK893" s="67" t="str">
        <f>'COUT TVX'!L890</f>
        <v>GROS ŒUVRE</v>
      </c>
      <c r="AL893" s="68">
        <f>'COUT TVX'!M890</f>
        <v>6285</v>
      </c>
      <c r="AM893" s="68"/>
      <c r="AN893" s="68"/>
      <c r="AO893" s="68"/>
      <c r="AP893" s="68"/>
      <c r="AQ893" s="68"/>
      <c r="AR893" s="68"/>
      <c r="AS893" s="77" t="str">
        <f>IF(ISBLANK('COUT TVX'!Q890),"",'COUT TVX'!Q890)</f>
        <v/>
      </c>
      <c r="AT893" s="68" t="str">
        <f t="shared" si="81"/>
        <v/>
      </c>
      <c r="AU893" s="68" t="str">
        <f t="shared" si="82"/>
        <v/>
      </c>
      <c r="AV893" s="68" t="str">
        <f t="shared" si="83"/>
        <v/>
      </c>
    </row>
    <row r="894" spans="1:48" x14ac:dyDescent="0.25">
      <c r="A894" s="67" t="str">
        <f>'COUT TVX'!A891</f>
        <v>869/2</v>
      </c>
      <c r="B894" s="67" t="str">
        <f>'COUT TVX'!B891</f>
        <v>LA FERTE BERNARD CONST-QUARTIER BUFFON-37 LOGTS</v>
      </c>
      <c r="C894" s="67"/>
      <c r="D894" s="67"/>
      <c r="E894" s="67" t="str">
        <f>IF(ISBLANK('COUT TVX'!I891),"",'COUT TVX'!I891)</f>
        <v/>
      </c>
      <c r="F894" s="72" t="str">
        <f>'COUT TVX'!R891</f>
        <v>Z3</v>
      </c>
      <c r="G894" s="67"/>
      <c r="H894" s="67">
        <f>'COUT TVX'!C891</f>
        <v>2014</v>
      </c>
      <c r="I894" s="67">
        <f>'COUT TVX'!D891</f>
        <v>2017</v>
      </c>
      <c r="J894" s="67" t="str">
        <f>IF('COUT TVX'!H891="IND","IND",IF('COUT TVX'!H891="COLL","COLL",IF('COUT TVX'!H891="INT","COL","MIXTE")))</f>
        <v>MIXTE</v>
      </c>
      <c r="K894" s="67" t="str">
        <f>IFERROR((VLOOKUP(A894,'COUT GLOBAL'!A:L,9,FALSE)),"")</f>
        <v>Locatif</v>
      </c>
      <c r="L894" s="67"/>
      <c r="M894" s="67"/>
      <c r="N894" s="67" t="str">
        <f t="shared" si="78"/>
        <v>-</v>
      </c>
      <c r="O894" s="67"/>
      <c r="P894" s="67"/>
      <c r="Q894" s="67"/>
      <c r="R894" s="67"/>
      <c r="S894" s="67"/>
      <c r="T894" s="67"/>
      <c r="U894" s="67"/>
      <c r="V894" s="67"/>
      <c r="W894" s="67"/>
      <c r="X894" s="73" t="str">
        <f>IF('COUT TVX'!E891=0,"",'COUT TVX'!E891)</f>
        <v/>
      </c>
      <c r="Y894" s="74"/>
      <c r="Z894" s="74"/>
      <c r="AA894" s="74"/>
      <c r="AB894" s="74"/>
      <c r="AC894" s="74"/>
      <c r="AD894" s="68"/>
      <c r="AE894" s="68" t="str">
        <f t="shared" si="79"/>
        <v/>
      </c>
      <c r="AF894" s="68"/>
      <c r="AG894" s="75" t="str">
        <f>IF('COUT TVX'!F891=0,"",'COUT TVX'!F891)</f>
        <v/>
      </c>
      <c r="AH894" s="75" t="str">
        <f>IF('COUT TVX'!G891=0,"",'COUT TVX'!G891)</f>
        <v/>
      </c>
      <c r="AI894" s="76" t="str">
        <f t="shared" si="80"/>
        <v/>
      </c>
      <c r="AJ894" s="67" t="str">
        <f>'COUT TVX'!K891</f>
        <v>Sous-Traitant Lot 4a-Gros Oeuvre Collectif</v>
      </c>
      <c r="AK894" s="67" t="str">
        <f>'COUT TVX'!L891</f>
        <v>GROS ŒUVRE</v>
      </c>
      <c r="AL894" s="68">
        <f>'COUT TVX'!M891</f>
        <v>1250</v>
      </c>
      <c r="AM894" s="68"/>
      <c r="AN894" s="68"/>
      <c r="AO894" s="68"/>
      <c r="AP894" s="68"/>
      <c r="AQ894" s="68"/>
      <c r="AR894" s="68"/>
      <c r="AS894" s="77" t="str">
        <f>IF(ISBLANK('COUT TVX'!Q891),"",'COUT TVX'!Q891)</f>
        <v/>
      </c>
      <c r="AT894" s="68" t="str">
        <f t="shared" si="81"/>
        <v/>
      </c>
      <c r="AU894" s="68" t="str">
        <f t="shared" si="82"/>
        <v/>
      </c>
      <c r="AV894" s="68" t="str">
        <f t="shared" si="83"/>
        <v/>
      </c>
    </row>
    <row r="895" spans="1:48" x14ac:dyDescent="0.25">
      <c r="A895" s="67" t="str">
        <f>'COUT TVX'!A892</f>
        <v>869/2</v>
      </c>
      <c r="B895" s="67" t="str">
        <f>'COUT TVX'!B892</f>
        <v>LA FERTE BERNARD CONST-QUARTIER BUFFON-37 LOGTS</v>
      </c>
      <c r="C895" s="67"/>
      <c r="D895" s="67"/>
      <c r="E895" s="67" t="str">
        <f>IF(ISBLANK('COUT TVX'!I892),"",'COUT TVX'!I892)</f>
        <v/>
      </c>
      <c r="F895" s="72" t="str">
        <f>'COUT TVX'!R892</f>
        <v>Z3</v>
      </c>
      <c r="G895" s="67"/>
      <c r="H895" s="67">
        <f>'COUT TVX'!C892</f>
        <v>2014</v>
      </c>
      <c r="I895" s="67">
        <f>'COUT TVX'!D892</f>
        <v>2017</v>
      </c>
      <c r="J895" s="67" t="str">
        <f>IF('COUT TVX'!H892="IND","IND",IF('COUT TVX'!H892="COLL","COLL",IF('COUT TVX'!H892="INT","COL","MIXTE")))</f>
        <v>MIXTE</v>
      </c>
      <c r="K895" s="67" t="str">
        <f>IFERROR((VLOOKUP(A895,'COUT GLOBAL'!A:L,9,FALSE)),"")</f>
        <v>Locatif</v>
      </c>
      <c r="L895" s="67"/>
      <c r="M895" s="67"/>
      <c r="N895" s="67" t="str">
        <f t="shared" si="78"/>
        <v>-</v>
      </c>
      <c r="O895" s="67"/>
      <c r="P895" s="67"/>
      <c r="Q895" s="67"/>
      <c r="R895" s="67"/>
      <c r="S895" s="67"/>
      <c r="T895" s="67"/>
      <c r="U895" s="67"/>
      <c r="V895" s="67"/>
      <c r="W895" s="67"/>
      <c r="X895" s="73" t="str">
        <f>IF('COUT TVX'!E892=0,"",'COUT TVX'!E892)</f>
        <v/>
      </c>
      <c r="Y895" s="74"/>
      <c r="Z895" s="74"/>
      <c r="AA895" s="74"/>
      <c r="AB895" s="74"/>
      <c r="AC895" s="74"/>
      <c r="AD895" s="68"/>
      <c r="AE895" s="68" t="str">
        <f t="shared" si="79"/>
        <v/>
      </c>
      <c r="AF895" s="68"/>
      <c r="AG895" s="75" t="str">
        <f>IF('COUT TVX'!F892=0,"",'COUT TVX'!F892)</f>
        <v/>
      </c>
      <c r="AH895" s="75" t="str">
        <f>IF('COUT TVX'!G892=0,"",'COUT TVX'!G892)</f>
        <v/>
      </c>
      <c r="AI895" s="76" t="str">
        <f t="shared" si="80"/>
        <v/>
      </c>
      <c r="AJ895" s="67" t="str">
        <f>'COUT TVX'!K892</f>
        <v>Sous-Traitant Lot 4a-Gros Oeuvre Collectif</v>
      </c>
      <c r="AK895" s="67" t="str">
        <f>'COUT TVX'!L892</f>
        <v>GROS ŒUVRE</v>
      </c>
      <c r="AL895" s="68">
        <f>'COUT TVX'!M892</f>
        <v>21000</v>
      </c>
      <c r="AM895" s="68"/>
      <c r="AN895" s="68"/>
      <c r="AO895" s="68"/>
      <c r="AP895" s="68"/>
      <c r="AQ895" s="68"/>
      <c r="AR895" s="68"/>
      <c r="AS895" s="77" t="str">
        <f>IF(ISBLANK('COUT TVX'!Q892),"",'COUT TVX'!Q892)</f>
        <v/>
      </c>
      <c r="AT895" s="68" t="str">
        <f t="shared" si="81"/>
        <v/>
      </c>
      <c r="AU895" s="68" t="str">
        <f t="shared" si="82"/>
        <v/>
      </c>
      <c r="AV895" s="68" t="str">
        <f t="shared" si="83"/>
        <v/>
      </c>
    </row>
    <row r="896" spans="1:48" x14ac:dyDescent="0.25">
      <c r="A896" s="67" t="str">
        <f>'COUT TVX'!A893</f>
        <v>869/2</v>
      </c>
      <c r="B896" s="67" t="str">
        <f>'COUT TVX'!B893</f>
        <v>LA FERTE BERNARD CONST-QUARTIER BUFFON-37 LOGTS</v>
      </c>
      <c r="C896" s="67"/>
      <c r="D896" s="67"/>
      <c r="E896" s="67" t="str">
        <f>IF(ISBLANK('COUT TVX'!I893),"",'COUT TVX'!I893)</f>
        <v/>
      </c>
      <c r="F896" s="72" t="str">
        <f>'COUT TVX'!R893</f>
        <v>Z3</v>
      </c>
      <c r="G896" s="67"/>
      <c r="H896" s="67">
        <f>'COUT TVX'!C893</f>
        <v>2014</v>
      </c>
      <c r="I896" s="67">
        <f>'COUT TVX'!D893</f>
        <v>2017</v>
      </c>
      <c r="J896" s="67" t="str">
        <f>IF('COUT TVX'!H893="IND","IND",IF('COUT TVX'!H893="COLL","COLL",IF('COUT TVX'!H893="INT","COL","MIXTE")))</f>
        <v>MIXTE</v>
      </c>
      <c r="K896" s="67" t="str">
        <f>IFERROR((VLOOKUP(A896,'COUT GLOBAL'!A:L,9,FALSE)),"")</f>
        <v>Locatif</v>
      </c>
      <c r="L896" s="67"/>
      <c r="M896" s="67"/>
      <c r="N896" s="67" t="str">
        <f t="shared" si="78"/>
        <v>-</v>
      </c>
      <c r="O896" s="67"/>
      <c r="P896" s="67"/>
      <c r="Q896" s="67"/>
      <c r="R896" s="67"/>
      <c r="S896" s="67"/>
      <c r="T896" s="67"/>
      <c r="U896" s="67"/>
      <c r="V896" s="67"/>
      <c r="W896" s="67"/>
      <c r="X896" s="73" t="str">
        <f>IF('COUT TVX'!E893=0,"",'COUT TVX'!E893)</f>
        <v/>
      </c>
      <c r="Y896" s="74"/>
      <c r="Z896" s="74"/>
      <c r="AA896" s="74"/>
      <c r="AB896" s="74"/>
      <c r="AC896" s="74"/>
      <c r="AD896" s="68"/>
      <c r="AE896" s="68" t="str">
        <f t="shared" si="79"/>
        <v/>
      </c>
      <c r="AF896" s="68"/>
      <c r="AG896" s="75" t="str">
        <f>IF('COUT TVX'!F893=0,"",'COUT TVX'!F893)</f>
        <v/>
      </c>
      <c r="AH896" s="75" t="str">
        <f>IF('COUT TVX'!G893=0,"",'COUT TVX'!G893)</f>
        <v/>
      </c>
      <c r="AI896" s="76" t="str">
        <f t="shared" si="80"/>
        <v/>
      </c>
      <c r="AJ896" s="67" t="str">
        <f>'COUT TVX'!K893</f>
        <v>Lot 4b-Gros Oeuvre Individuels</v>
      </c>
      <c r="AK896" s="67" t="str">
        <f>'COUT TVX'!L893</f>
        <v>GROS ŒUVRE</v>
      </c>
      <c r="AL896" s="68">
        <f>'COUT TVX'!M893</f>
        <v>151997.60999999999</v>
      </c>
      <c r="AM896" s="68"/>
      <c r="AN896" s="68"/>
      <c r="AO896" s="68"/>
      <c r="AP896" s="68"/>
      <c r="AQ896" s="68"/>
      <c r="AR896" s="68"/>
      <c r="AS896" s="77" t="str">
        <f>IF(ISBLANK('COUT TVX'!Q893),"",'COUT TVX'!Q893)</f>
        <v/>
      </c>
      <c r="AT896" s="68" t="str">
        <f t="shared" si="81"/>
        <v/>
      </c>
      <c r="AU896" s="68" t="str">
        <f t="shared" si="82"/>
        <v/>
      </c>
      <c r="AV896" s="68" t="str">
        <f t="shared" si="83"/>
        <v/>
      </c>
    </row>
    <row r="897" spans="1:48" x14ac:dyDescent="0.25">
      <c r="A897" s="67" t="str">
        <f>'COUT TVX'!A894</f>
        <v>869/2</v>
      </c>
      <c r="B897" s="67" t="str">
        <f>'COUT TVX'!B894</f>
        <v>LA FERTE BERNARD CONST-QUARTIER BUFFON-37 LOGTS</v>
      </c>
      <c r="C897" s="67"/>
      <c r="D897" s="67"/>
      <c r="E897" s="67" t="str">
        <f>IF(ISBLANK('COUT TVX'!I894),"",'COUT TVX'!I894)</f>
        <v/>
      </c>
      <c r="F897" s="72" t="str">
        <f>'COUT TVX'!R894</f>
        <v>Z3</v>
      </c>
      <c r="G897" s="67"/>
      <c r="H897" s="67">
        <f>'COUT TVX'!C894</f>
        <v>2014</v>
      </c>
      <c r="I897" s="67">
        <f>'COUT TVX'!D894</f>
        <v>2017</v>
      </c>
      <c r="J897" s="67" t="str">
        <f>IF('COUT TVX'!H894="IND","IND",IF('COUT TVX'!H894="COLL","COLL",IF('COUT TVX'!H894="INT","COL","MIXTE")))</f>
        <v>MIXTE</v>
      </c>
      <c r="K897" s="67" t="str">
        <f>IFERROR((VLOOKUP(A897,'COUT GLOBAL'!A:L,9,FALSE)),"")</f>
        <v>Locatif</v>
      </c>
      <c r="L897" s="67"/>
      <c r="M897" s="67"/>
      <c r="N897" s="67" t="str">
        <f t="shared" si="78"/>
        <v>-</v>
      </c>
      <c r="O897" s="67"/>
      <c r="P897" s="67"/>
      <c r="Q897" s="67"/>
      <c r="R897" s="67"/>
      <c r="S897" s="67"/>
      <c r="T897" s="67"/>
      <c r="U897" s="67"/>
      <c r="V897" s="67"/>
      <c r="W897" s="67"/>
      <c r="X897" s="73" t="str">
        <f>IF('COUT TVX'!E894=0,"",'COUT TVX'!E894)</f>
        <v/>
      </c>
      <c r="Y897" s="74"/>
      <c r="Z897" s="74"/>
      <c r="AA897" s="74"/>
      <c r="AB897" s="74"/>
      <c r="AC897" s="74"/>
      <c r="AD897" s="68"/>
      <c r="AE897" s="68" t="str">
        <f t="shared" si="79"/>
        <v/>
      </c>
      <c r="AF897" s="68"/>
      <c r="AG897" s="75" t="str">
        <f>IF('COUT TVX'!F894=0,"",'COUT TVX'!F894)</f>
        <v/>
      </c>
      <c r="AH897" s="75" t="str">
        <f>IF('COUT TVX'!G894=0,"",'COUT TVX'!G894)</f>
        <v/>
      </c>
      <c r="AI897" s="76" t="str">
        <f t="shared" si="80"/>
        <v/>
      </c>
      <c r="AJ897" s="67" t="str">
        <f>'COUT TVX'!K894</f>
        <v>Sous-Traitant Lot 4b-Gros Oeuvre Individuels</v>
      </c>
      <c r="AK897" s="67" t="str">
        <f>'COUT TVX'!L894</f>
        <v>GROS ŒUVRE</v>
      </c>
      <c r="AL897" s="68">
        <f>'COUT TVX'!M894</f>
        <v>1250</v>
      </c>
      <c r="AM897" s="68"/>
      <c r="AN897" s="68"/>
      <c r="AO897" s="68"/>
      <c r="AP897" s="68"/>
      <c r="AQ897" s="68"/>
      <c r="AR897" s="68"/>
      <c r="AS897" s="77" t="str">
        <f>IF(ISBLANK('COUT TVX'!Q894),"",'COUT TVX'!Q894)</f>
        <v/>
      </c>
      <c r="AT897" s="68" t="str">
        <f t="shared" si="81"/>
        <v/>
      </c>
      <c r="AU897" s="68" t="str">
        <f t="shared" si="82"/>
        <v/>
      </c>
      <c r="AV897" s="68" t="str">
        <f t="shared" si="83"/>
        <v/>
      </c>
    </row>
    <row r="898" spans="1:48" x14ac:dyDescent="0.25">
      <c r="A898" s="67" t="str">
        <f>'COUT TVX'!A895</f>
        <v>869/2</v>
      </c>
      <c r="B898" s="67" t="str">
        <f>'COUT TVX'!B895</f>
        <v>LA FERTE BERNARD CONST-QUARTIER BUFFON-37 LOGTS</v>
      </c>
      <c r="C898" s="67"/>
      <c r="D898" s="67"/>
      <c r="E898" s="67" t="str">
        <f>IF(ISBLANK('COUT TVX'!I895),"",'COUT TVX'!I895)</f>
        <v/>
      </c>
      <c r="F898" s="72" t="str">
        <f>'COUT TVX'!R895</f>
        <v>Z3</v>
      </c>
      <c r="G898" s="67"/>
      <c r="H898" s="67">
        <f>'COUT TVX'!C895</f>
        <v>2014</v>
      </c>
      <c r="I898" s="67">
        <f>'COUT TVX'!D895</f>
        <v>2017</v>
      </c>
      <c r="J898" s="67" t="str">
        <f>IF('COUT TVX'!H895="IND","IND",IF('COUT TVX'!H895="COLL","COLL",IF('COUT TVX'!H895="INT","COL","MIXTE")))</f>
        <v>MIXTE</v>
      </c>
      <c r="K898" s="67" t="str">
        <f>IFERROR((VLOOKUP(A898,'COUT GLOBAL'!A:L,9,FALSE)),"")</f>
        <v>Locatif</v>
      </c>
      <c r="L898" s="67"/>
      <c r="M898" s="67"/>
      <c r="N898" s="67" t="str">
        <f t="shared" si="78"/>
        <v>-</v>
      </c>
      <c r="O898" s="67"/>
      <c r="P898" s="67"/>
      <c r="Q898" s="67"/>
      <c r="R898" s="67"/>
      <c r="S898" s="67"/>
      <c r="T898" s="67"/>
      <c r="U898" s="67"/>
      <c r="V898" s="67"/>
      <c r="W898" s="67"/>
      <c r="X898" s="73" t="str">
        <f>IF('COUT TVX'!E895=0,"",'COUT TVX'!E895)</f>
        <v/>
      </c>
      <c r="Y898" s="74"/>
      <c r="Z898" s="74"/>
      <c r="AA898" s="74"/>
      <c r="AB898" s="74"/>
      <c r="AC898" s="74"/>
      <c r="AD898" s="68"/>
      <c r="AE898" s="68" t="str">
        <f t="shared" si="79"/>
        <v/>
      </c>
      <c r="AF898" s="68"/>
      <c r="AG898" s="75" t="str">
        <f>IF('COUT TVX'!F895=0,"",'COUT TVX'!F895)</f>
        <v/>
      </c>
      <c r="AH898" s="75" t="str">
        <f>IF('COUT TVX'!G895=0,"",'COUT TVX'!G895)</f>
        <v/>
      </c>
      <c r="AI898" s="76" t="str">
        <f t="shared" si="80"/>
        <v/>
      </c>
      <c r="AJ898" s="67" t="str">
        <f>'COUT TVX'!K895</f>
        <v>Sous-Traitant Lot 4b-Gros Oeuvre Individuels</v>
      </c>
      <c r="AK898" s="67" t="str">
        <f>'COUT TVX'!L895</f>
        <v>GROS ŒUVRE</v>
      </c>
      <c r="AL898" s="68">
        <f>'COUT TVX'!M895</f>
        <v>6625</v>
      </c>
      <c r="AM898" s="68"/>
      <c r="AN898" s="68"/>
      <c r="AO898" s="68"/>
      <c r="AP898" s="68"/>
      <c r="AQ898" s="68"/>
      <c r="AR898" s="68"/>
      <c r="AS898" s="77" t="str">
        <f>IF(ISBLANK('COUT TVX'!Q895),"",'COUT TVX'!Q895)</f>
        <v/>
      </c>
      <c r="AT898" s="68" t="str">
        <f t="shared" si="81"/>
        <v/>
      </c>
      <c r="AU898" s="68" t="str">
        <f t="shared" si="82"/>
        <v/>
      </c>
      <c r="AV898" s="68" t="str">
        <f t="shared" si="83"/>
        <v/>
      </c>
    </row>
    <row r="899" spans="1:48" x14ac:dyDescent="0.25">
      <c r="A899" s="67" t="str">
        <f>'COUT TVX'!A896</f>
        <v>869/2</v>
      </c>
      <c r="B899" s="67" t="str">
        <f>'COUT TVX'!B896</f>
        <v>LA FERTE BERNARD CONST-QUARTIER BUFFON-37 LOGTS</v>
      </c>
      <c r="C899" s="67"/>
      <c r="D899" s="67"/>
      <c r="E899" s="67" t="str">
        <f>IF(ISBLANK('COUT TVX'!I896),"",'COUT TVX'!I896)</f>
        <v/>
      </c>
      <c r="F899" s="72" t="str">
        <f>'COUT TVX'!R896</f>
        <v>Z3</v>
      </c>
      <c r="G899" s="67"/>
      <c r="H899" s="67">
        <f>'COUT TVX'!C896</f>
        <v>2014</v>
      </c>
      <c r="I899" s="67">
        <f>'COUT TVX'!D896</f>
        <v>2017</v>
      </c>
      <c r="J899" s="67" t="str">
        <f>IF('COUT TVX'!H896="IND","IND",IF('COUT TVX'!H896="COLL","COLL",IF('COUT TVX'!H896="INT","COL","MIXTE")))</f>
        <v>MIXTE</v>
      </c>
      <c r="K899" s="67" t="str">
        <f>IFERROR((VLOOKUP(A899,'COUT GLOBAL'!A:L,9,FALSE)),"")</f>
        <v>Locatif</v>
      </c>
      <c r="L899" s="67"/>
      <c r="M899" s="67"/>
      <c r="N899" s="67" t="str">
        <f t="shared" si="78"/>
        <v>-</v>
      </c>
      <c r="O899" s="67"/>
      <c r="P899" s="67"/>
      <c r="Q899" s="67"/>
      <c r="R899" s="67"/>
      <c r="S899" s="67"/>
      <c r="T899" s="67"/>
      <c r="U899" s="67"/>
      <c r="V899" s="67"/>
      <c r="W899" s="67"/>
      <c r="X899" s="73" t="str">
        <f>IF('COUT TVX'!E896=0,"",'COUT TVX'!E896)</f>
        <v/>
      </c>
      <c r="Y899" s="74"/>
      <c r="Z899" s="74"/>
      <c r="AA899" s="74"/>
      <c r="AB899" s="74"/>
      <c r="AC899" s="74"/>
      <c r="AD899" s="68"/>
      <c r="AE899" s="68" t="str">
        <f t="shared" si="79"/>
        <v/>
      </c>
      <c r="AF899" s="68"/>
      <c r="AG899" s="75" t="str">
        <f>IF('COUT TVX'!F896=0,"",'COUT TVX'!F896)</f>
        <v/>
      </c>
      <c r="AH899" s="75" t="str">
        <f>IF('COUT TVX'!G896=0,"",'COUT TVX'!G896)</f>
        <v/>
      </c>
      <c r="AI899" s="76" t="str">
        <f t="shared" si="80"/>
        <v/>
      </c>
      <c r="AJ899" s="67" t="str">
        <f>'COUT TVX'!K896</f>
        <v>Sous-Traitant Lot 4b-Gros Oeuvre Individuels</v>
      </c>
      <c r="AK899" s="67" t="str">
        <f>'COUT TVX'!L896</f>
        <v>GROS ŒUVRE</v>
      </c>
      <c r="AL899" s="68">
        <f>'COUT TVX'!M896</f>
        <v>5850</v>
      </c>
      <c r="AM899" s="68"/>
      <c r="AN899" s="68"/>
      <c r="AO899" s="68"/>
      <c r="AP899" s="68"/>
      <c r="AQ899" s="68"/>
      <c r="AR899" s="68"/>
      <c r="AS899" s="77" t="str">
        <f>IF(ISBLANK('COUT TVX'!Q896),"",'COUT TVX'!Q896)</f>
        <v/>
      </c>
      <c r="AT899" s="68" t="str">
        <f t="shared" si="81"/>
        <v/>
      </c>
      <c r="AU899" s="68" t="str">
        <f t="shared" si="82"/>
        <v/>
      </c>
      <c r="AV899" s="68" t="str">
        <f t="shared" si="83"/>
        <v/>
      </c>
    </row>
    <row r="900" spans="1:48" x14ac:dyDescent="0.25">
      <c r="A900" s="67" t="str">
        <f>'COUT TVX'!A897</f>
        <v>869/2</v>
      </c>
      <c r="B900" s="67" t="str">
        <f>'COUT TVX'!B897</f>
        <v>LA FERTE BERNARD CONST-QUARTIER BUFFON-37 LOGTS</v>
      </c>
      <c r="C900" s="67"/>
      <c r="D900" s="67"/>
      <c r="E900" s="67" t="str">
        <f>IF(ISBLANK('COUT TVX'!I897),"",'COUT TVX'!I897)</f>
        <v/>
      </c>
      <c r="F900" s="72" t="str">
        <f>'COUT TVX'!R897</f>
        <v>Z3</v>
      </c>
      <c r="G900" s="67"/>
      <c r="H900" s="67">
        <f>'COUT TVX'!C897</f>
        <v>2014</v>
      </c>
      <c r="I900" s="67">
        <f>'COUT TVX'!D897</f>
        <v>2017</v>
      </c>
      <c r="J900" s="67" t="str">
        <f>IF('COUT TVX'!H897="IND","IND",IF('COUT TVX'!H897="COLL","COLL",IF('COUT TVX'!H897="INT","COL","MIXTE")))</f>
        <v>MIXTE</v>
      </c>
      <c r="K900" s="67" t="str">
        <f>IFERROR((VLOOKUP(A900,'COUT GLOBAL'!A:L,9,FALSE)),"")</f>
        <v>Locatif</v>
      </c>
      <c r="L900" s="67"/>
      <c r="M900" s="67"/>
      <c r="N900" s="67" t="str">
        <f t="shared" si="78"/>
        <v>-</v>
      </c>
      <c r="O900" s="67"/>
      <c r="P900" s="67"/>
      <c r="Q900" s="67"/>
      <c r="R900" s="67"/>
      <c r="S900" s="67"/>
      <c r="T900" s="67"/>
      <c r="U900" s="67"/>
      <c r="V900" s="67"/>
      <c r="W900" s="67"/>
      <c r="X900" s="73" t="str">
        <f>IF('COUT TVX'!E897=0,"",'COUT TVX'!E897)</f>
        <v/>
      </c>
      <c r="Y900" s="74"/>
      <c r="Z900" s="74"/>
      <c r="AA900" s="74"/>
      <c r="AB900" s="74"/>
      <c r="AC900" s="74"/>
      <c r="AD900" s="68"/>
      <c r="AE900" s="68" t="str">
        <f t="shared" si="79"/>
        <v/>
      </c>
      <c r="AF900" s="68"/>
      <c r="AG900" s="75" t="str">
        <f>IF('COUT TVX'!F897=0,"",'COUT TVX'!F897)</f>
        <v/>
      </c>
      <c r="AH900" s="75" t="str">
        <f>IF('COUT TVX'!G897=0,"",'COUT TVX'!G897)</f>
        <v/>
      </c>
      <c r="AI900" s="76" t="str">
        <f t="shared" si="80"/>
        <v/>
      </c>
      <c r="AJ900" s="67" t="str">
        <f>'COUT TVX'!K897</f>
        <v>Lot 5-Echafaudages</v>
      </c>
      <c r="AK900" s="67" t="str">
        <f>'COUT TVX'!L897</f>
        <v>GROS ŒUVRE</v>
      </c>
      <c r="AL900" s="68">
        <f>'COUT TVX'!M897</f>
        <v>37656.49</v>
      </c>
      <c r="AM900" s="68"/>
      <c r="AN900" s="68"/>
      <c r="AO900" s="68"/>
      <c r="AP900" s="68"/>
      <c r="AQ900" s="68"/>
      <c r="AR900" s="68"/>
      <c r="AS900" s="77" t="str">
        <f>IF(ISBLANK('COUT TVX'!Q897),"",'COUT TVX'!Q897)</f>
        <v/>
      </c>
      <c r="AT900" s="68" t="str">
        <f t="shared" si="81"/>
        <v/>
      </c>
      <c r="AU900" s="68" t="str">
        <f t="shared" si="82"/>
        <v/>
      </c>
      <c r="AV900" s="68" t="str">
        <f t="shared" si="83"/>
        <v/>
      </c>
    </row>
    <row r="901" spans="1:48" x14ac:dyDescent="0.25">
      <c r="A901" s="67" t="str">
        <f>'COUT TVX'!A898</f>
        <v>869/2</v>
      </c>
      <c r="B901" s="67" t="str">
        <f>'COUT TVX'!B898</f>
        <v>LA FERTE BERNARD CONST-QUARTIER BUFFON-37 LOGTS</v>
      </c>
      <c r="C901" s="67"/>
      <c r="D901" s="67"/>
      <c r="E901" s="67" t="str">
        <f>IF(ISBLANK('COUT TVX'!I898),"",'COUT TVX'!I898)</f>
        <v/>
      </c>
      <c r="F901" s="72" t="str">
        <f>'COUT TVX'!R898</f>
        <v>Z3</v>
      </c>
      <c r="G901" s="67"/>
      <c r="H901" s="67">
        <f>'COUT TVX'!C898</f>
        <v>2014</v>
      </c>
      <c r="I901" s="67">
        <f>'COUT TVX'!D898</f>
        <v>2017</v>
      </c>
      <c r="J901" s="67" t="str">
        <f>IF('COUT TVX'!H898="IND","IND",IF('COUT TVX'!H898="COLL","COLL",IF('COUT TVX'!H898="INT","COL","MIXTE")))</f>
        <v>MIXTE</v>
      </c>
      <c r="K901" s="67" t="str">
        <f>IFERROR((VLOOKUP(A901,'COUT GLOBAL'!A:L,9,FALSE)),"")</f>
        <v>Locatif</v>
      </c>
      <c r="L901" s="67"/>
      <c r="M901" s="67"/>
      <c r="N901" s="67" t="str">
        <f t="shared" si="78"/>
        <v>-</v>
      </c>
      <c r="O901" s="67"/>
      <c r="P901" s="67"/>
      <c r="Q901" s="67"/>
      <c r="R901" s="67"/>
      <c r="S901" s="67"/>
      <c r="T901" s="67"/>
      <c r="U901" s="67"/>
      <c r="V901" s="67"/>
      <c r="W901" s="67"/>
      <c r="X901" s="73" t="str">
        <f>IF('COUT TVX'!E898=0,"",'COUT TVX'!E898)</f>
        <v/>
      </c>
      <c r="Y901" s="74"/>
      <c r="Z901" s="74"/>
      <c r="AA901" s="74"/>
      <c r="AB901" s="74"/>
      <c r="AC901" s="74"/>
      <c r="AD901" s="68"/>
      <c r="AE901" s="68" t="str">
        <f t="shared" si="79"/>
        <v/>
      </c>
      <c r="AF901" s="68"/>
      <c r="AG901" s="75" t="str">
        <f>IF('COUT TVX'!F898=0,"",'COUT TVX'!F898)</f>
        <v/>
      </c>
      <c r="AH901" s="75" t="str">
        <f>IF('COUT TVX'!G898=0,"",'COUT TVX'!G898)</f>
        <v/>
      </c>
      <c r="AI901" s="76" t="str">
        <f t="shared" si="80"/>
        <v/>
      </c>
      <c r="AJ901" s="67" t="str">
        <f>'COUT TVX'!K898</f>
        <v>Lot 6-Charpente Bois</v>
      </c>
      <c r="AK901" s="67" t="str">
        <f>'COUT TVX'!L898</f>
        <v>CHARPENTE / COUVERTURE</v>
      </c>
      <c r="AL901" s="68">
        <f>'COUT TVX'!M898</f>
        <v>145205.46</v>
      </c>
      <c r="AM901" s="68"/>
      <c r="AN901" s="68"/>
      <c r="AO901" s="68"/>
      <c r="AP901" s="68"/>
      <c r="AQ901" s="68"/>
      <c r="AR901" s="68"/>
      <c r="AS901" s="77" t="str">
        <f>IF(ISBLANK('COUT TVX'!Q898),"",'COUT TVX'!Q898)</f>
        <v/>
      </c>
      <c r="AT901" s="68" t="str">
        <f t="shared" si="81"/>
        <v/>
      </c>
      <c r="AU901" s="68" t="str">
        <f t="shared" si="82"/>
        <v/>
      </c>
      <c r="AV901" s="68" t="str">
        <f t="shared" si="83"/>
        <v/>
      </c>
    </row>
    <row r="902" spans="1:48" x14ac:dyDescent="0.25">
      <c r="A902" s="67" t="str">
        <f>'COUT TVX'!A899</f>
        <v>869/2</v>
      </c>
      <c r="B902" s="67" t="str">
        <f>'COUT TVX'!B899</f>
        <v>LA FERTE BERNARD CONST-QUARTIER BUFFON-37 LOGTS</v>
      </c>
      <c r="C902" s="67"/>
      <c r="D902" s="67"/>
      <c r="E902" s="67" t="str">
        <f>IF(ISBLANK('COUT TVX'!I899),"",'COUT TVX'!I899)</f>
        <v/>
      </c>
      <c r="F902" s="72" t="str">
        <f>'COUT TVX'!R899</f>
        <v>Z3</v>
      </c>
      <c r="G902" s="67"/>
      <c r="H902" s="67">
        <f>'COUT TVX'!C899</f>
        <v>2014</v>
      </c>
      <c r="I902" s="67">
        <f>'COUT TVX'!D899</f>
        <v>2017</v>
      </c>
      <c r="J902" s="67" t="str">
        <f>IF('COUT TVX'!H899="IND","IND",IF('COUT TVX'!H899="COLL","COLL",IF('COUT TVX'!H899="INT","COL","MIXTE")))</f>
        <v>MIXTE</v>
      </c>
      <c r="K902" s="67" t="str">
        <f>IFERROR((VLOOKUP(A902,'COUT GLOBAL'!A:L,9,FALSE)),"")</f>
        <v>Locatif</v>
      </c>
      <c r="L902" s="67"/>
      <c r="M902" s="67"/>
      <c r="N902" s="67" t="str">
        <f t="shared" ref="N902:N965" si="84">IF(ISBLANK(G902),"-",IF(L901&lt;2012,"RT2005","RT2012"))</f>
        <v>-</v>
      </c>
      <c r="O902" s="67"/>
      <c r="P902" s="67"/>
      <c r="Q902" s="67"/>
      <c r="R902" s="67"/>
      <c r="S902" s="67"/>
      <c r="T902" s="67"/>
      <c r="U902" s="67"/>
      <c r="V902" s="67"/>
      <c r="W902" s="67"/>
      <c r="X902" s="73" t="str">
        <f>IF('COUT TVX'!E899=0,"",'COUT TVX'!E899)</f>
        <v/>
      </c>
      <c r="Y902" s="74"/>
      <c r="Z902" s="74"/>
      <c r="AA902" s="74"/>
      <c r="AB902" s="74"/>
      <c r="AC902" s="74"/>
      <c r="AD902" s="68"/>
      <c r="AE902" s="68" t="str">
        <f t="shared" ref="AE902:AE965" si="85">IFERROR((AD902/AH902),"")</f>
        <v/>
      </c>
      <c r="AF902" s="68"/>
      <c r="AG902" s="75" t="str">
        <f>IF('COUT TVX'!F899=0,"",'COUT TVX'!F899)</f>
        <v/>
      </c>
      <c r="AH902" s="75" t="str">
        <f>IF('COUT TVX'!G899=0,"",'COUT TVX'!G899)</f>
        <v/>
      </c>
      <c r="AI902" s="76" t="str">
        <f t="shared" ref="AI902:AI965" si="86">IFERROR((AG902/AH902),"")</f>
        <v/>
      </c>
      <c r="AJ902" s="67" t="str">
        <f>'COUT TVX'!K899</f>
        <v>Lot 7-Bardage Bois</v>
      </c>
      <c r="AK902" s="67" t="str">
        <f>'COUT TVX'!L899</f>
        <v>CHARPENTE / COUVERTURE</v>
      </c>
      <c r="AL902" s="68">
        <f>'COUT TVX'!M899</f>
        <v>145288.04999999999</v>
      </c>
      <c r="AM902" s="68"/>
      <c r="AN902" s="68"/>
      <c r="AO902" s="68"/>
      <c r="AP902" s="68"/>
      <c r="AQ902" s="68"/>
      <c r="AR902" s="68"/>
      <c r="AS902" s="77" t="str">
        <f>IF(ISBLANK('COUT TVX'!Q899),"",'COUT TVX'!Q899)</f>
        <v/>
      </c>
      <c r="AT902" s="68" t="str">
        <f t="shared" ref="AT902:AT965" si="87">IFERROR((AM902/X902),"")</f>
        <v/>
      </c>
      <c r="AU902" s="68" t="str">
        <f t="shared" ref="AU902:AU965" si="88">IFERROR((AM902/AG902),"")</f>
        <v/>
      </c>
      <c r="AV902" s="68" t="str">
        <f t="shared" ref="AV902:AV965" si="89">IFERROR((AM902/AH902),"")</f>
        <v/>
      </c>
    </row>
    <row r="903" spans="1:48" x14ac:dyDescent="0.25">
      <c r="A903" s="67" t="str">
        <f>'COUT TVX'!A900</f>
        <v>869/2</v>
      </c>
      <c r="B903" s="67" t="str">
        <f>'COUT TVX'!B900</f>
        <v>LA FERTE BERNARD CONST-QUARTIER BUFFON-37 LOGTS</v>
      </c>
      <c r="C903" s="67"/>
      <c r="D903" s="67"/>
      <c r="E903" s="67" t="str">
        <f>IF(ISBLANK('COUT TVX'!I900),"",'COUT TVX'!I900)</f>
        <v/>
      </c>
      <c r="F903" s="72" t="str">
        <f>'COUT TVX'!R900</f>
        <v>Z3</v>
      </c>
      <c r="G903" s="67"/>
      <c r="H903" s="67">
        <f>'COUT TVX'!C900</f>
        <v>2014</v>
      </c>
      <c r="I903" s="67">
        <f>'COUT TVX'!D900</f>
        <v>2017</v>
      </c>
      <c r="J903" s="67" t="str">
        <f>IF('COUT TVX'!H900="IND","IND",IF('COUT TVX'!H900="COLL","COLL",IF('COUT TVX'!H900="INT","COL","MIXTE")))</f>
        <v>MIXTE</v>
      </c>
      <c r="K903" s="67" t="str">
        <f>IFERROR((VLOOKUP(A903,'COUT GLOBAL'!A:L,9,FALSE)),"")</f>
        <v>Locatif</v>
      </c>
      <c r="L903" s="67"/>
      <c r="M903" s="67"/>
      <c r="N903" s="67" t="str">
        <f t="shared" si="84"/>
        <v>-</v>
      </c>
      <c r="O903" s="67"/>
      <c r="P903" s="67"/>
      <c r="Q903" s="67"/>
      <c r="R903" s="67"/>
      <c r="S903" s="67"/>
      <c r="T903" s="67"/>
      <c r="U903" s="67"/>
      <c r="V903" s="67"/>
      <c r="W903" s="67"/>
      <c r="X903" s="73" t="str">
        <f>IF('COUT TVX'!E900=0,"",'COUT TVX'!E900)</f>
        <v/>
      </c>
      <c r="Y903" s="74"/>
      <c r="Z903" s="74"/>
      <c r="AA903" s="74"/>
      <c r="AB903" s="74"/>
      <c r="AC903" s="74"/>
      <c r="AD903" s="68"/>
      <c r="AE903" s="68" t="str">
        <f t="shared" si="85"/>
        <v/>
      </c>
      <c r="AF903" s="68"/>
      <c r="AG903" s="75" t="str">
        <f>IF('COUT TVX'!F900=0,"",'COUT TVX'!F900)</f>
        <v/>
      </c>
      <c r="AH903" s="75" t="str">
        <f>IF('COUT TVX'!G900=0,"",'COUT TVX'!G900)</f>
        <v/>
      </c>
      <c r="AI903" s="76" t="str">
        <f t="shared" si="86"/>
        <v/>
      </c>
      <c r="AJ903" s="67" t="str">
        <f>'COUT TVX'!K900</f>
        <v>Lot 8-Couverture-Bardage</v>
      </c>
      <c r="AK903" s="67" t="str">
        <f>'COUT TVX'!L900</f>
        <v>CHARPENTE / COUVERTURE</v>
      </c>
      <c r="AL903" s="68">
        <f>'COUT TVX'!M900</f>
        <v>328819.31</v>
      </c>
      <c r="AM903" s="68"/>
      <c r="AN903" s="68"/>
      <c r="AO903" s="68"/>
      <c r="AP903" s="68"/>
      <c r="AQ903" s="68"/>
      <c r="AR903" s="68"/>
      <c r="AS903" s="77" t="str">
        <f>IF(ISBLANK('COUT TVX'!Q900),"",'COUT TVX'!Q900)</f>
        <v/>
      </c>
      <c r="AT903" s="68" t="str">
        <f t="shared" si="87"/>
        <v/>
      </c>
      <c r="AU903" s="68" t="str">
        <f t="shared" si="88"/>
        <v/>
      </c>
      <c r="AV903" s="68" t="str">
        <f t="shared" si="89"/>
        <v/>
      </c>
    </row>
    <row r="904" spans="1:48" x14ac:dyDescent="0.25">
      <c r="A904" s="67" t="str">
        <f>'COUT TVX'!A901</f>
        <v>869/2</v>
      </c>
      <c r="B904" s="67" t="str">
        <f>'COUT TVX'!B901</f>
        <v>LA FERTE BERNARD CONST-QUARTIER BUFFON-37 LOGTS</v>
      </c>
      <c r="C904" s="67"/>
      <c r="D904" s="67"/>
      <c r="E904" s="67" t="str">
        <f>IF(ISBLANK('COUT TVX'!I901),"",'COUT TVX'!I901)</f>
        <v/>
      </c>
      <c r="F904" s="72" t="str">
        <f>'COUT TVX'!R901</f>
        <v>Z3</v>
      </c>
      <c r="G904" s="67"/>
      <c r="H904" s="67">
        <f>'COUT TVX'!C901</f>
        <v>2014</v>
      </c>
      <c r="I904" s="67">
        <f>'COUT TVX'!D901</f>
        <v>2017</v>
      </c>
      <c r="J904" s="67" t="str">
        <f>IF('COUT TVX'!H901="IND","IND",IF('COUT TVX'!H901="COLL","COLL",IF('COUT TVX'!H901="INT","COL","MIXTE")))</f>
        <v>MIXTE</v>
      </c>
      <c r="K904" s="67" t="str">
        <f>IFERROR((VLOOKUP(A904,'COUT GLOBAL'!A:L,9,FALSE)),"")</f>
        <v>Locatif</v>
      </c>
      <c r="L904" s="67"/>
      <c r="M904" s="67"/>
      <c r="N904" s="67" t="str">
        <f t="shared" si="84"/>
        <v>-</v>
      </c>
      <c r="O904" s="67"/>
      <c r="P904" s="67"/>
      <c r="Q904" s="67"/>
      <c r="R904" s="67"/>
      <c r="S904" s="67"/>
      <c r="T904" s="67"/>
      <c r="U904" s="67"/>
      <c r="V904" s="67"/>
      <c r="W904" s="67"/>
      <c r="X904" s="73" t="str">
        <f>IF('COUT TVX'!E901=0,"",'COUT TVX'!E901)</f>
        <v/>
      </c>
      <c r="Y904" s="74"/>
      <c r="Z904" s="74"/>
      <c r="AA904" s="74"/>
      <c r="AB904" s="74"/>
      <c r="AC904" s="74"/>
      <c r="AD904" s="68"/>
      <c r="AE904" s="68" t="str">
        <f t="shared" si="85"/>
        <v/>
      </c>
      <c r="AF904" s="68"/>
      <c r="AG904" s="75" t="str">
        <f>IF('COUT TVX'!F901=0,"",'COUT TVX'!F901)</f>
        <v/>
      </c>
      <c r="AH904" s="75" t="str">
        <f>IF('COUT TVX'!G901=0,"",'COUT TVX'!G901)</f>
        <v/>
      </c>
      <c r="AI904" s="76" t="str">
        <f t="shared" si="86"/>
        <v/>
      </c>
      <c r="AJ904" s="67" t="str">
        <f>'COUT TVX'!K901</f>
        <v>Lot 9-Etancheite</v>
      </c>
      <c r="AK904" s="67" t="str">
        <f>'COUT TVX'!L901</f>
        <v>CHARPENTE / COUVERTURE</v>
      </c>
      <c r="AL904" s="68">
        <f>'COUT TVX'!M901</f>
        <v>21492.89</v>
      </c>
      <c r="AM904" s="68"/>
      <c r="AN904" s="68"/>
      <c r="AO904" s="68"/>
      <c r="AP904" s="68"/>
      <c r="AQ904" s="68"/>
      <c r="AR904" s="68"/>
      <c r="AS904" s="77" t="str">
        <f>IF(ISBLANK('COUT TVX'!Q901),"",'COUT TVX'!Q901)</f>
        <v/>
      </c>
      <c r="AT904" s="68" t="str">
        <f t="shared" si="87"/>
        <v/>
      </c>
      <c r="AU904" s="68" t="str">
        <f t="shared" si="88"/>
        <v/>
      </c>
      <c r="AV904" s="68" t="str">
        <f t="shared" si="89"/>
        <v/>
      </c>
    </row>
    <row r="905" spans="1:48" x14ac:dyDescent="0.25">
      <c r="A905" s="67" t="str">
        <f>'COUT TVX'!A902</f>
        <v>869/2</v>
      </c>
      <c r="B905" s="67" t="str">
        <f>'COUT TVX'!B902</f>
        <v>LA FERTE BERNARD CONST-QUARTIER BUFFON-37 LOGTS</v>
      </c>
      <c r="C905" s="67"/>
      <c r="D905" s="67"/>
      <c r="E905" s="67" t="str">
        <f>IF(ISBLANK('COUT TVX'!I902),"",'COUT TVX'!I902)</f>
        <v/>
      </c>
      <c r="F905" s="72" t="str">
        <f>'COUT TVX'!R902</f>
        <v>Z3</v>
      </c>
      <c r="G905" s="67"/>
      <c r="H905" s="67">
        <f>'COUT TVX'!C902</f>
        <v>2014</v>
      </c>
      <c r="I905" s="67">
        <f>'COUT TVX'!D902</f>
        <v>2017</v>
      </c>
      <c r="J905" s="67" t="str">
        <f>IF('COUT TVX'!H902="IND","IND",IF('COUT TVX'!H902="COLL","COLL",IF('COUT TVX'!H902="INT","COL","MIXTE")))</f>
        <v>MIXTE</v>
      </c>
      <c r="K905" s="67" t="str">
        <f>IFERROR((VLOOKUP(A905,'COUT GLOBAL'!A:L,9,FALSE)),"")</f>
        <v>Locatif</v>
      </c>
      <c r="L905" s="67"/>
      <c r="M905" s="67"/>
      <c r="N905" s="67" t="str">
        <f t="shared" si="84"/>
        <v>-</v>
      </c>
      <c r="O905" s="67"/>
      <c r="P905" s="67"/>
      <c r="Q905" s="67"/>
      <c r="R905" s="67"/>
      <c r="S905" s="67"/>
      <c r="T905" s="67"/>
      <c r="U905" s="67"/>
      <c r="V905" s="67"/>
      <c r="W905" s="67"/>
      <c r="X905" s="73" t="str">
        <f>IF('COUT TVX'!E902=0,"",'COUT TVX'!E902)</f>
        <v/>
      </c>
      <c r="Y905" s="74"/>
      <c r="Z905" s="74"/>
      <c r="AA905" s="74"/>
      <c r="AB905" s="74"/>
      <c r="AC905" s="74"/>
      <c r="AD905" s="68"/>
      <c r="AE905" s="68" t="str">
        <f t="shared" si="85"/>
        <v/>
      </c>
      <c r="AF905" s="68"/>
      <c r="AG905" s="75" t="str">
        <f>IF('COUT TVX'!F902=0,"",'COUT TVX'!F902)</f>
        <v/>
      </c>
      <c r="AH905" s="75" t="str">
        <f>IF('COUT TVX'!G902=0,"",'COUT TVX'!G902)</f>
        <v/>
      </c>
      <c r="AI905" s="76" t="str">
        <f t="shared" si="86"/>
        <v/>
      </c>
      <c r="AJ905" s="67" t="str">
        <f>'COUT TVX'!K902</f>
        <v>Lot 10-Serrurerie Metallerie</v>
      </c>
      <c r="AK905" s="67" t="str">
        <f>'COUT TVX'!L902</f>
        <v>SECOND ŒUVRE</v>
      </c>
      <c r="AL905" s="68">
        <f>'COUT TVX'!M902</f>
        <v>118691.16</v>
      </c>
      <c r="AM905" s="68"/>
      <c r="AN905" s="68"/>
      <c r="AO905" s="68"/>
      <c r="AP905" s="68"/>
      <c r="AQ905" s="68"/>
      <c r="AR905" s="68"/>
      <c r="AS905" s="77" t="str">
        <f>IF(ISBLANK('COUT TVX'!Q902),"",'COUT TVX'!Q902)</f>
        <v/>
      </c>
      <c r="AT905" s="68" t="str">
        <f t="shared" si="87"/>
        <v/>
      </c>
      <c r="AU905" s="68" t="str">
        <f t="shared" si="88"/>
        <v/>
      </c>
      <c r="AV905" s="68" t="str">
        <f t="shared" si="89"/>
        <v/>
      </c>
    </row>
    <row r="906" spans="1:48" x14ac:dyDescent="0.25">
      <c r="A906" s="67" t="str">
        <f>'COUT TVX'!A903</f>
        <v>869/2</v>
      </c>
      <c r="B906" s="67" t="str">
        <f>'COUT TVX'!B903</f>
        <v>LA FERTE BERNARD CONST-QUARTIER BUFFON-37 LOGTS</v>
      </c>
      <c r="C906" s="67"/>
      <c r="D906" s="67"/>
      <c r="E906" s="67" t="str">
        <f>IF(ISBLANK('COUT TVX'!I903),"",'COUT TVX'!I903)</f>
        <v/>
      </c>
      <c r="F906" s="72" t="str">
        <f>'COUT TVX'!R903</f>
        <v>Z3</v>
      </c>
      <c r="G906" s="67"/>
      <c r="H906" s="67">
        <f>'COUT TVX'!C903</f>
        <v>2014</v>
      </c>
      <c r="I906" s="67">
        <f>'COUT TVX'!D903</f>
        <v>2017</v>
      </c>
      <c r="J906" s="67" t="str">
        <f>IF('COUT TVX'!H903="IND","IND",IF('COUT TVX'!H903="COLL","COLL",IF('COUT TVX'!H903="INT","COL","MIXTE")))</f>
        <v>MIXTE</v>
      </c>
      <c r="K906" s="67" t="str">
        <f>IFERROR((VLOOKUP(A906,'COUT GLOBAL'!A:L,9,FALSE)),"")</f>
        <v>Locatif</v>
      </c>
      <c r="L906" s="67"/>
      <c r="M906" s="67"/>
      <c r="N906" s="67" t="str">
        <f t="shared" si="84"/>
        <v>-</v>
      </c>
      <c r="O906" s="67"/>
      <c r="P906" s="67"/>
      <c r="Q906" s="67"/>
      <c r="R906" s="67"/>
      <c r="S906" s="67"/>
      <c r="T906" s="67"/>
      <c r="U906" s="67"/>
      <c r="V906" s="67"/>
      <c r="W906" s="67"/>
      <c r="X906" s="73" t="str">
        <f>IF('COUT TVX'!E903=0,"",'COUT TVX'!E903)</f>
        <v/>
      </c>
      <c r="Y906" s="74"/>
      <c r="Z906" s="74"/>
      <c r="AA906" s="74"/>
      <c r="AB906" s="74"/>
      <c r="AC906" s="74"/>
      <c r="AD906" s="68"/>
      <c r="AE906" s="68" t="str">
        <f t="shared" si="85"/>
        <v/>
      </c>
      <c r="AF906" s="68"/>
      <c r="AG906" s="75" t="str">
        <f>IF('COUT TVX'!F903=0,"",'COUT TVX'!F903)</f>
        <v/>
      </c>
      <c r="AH906" s="75" t="str">
        <f>IF('COUT TVX'!G903=0,"",'COUT TVX'!G903)</f>
        <v/>
      </c>
      <c r="AI906" s="76" t="str">
        <f t="shared" si="86"/>
        <v/>
      </c>
      <c r="AJ906" s="67" t="str">
        <f>'COUT TVX'!K903</f>
        <v>Lot 11-Menuiserie Ext Alu</v>
      </c>
      <c r="AK906" s="67" t="str">
        <f>'COUT TVX'!L903</f>
        <v>SECOND ŒUVRE</v>
      </c>
      <c r="AL906" s="68">
        <f>'COUT TVX'!M903</f>
        <v>112017.31</v>
      </c>
      <c r="AM906" s="68"/>
      <c r="AN906" s="68"/>
      <c r="AO906" s="68"/>
      <c r="AP906" s="68"/>
      <c r="AQ906" s="68"/>
      <c r="AR906" s="68"/>
      <c r="AS906" s="77" t="str">
        <f>IF(ISBLANK('COUT TVX'!Q903),"",'COUT TVX'!Q903)</f>
        <v/>
      </c>
      <c r="AT906" s="68" t="str">
        <f t="shared" si="87"/>
        <v/>
      </c>
      <c r="AU906" s="68" t="str">
        <f t="shared" si="88"/>
        <v/>
      </c>
      <c r="AV906" s="68" t="str">
        <f t="shared" si="89"/>
        <v/>
      </c>
    </row>
    <row r="907" spans="1:48" x14ac:dyDescent="0.25">
      <c r="A907" s="67" t="str">
        <f>'COUT TVX'!A904</f>
        <v>869/2</v>
      </c>
      <c r="B907" s="67" t="str">
        <f>'COUT TVX'!B904</f>
        <v>LA FERTE BERNARD CONST-QUARTIER BUFFON-37 LOGTS</v>
      </c>
      <c r="C907" s="67"/>
      <c r="D907" s="67"/>
      <c r="E907" s="67" t="str">
        <f>IF(ISBLANK('COUT TVX'!I904),"",'COUT TVX'!I904)</f>
        <v/>
      </c>
      <c r="F907" s="72" t="str">
        <f>'COUT TVX'!R904</f>
        <v>Z3</v>
      </c>
      <c r="G907" s="67"/>
      <c r="H907" s="67">
        <f>'COUT TVX'!C904</f>
        <v>2014</v>
      </c>
      <c r="I907" s="67">
        <f>'COUT TVX'!D904</f>
        <v>2017</v>
      </c>
      <c r="J907" s="67" t="str">
        <f>IF('COUT TVX'!H904="IND","IND",IF('COUT TVX'!H904="COLL","COLL",IF('COUT TVX'!H904="INT","COL","MIXTE")))</f>
        <v>MIXTE</v>
      </c>
      <c r="K907" s="67" t="str">
        <f>IFERROR((VLOOKUP(A907,'COUT GLOBAL'!A:L,9,FALSE)),"")</f>
        <v>Locatif</v>
      </c>
      <c r="L907" s="67"/>
      <c r="M907" s="67"/>
      <c r="N907" s="67" t="str">
        <f t="shared" si="84"/>
        <v>-</v>
      </c>
      <c r="O907" s="67"/>
      <c r="P907" s="67"/>
      <c r="Q907" s="67"/>
      <c r="R907" s="67"/>
      <c r="S907" s="67"/>
      <c r="T907" s="67"/>
      <c r="U907" s="67"/>
      <c r="V907" s="67"/>
      <c r="W907" s="67"/>
      <c r="X907" s="73" t="str">
        <f>IF('COUT TVX'!E904=0,"",'COUT TVX'!E904)</f>
        <v/>
      </c>
      <c r="Y907" s="74"/>
      <c r="Z907" s="74"/>
      <c r="AA907" s="74"/>
      <c r="AB907" s="74"/>
      <c r="AC907" s="74"/>
      <c r="AD907" s="68"/>
      <c r="AE907" s="68" t="str">
        <f t="shared" si="85"/>
        <v/>
      </c>
      <c r="AF907" s="68"/>
      <c r="AG907" s="75" t="str">
        <f>IF('COUT TVX'!F904=0,"",'COUT TVX'!F904)</f>
        <v/>
      </c>
      <c r="AH907" s="75" t="str">
        <f>IF('COUT TVX'!G904=0,"",'COUT TVX'!G904)</f>
        <v/>
      </c>
      <c r="AI907" s="76" t="str">
        <f t="shared" si="86"/>
        <v/>
      </c>
      <c r="AJ907" s="67" t="str">
        <f>'COUT TVX'!K904</f>
        <v>Lot 12-Cloisons-Platrerie</v>
      </c>
      <c r="AK907" s="67" t="str">
        <f>'COUT TVX'!L904</f>
        <v>SECOND ŒUVRE</v>
      </c>
      <c r="AL907" s="68">
        <f>'COUT TVX'!M904</f>
        <v>226379.35</v>
      </c>
      <c r="AM907" s="68"/>
      <c r="AN907" s="68"/>
      <c r="AO907" s="68"/>
      <c r="AP907" s="68"/>
      <c r="AQ907" s="68"/>
      <c r="AR907" s="68"/>
      <c r="AS907" s="77" t="str">
        <f>IF(ISBLANK('COUT TVX'!Q904),"",'COUT TVX'!Q904)</f>
        <v/>
      </c>
      <c r="AT907" s="68" t="str">
        <f t="shared" si="87"/>
        <v/>
      </c>
      <c r="AU907" s="68" t="str">
        <f t="shared" si="88"/>
        <v/>
      </c>
      <c r="AV907" s="68" t="str">
        <f t="shared" si="89"/>
        <v/>
      </c>
    </row>
    <row r="908" spans="1:48" x14ac:dyDescent="0.25">
      <c r="A908" s="67" t="str">
        <f>'COUT TVX'!A905</f>
        <v>869/2</v>
      </c>
      <c r="B908" s="67" t="str">
        <f>'COUT TVX'!B905</f>
        <v>LA FERTE BERNARD CONST-QUARTIER BUFFON-37 LOGTS</v>
      </c>
      <c r="C908" s="67"/>
      <c r="D908" s="67"/>
      <c r="E908" s="67" t="str">
        <f>IF(ISBLANK('COUT TVX'!I905),"",'COUT TVX'!I905)</f>
        <v/>
      </c>
      <c r="F908" s="72" t="str">
        <f>'COUT TVX'!R905</f>
        <v>Z3</v>
      </c>
      <c r="G908" s="67"/>
      <c r="H908" s="67">
        <f>'COUT TVX'!C905</f>
        <v>2014</v>
      </c>
      <c r="I908" s="67">
        <f>'COUT TVX'!D905</f>
        <v>2017</v>
      </c>
      <c r="J908" s="67" t="str">
        <f>IF('COUT TVX'!H905="IND","IND",IF('COUT TVX'!H905="COLL","COLL",IF('COUT TVX'!H905="INT","COL","MIXTE")))</f>
        <v>MIXTE</v>
      </c>
      <c r="K908" s="67" t="str">
        <f>IFERROR((VLOOKUP(A908,'COUT GLOBAL'!A:L,9,FALSE)),"")</f>
        <v>Locatif</v>
      </c>
      <c r="L908" s="67"/>
      <c r="M908" s="67"/>
      <c r="N908" s="67" t="str">
        <f t="shared" si="84"/>
        <v>-</v>
      </c>
      <c r="O908" s="67"/>
      <c r="P908" s="67"/>
      <c r="Q908" s="67"/>
      <c r="R908" s="67"/>
      <c r="S908" s="67"/>
      <c r="T908" s="67"/>
      <c r="U908" s="67"/>
      <c r="V908" s="67"/>
      <c r="W908" s="67"/>
      <c r="X908" s="73" t="str">
        <f>IF('COUT TVX'!E905=0,"",'COUT TVX'!E905)</f>
        <v/>
      </c>
      <c r="Y908" s="74"/>
      <c r="Z908" s="74"/>
      <c r="AA908" s="74"/>
      <c r="AB908" s="74"/>
      <c r="AC908" s="74"/>
      <c r="AD908" s="68"/>
      <c r="AE908" s="68" t="str">
        <f t="shared" si="85"/>
        <v/>
      </c>
      <c r="AF908" s="68"/>
      <c r="AG908" s="75" t="str">
        <f>IF('COUT TVX'!F905=0,"",'COUT TVX'!F905)</f>
        <v/>
      </c>
      <c r="AH908" s="75" t="str">
        <f>IF('COUT TVX'!G905=0,"",'COUT TVX'!G905)</f>
        <v/>
      </c>
      <c r="AI908" s="76" t="str">
        <f t="shared" si="86"/>
        <v/>
      </c>
      <c r="AJ908" s="67" t="str">
        <f>'COUT TVX'!K905</f>
        <v>Lot 13-Menuiserie Interieure</v>
      </c>
      <c r="AK908" s="67" t="str">
        <f>'COUT TVX'!L905</f>
        <v>SECOND ŒUVRE</v>
      </c>
      <c r="AL908" s="68">
        <f>'COUT TVX'!M905</f>
        <v>211405.46</v>
      </c>
      <c r="AM908" s="68"/>
      <c r="AN908" s="68"/>
      <c r="AO908" s="68"/>
      <c r="AP908" s="68"/>
      <c r="AQ908" s="68"/>
      <c r="AR908" s="68"/>
      <c r="AS908" s="77" t="str">
        <f>IF(ISBLANK('COUT TVX'!Q905),"",'COUT TVX'!Q905)</f>
        <v/>
      </c>
      <c r="AT908" s="68" t="str">
        <f t="shared" si="87"/>
        <v/>
      </c>
      <c r="AU908" s="68" t="str">
        <f t="shared" si="88"/>
        <v/>
      </c>
      <c r="AV908" s="68" t="str">
        <f t="shared" si="89"/>
        <v/>
      </c>
    </row>
    <row r="909" spans="1:48" x14ac:dyDescent="0.25">
      <c r="A909" s="67" t="str">
        <f>'COUT TVX'!A906</f>
        <v>869/2</v>
      </c>
      <c r="B909" s="67" t="str">
        <f>'COUT TVX'!B906</f>
        <v>LA FERTE BERNARD CONST-QUARTIER BUFFON-37 LOGTS</v>
      </c>
      <c r="C909" s="67"/>
      <c r="D909" s="67"/>
      <c r="E909" s="67" t="str">
        <f>IF(ISBLANK('COUT TVX'!I906),"",'COUT TVX'!I906)</f>
        <v/>
      </c>
      <c r="F909" s="72" t="str">
        <f>'COUT TVX'!R906</f>
        <v>Z3</v>
      </c>
      <c r="G909" s="67"/>
      <c r="H909" s="67">
        <f>'COUT TVX'!C906</f>
        <v>2014</v>
      </c>
      <c r="I909" s="67">
        <f>'COUT TVX'!D906</f>
        <v>2017</v>
      </c>
      <c r="J909" s="67" t="str">
        <f>IF('COUT TVX'!H906="IND","IND",IF('COUT TVX'!H906="COLL","COLL",IF('COUT TVX'!H906="INT","COL","MIXTE")))</f>
        <v>MIXTE</v>
      </c>
      <c r="K909" s="67" t="str">
        <f>IFERROR((VLOOKUP(A909,'COUT GLOBAL'!A:L,9,FALSE)),"")</f>
        <v>Locatif</v>
      </c>
      <c r="L909" s="67"/>
      <c r="M909" s="67"/>
      <c r="N909" s="67" t="str">
        <f t="shared" si="84"/>
        <v>-</v>
      </c>
      <c r="O909" s="67"/>
      <c r="P909" s="67"/>
      <c r="Q909" s="67"/>
      <c r="R909" s="67"/>
      <c r="S909" s="67"/>
      <c r="T909" s="67"/>
      <c r="U909" s="67"/>
      <c r="V909" s="67"/>
      <c r="W909" s="67"/>
      <c r="X909" s="73" t="str">
        <f>IF('COUT TVX'!E906=0,"",'COUT TVX'!E906)</f>
        <v/>
      </c>
      <c r="Y909" s="74"/>
      <c r="Z909" s="74"/>
      <c r="AA909" s="74"/>
      <c r="AB909" s="74"/>
      <c r="AC909" s="74"/>
      <c r="AD909" s="68"/>
      <c r="AE909" s="68" t="str">
        <f t="shared" si="85"/>
        <v/>
      </c>
      <c r="AF909" s="68"/>
      <c r="AG909" s="75" t="str">
        <f>IF('COUT TVX'!F906=0,"",'COUT TVX'!F906)</f>
        <v/>
      </c>
      <c r="AH909" s="75" t="str">
        <f>IF('COUT TVX'!G906=0,"",'COUT TVX'!G906)</f>
        <v/>
      </c>
      <c r="AI909" s="76" t="str">
        <f t="shared" si="86"/>
        <v/>
      </c>
      <c r="AJ909" s="67" t="str">
        <f>'COUT TVX'!K906</f>
        <v>Sous-Traitant Lot 13-Menuiserie Interieure</v>
      </c>
      <c r="AK909" s="67" t="str">
        <f>'COUT TVX'!L906</f>
        <v>SECOND ŒUVRE</v>
      </c>
      <c r="AL909" s="68">
        <f>'COUT TVX'!M906</f>
        <v>20343.64</v>
      </c>
      <c r="AM909" s="68"/>
      <c r="AN909" s="68"/>
      <c r="AO909" s="68"/>
      <c r="AP909" s="68"/>
      <c r="AQ909" s="68"/>
      <c r="AR909" s="68"/>
      <c r="AS909" s="77" t="str">
        <f>IF(ISBLANK('COUT TVX'!Q906),"",'COUT TVX'!Q906)</f>
        <v/>
      </c>
      <c r="AT909" s="68" t="str">
        <f t="shared" si="87"/>
        <v/>
      </c>
      <c r="AU909" s="68" t="str">
        <f t="shared" si="88"/>
        <v/>
      </c>
      <c r="AV909" s="68" t="str">
        <f t="shared" si="89"/>
        <v/>
      </c>
    </row>
    <row r="910" spans="1:48" x14ac:dyDescent="0.25">
      <c r="A910" s="67" t="str">
        <f>'COUT TVX'!A907</f>
        <v>869/2</v>
      </c>
      <c r="B910" s="67" t="str">
        <f>'COUT TVX'!B907</f>
        <v>LA FERTE BERNARD CONST-QUARTIER BUFFON-37 LOGTS</v>
      </c>
      <c r="C910" s="67"/>
      <c r="D910" s="67"/>
      <c r="E910" s="67" t="str">
        <f>IF(ISBLANK('COUT TVX'!I907),"",'COUT TVX'!I907)</f>
        <v/>
      </c>
      <c r="F910" s="72" t="str">
        <f>'COUT TVX'!R907</f>
        <v>Z3</v>
      </c>
      <c r="G910" s="67"/>
      <c r="H910" s="67">
        <f>'COUT TVX'!C907</f>
        <v>2014</v>
      </c>
      <c r="I910" s="67">
        <f>'COUT TVX'!D907</f>
        <v>2017</v>
      </c>
      <c r="J910" s="67" t="str">
        <f>IF('COUT TVX'!H907="IND","IND",IF('COUT TVX'!H907="COLL","COLL",IF('COUT TVX'!H907="INT","COL","MIXTE")))</f>
        <v>MIXTE</v>
      </c>
      <c r="K910" s="67" t="str">
        <f>IFERROR((VLOOKUP(A910,'COUT GLOBAL'!A:L,9,FALSE)),"")</f>
        <v>Locatif</v>
      </c>
      <c r="L910" s="67"/>
      <c r="M910" s="67"/>
      <c r="N910" s="67" t="str">
        <f t="shared" si="84"/>
        <v>-</v>
      </c>
      <c r="O910" s="67"/>
      <c r="P910" s="67"/>
      <c r="Q910" s="67"/>
      <c r="R910" s="67"/>
      <c r="S910" s="67"/>
      <c r="T910" s="67"/>
      <c r="U910" s="67"/>
      <c r="V910" s="67"/>
      <c r="W910" s="67"/>
      <c r="X910" s="73" t="str">
        <f>IF('COUT TVX'!E907=0,"",'COUT TVX'!E907)</f>
        <v/>
      </c>
      <c r="Y910" s="74"/>
      <c r="Z910" s="74"/>
      <c r="AA910" s="74"/>
      <c r="AB910" s="74"/>
      <c r="AC910" s="74"/>
      <c r="AD910" s="68"/>
      <c r="AE910" s="68" t="str">
        <f t="shared" si="85"/>
        <v/>
      </c>
      <c r="AF910" s="68"/>
      <c r="AG910" s="75" t="str">
        <f>IF('COUT TVX'!F907=0,"",'COUT TVX'!F907)</f>
        <v/>
      </c>
      <c r="AH910" s="75" t="str">
        <f>IF('COUT TVX'!G907=0,"",'COUT TVX'!G907)</f>
        <v/>
      </c>
      <c r="AI910" s="76" t="str">
        <f t="shared" si="86"/>
        <v/>
      </c>
      <c r="AJ910" s="67" t="str">
        <f>'COUT TVX'!K907</f>
        <v>Lot 14-Revt Sols-Faiences</v>
      </c>
      <c r="AK910" s="67" t="str">
        <f>'COUT TVX'!L907</f>
        <v>SECOND ŒUVRE</v>
      </c>
      <c r="AL910" s="68">
        <f>'COUT TVX'!M907</f>
        <v>102137.67</v>
      </c>
      <c r="AM910" s="68"/>
      <c r="AN910" s="68"/>
      <c r="AO910" s="68"/>
      <c r="AP910" s="68"/>
      <c r="AQ910" s="68"/>
      <c r="AR910" s="68"/>
      <c r="AS910" s="77" t="str">
        <f>IF(ISBLANK('COUT TVX'!Q907),"",'COUT TVX'!Q907)</f>
        <v/>
      </c>
      <c r="AT910" s="68" t="str">
        <f t="shared" si="87"/>
        <v/>
      </c>
      <c r="AU910" s="68" t="str">
        <f t="shared" si="88"/>
        <v/>
      </c>
      <c r="AV910" s="68" t="str">
        <f t="shared" si="89"/>
        <v/>
      </c>
    </row>
    <row r="911" spans="1:48" x14ac:dyDescent="0.25">
      <c r="A911" s="67" t="str">
        <f>'COUT TVX'!A908</f>
        <v>869/2</v>
      </c>
      <c r="B911" s="67" t="str">
        <f>'COUT TVX'!B908</f>
        <v>LA FERTE BERNARD CONST-QUARTIER BUFFON-37 LOGTS</v>
      </c>
      <c r="C911" s="67"/>
      <c r="D911" s="67"/>
      <c r="E911" s="67" t="str">
        <f>IF(ISBLANK('COUT TVX'!I908),"",'COUT TVX'!I908)</f>
        <v/>
      </c>
      <c r="F911" s="72" t="str">
        <f>'COUT TVX'!R908</f>
        <v>Z3</v>
      </c>
      <c r="G911" s="67"/>
      <c r="H911" s="67">
        <f>'COUT TVX'!C908</f>
        <v>2014</v>
      </c>
      <c r="I911" s="67">
        <f>'COUT TVX'!D908</f>
        <v>2017</v>
      </c>
      <c r="J911" s="67" t="str">
        <f>IF('COUT TVX'!H908="IND","IND",IF('COUT TVX'!H908="COLL","COLL",IF('COUT TVX'!H908="INT","COL","MIXTE")))</f>
        <v>MIXTE</v>
      </c>
      <c r="K911" s="67" t="str">
        <f>IFERROR((VLOOKUP(A911,'COUT GLOBAL'!A:L,9,FALSE)),"")</f>
        <v>Locatif</v>
      </c>
      <c r="L911" s="67"/>
      <c r="M911" s="67"/>
      <c r="N911" s="67" t="str">
        <f t="shared" si="84"/>
        <v>-</v>
      </c>
      <c r="O911" s="67"/>
      <c r="P911" s="67"/>
      <c r="Q911" s="67"/>
      <c r="R911" s="67"/>
      <c r="S911" s="67"/>
      <c r="T911" s="67"/>
      <c r="U911" s="67"/>
      <c r="V911" s="67"/>
      <c r="W911" s="67"/>
      <c r="X911" s="73" t="str">
        <f>IF('COUT TVX'!E908=0,"",'COUT TVX'!E908)</f>
        <v/>
      </c>
      <c r="Y911" s="74"/>
      <c r="Z911" s="74"/>
      <c r="AA911" s="74"/>
      <c r="AB911" s="74"/>
      <c r="AC911" s="74"/>
      <c r="AD911" s="68"/>
      <c r="AE911" s="68" t="str">
        <f t="shared" si="85"/>
        <v/>
      </c>
      <c r="AF911" s="68"/>
      <c r="AG911" s="75" t="str">
        <f>IF('COUT TVX'!F908=0,"",'COUT TVX'!F908)</f>
        <v/>
      </c>
      <c r="AH911" s="75" t="str">
        <f>IF('COUT TVX'!G908=0,"",'COUT TVX'!G908)</f>
        <v/>
      </c>
      <c r="AI911" s="76" t="str">
        <f t="shared" si="86"/>
        <v/>
      </c>
      <c r="AJ911" s="67" t="str">
        <f>'COUT TVX'!K908</f>
        <v>Sous-Traitant Lot 14-Revt Sols-Faiences</v>
      </c>
      <c r="AK911" s="67" t="str">
        <f>'COUT TVX'!L908</f>
        <v>SECOND ŒUVRE</v>
      </c>
      <c r="AL911" s="68">
        <f>'COUT TVX'!M908</f>
        <v>23977.5</v>
      </c>
      <c r="AM911" s="68"/>
      <c r="AN911" s="68"/>
      <c r="AO911" s="68"/>
      <c r="AP911" s="68"/>
      <c r="AQ911" s="68"/>
      <c r="AR911" s="68"/>
      <c r="AS911" s="77" t="str">
        <f>IF(ISBLANK('COUT TVX'!Q908),"",'COUT TVX'!Q908)</f>
        <v/>
      </c>
      <c r="AT911" s="68" t="str">
        <f t="shared" si="87"/>
        <v/>
      </c>
      <c r="AU911" s="68" t="str">
        <f t="shared" si="88"/>
        <v/>
      </c>
      <c r="AV911" s="68" t="str">
        <f t="shared" si="89"/>
        <v/>
      </c>
    </row>
    <row r="912" spans="1:48" x14ac:dyDescent="0.25">
      <c r="A912" s="67" t="str">
        <f>'COUT TVX'!A909</f>
        <v>869/2</v>
      </c>
      <c r="B912" s="67" t="str">
        <f>'COUT TVX'!B909</f>
        <v>LA FERTE BERNARD CONST-QUARTIER BUFFON-37 LOGTS</v>
      </c>
      <c r="C912" s="67"/>
      <c r="D912" s="67"/>
      <c r="E912" s="67" t="str">
        <f>IF(ISBLANK('COUT TVX'!I909),"",'COUT TVX'!I909)</f>
        <v/>
      </c>
      <c r="F912" s="72" t="str">
        <f>'COUT TVX'!R909</f>
        <v>Z3</v>
      </c>
      <c r="G912" s="67"/>
      <c r="H912" s="67">
        <f>'COUT TVX'!C909</f>
        <v>2014</v>
      </c>
      <c r="I912" s="67">
        <f>'COUT TVX'!D909</f>
        <v>2017</v>
      </c>
      <c r="J912" s="67" t="str">
        <f>IF('COUT TVX'!H909="IND","IND",IF('COUT TVX'!H909="COLL","COLL",IF('COUT TVX'!H909="INT","COL","MIXTE")))</f>
        <v>MIXTE</v>
      </c>
      <c r="K912" s="67" t="str">
        <f>IFERROR((VLOOKUP(A912,'COUT GLOBAL'!A:L,9,FALSE)),"")</f>
        <v>Locatif</v>
      </c>
      <c r="L912" s="67"/>
      <c r="M912" s="67"/>
      <c r="N912" s="67" t="str">
        <f t="shared" si="84"/>
        <v>-</v>
      </c>
      <c r="O912" s="67"/>
      <c r="P912" s="67"/>
      <c r="Q912" s="67"/>
      <c r="R912" s="67"/>
      <c r="S912" s="67"/>
      <c r="T912" s="67"/>
      <c r="U912" s="67"/>
      <c r="V912" s="67"/>
      <c r="W912" s="67"/>
      <c r="X912" s="73" t="str">
        <f>IF('COUT TVX'!E909=0,"",'COUT TVX'!E909)</f>
        <v/>
      </c>
      <c r="Y912" s="74"/>
      <c r="Z912" s="74"/>
      <c r="AA912" s="74"/>
      <c r="AB912" s="74"/>
      <c r="AC912" s="74"/>
      <c r="AD912" s="68"/>
      <c r="AE912" s="68" t="str">
        <f t="shared" si="85"/>
        <v/>
      </c>
      <c r="AF912" s="68"/>
      <c r="AG912" s="75" t="str">
        <f>IF('COUT TVX'!F909=0,"",'COUT TVX'!F909)</f>
        <v/>
      </c>
      <c r="AH912" s="75" t="str">
        <f>IF('COUT TVX'!G909=0,"",'COUT TVX'!G909)</f>
        <v/>
      </c>
      <c r="AI912" s="76" t="str">
        <f t="shared" si="86"/>
        <v/>
      </c>
      <c r="AJ912" s="67" t="str">
        <f>'COUT TVX'!K909</f>
        <v>Lot 15-Peinture</v>
      </c>
      <c r="AK912" s="67" t="str">
        <f>'COUT TVX'!L909</f>
        <v>SECOND ŒUVRE</v>
      </c>
      <c r="AL912" s="68">
        <f>'COUT TVX'!M909</f>
        <v>151329.32</v>
      </c>
      <c r="AM912" s="68"/>
      <c r="AN912" s="68"/>
      <c r="AO912" s="68"/>
      <c r="AP912" s="68"/>
      <c r="AQ912" s="68"/>
      <c r="AR912" s="68"/>
      <c r="AS912" s="77" t="str">
        <f>IF(ISBLANK('COUT TVX'!Q909),"",'COUT TVX'!Q909)</f>
        <v/>
      </c>
      <c r="AT912" s="68" t="str">
        <f t="shared" si="87"/>
        <v/>
      </c>
      <c r="AU912" s="68" t="str">
        <f t="shared" si="88"/>
        <v/>
      </c>
      <c r="AV912" s="68" t="str">
        <f t="shared" si="89"/>
        <v/>
      </c>
    </row>
    <row r="913" spans="1:48" x14ac:dyDescent="0.25">
      <c r="A913" s="67" t="str">
        <f>'COUT TVX'!A910</f>
        <v>869/2</v>
      </c>
      <c r="B913" s="67" t="str">
        <f>'COUT TVX'!B910</f>
        <v>LA FERTE BERNARD CONST-QUARTIER BUFFON-37 LOGTS</v>
      </c>
      <c r="C913" s="67"/>
      <c r="D913" s="67"/>
      <c r="E913" s="67" t="str">
        <f>IF(ISBLANK('COUT TVX'!I910),"",'COUT TVX'!I910)</f>
        <v/>
      </c>
      <c r="F913" s="72" t="str">
        <f>'COUT TVX'!R910</f>
        <v>Z3</v>
      </c>
      <c r="G913" s="67"/>
      <c r="H913" s="67">
        <f>'COUT TVX'!C910</f>
        <v>2014</v>
      </c>
      <c r="I913" s="67">
        <f>'COUT TVX'!D910</f>
        <v>2017</v>
      </c>
      <c r="J913" s="67" t="str">
        <f>IF('COUT TVX'!H910="IND","IND",IF('COUT TVX'!H910="COLL","COLL",IF('COUT TVX'!H910="INT","COL","MIXTE")))</f>
        <v>MIXTE</v>
      </c>
      <c r="K913" s="67" t="str">
        <f>IFERROR((VLOOKUP(A913,'COUT GLOBAL'!A:L,9,FALSE)),"")</f>
        <v>Locatif</v>
      </c>
      <c r="L913" s="67"/>
      <c r="M913" s="67"/>
      <c r="N913" s="67" t="str">
        <f t="shared" si="84"/>
        <v>-</v>
      </c>
      <c r="O913" s="67"/>
      <c r="P913" s="67"/>
      <c r="Q913" s="67"/>
      <c r="R913" s="67"/>
      <c r="S913" s="67"/>
      <c r="T913" s="67"/>
      <c r="U913" s="67"/>
      <c r="V913" s="67"/>
      <c r="W913" s="67"/>
      <c r="X913" s="73" t="str">
        <f>IF('COUT TVX'!E910=0,"",'COUT TVX'!E910)</f>
        <v/>
      </c>
      <c r="Y913" s="74"/>
      <c r="Z913" s="74"/>
      <c r="AA913" s="74"/>
      <c r="AB913" s="74"/>
      <c r="AC913" s="74"/>
      <c r="AD913" s="68"/>
      <c r="AE913" s="68" t="str">
        <f t="shared" si="85"/>
        <v/>
      </c>
      <c r="AF913" s="68"/>
      <c r="AG913" s="75" t="str">
        <f>IF('COUT TVX'!F910=0,"",'COUT TVX'!F910)</f>
        <v/>
      </c>
      <c r="AH913" s="75" t="str">
        <f>IF('COUT TVX'!G910=0,"",'COUT TVX'!G910)</f>
        <v/>
      </c>
      <c r="AI913" s="76" t="str">
        <f t="shared" si="86"/>
        <v/>
      </c>
      <c r="AJ913" s="67" t="str">
        <f>'COUT TVX'!K910</f>
        <v>Sous-Traitant Lot 15-Peinture</v>
      </c>
      <c r="AK913" s="67" t="str">
        <f>'COUT TVX'!L910</f>
        <v>SECOND ŒUVRE</v>
      </c>
      <c r="AL913" s="68">
        <f>'COUT TVX'!M910</f>
        <v>26889</v>
      </c>
      <c r="AM913" s="68"/>
      <c r="AN913" s="68"/>
      <c r="AO913" s="68"/>
      <c r="AP913" s="68"/>
      <c r="AQ913" s="68"/>
      <c r="AR913" s="68"/>
      <c r="AS913" s="77" t="str">
        <f>IF(ISBLANK('COUT TVX'!Q910),"",'COUT TVX'!Q910)</f>
        <v/>
      </c>
      <c r="AT913" s="68" t="str">
        <f t="shared" si="87"/>
        <v/>
      </c>
      <c r="AU913" s="68" t="str">
        <f t="shared" si="88"/>
        <v/>
      </c>
      <c r="AV913" s="68" t="str">
        <f t="shared" si="89"/>
        <v/>
      </c>
    </row>
    <row r="914" spans="1:48" x14ac:dyDescent="0.25">
      <c r="A914" s="67" t="str">
        <f>'COUT TVX'!A911</f>
        <v>869/2</v>
      </c>
      <c r="B914" s="67" t="str">
        <f>'COUT TVX'!B911</f>
        <v>LA FERTE BERNARD CONST-QUARTIER BUFFON-37 LOGTS</v>
      </c>
      <c r="C914" s="67"/>
      <c r="D914" s="67"/>
      <c r="E914" s="67" t="str">
        <f>IF(ISBLANK('COUT TVX'!I911),"",'COUT TVX'!I911)</f>
        <v/>
      </c>
      <c r="F914" s="72" t="str">
        <f>'COUT TVX'!R911</f>
        <v>Z3</v>
      </c>
      <c r="G914" s="67"/>
      <c r="H914" s="67">
        <f>'COUT TVX'!C911</f>
        <v>2014</v>
      </c>
      <c r="I914" s="67">
        <f>'COUT TVX'!D911</f>
        <v>2017</v>
      </c>
      <c r="J914" s="67" t="str">
        <f>IF('COUT TVX'!H911="IND","IND",IF('COUT TVX'!H911="COLL","COLL",IF('COUT TVX'!H911="INT","COL","MIXTE")))</f>
        <v>MIXTE</v>
      </c>
      <c r="K914" s="67" t="str">
        <f>IFERROR((VLOOKUP(A914,'COUT GLOBAL'!A:L,9,FALSE)),"")</f>
        <v>Locatif</v>
      </c>
      <c r="L914" s="67"/>
      <c r="M914" s="67"/>
      <c r="N914" s="67" t="str">
        <f t="shared" si="84"/>
        <v>-</v>
      </c>
      <c r="O914" s="67"/>
      <c r="P914" s="67"/>
      <c r="Q914" s="67"/>
      <c r="R914" s="67"/>
      <c r="S914" s="67"/>
      <c r="T914" s="67"/>
      <c r="U914" s="67"/>
      <c r="V914" s="67"/>
      <c r="W914" s="67"/>
      <c r="X914" s="73" t="str">
        <f>IF('COUT TVX'!E911=0,"",'COUT TVX'!E911)</f>
        <v/>
      </c>
      <c r="Y914" s="74"/>
      <c r="Z914" s="74"/>
      <c r="AA914" s="74"/>
      <c r="AB914" s="74"/>
      <c r="AC914" s="74"/>
      <c r="AD914" s="68"/>
      <c r="AE914" s="68" t="str">
        <f t="shared" si="85"/>
        <v/>
      </c>
      <c r="AF914" s="68"/>
      <c r="AG914" s="75" t="str">
        <f>IF('COUT TVX'!F911=0,"",'COUT TVX'!F911)</f>
        <v/>
      </c>
      <c r="AH914" s="75" t="str">
        <f>IF('COUT TVX'!G911=0,"",'COUT TVX'!G911)</f>
        <v/>
      </c>
      <c r="AI914" s="76" t="str">
        <f t="shared" si="86"/>
        <v/>
      </c>
      <c r="AJ914" s="67" t="str">
        <f>'COUT TVX'!K911</f>
        <v>Lot 16-Electricite</v>
      </c>
      <c r="AK914" s="67" t="str">
        <f>'COUT TVX'!L911</f>
        <v>ELECTRICITE / CHAUFFAGE/PLOMBERIE/VMC</v>
      </c>
      <c r="AL914" s="68">
        <f>'COUT TVX'!M911</f>
        <v>208602.33</v>
      </c>
      <c r="AM914" s="68"/>
      <c r="AN914" s="68"/>
      <c r="AO914" s="68"/>
      <c r="AP914" s="68"/>
      <c r="AQ914" s="68"/>
      <c r="AR914" s="68"/>
      <c r="AS914" s="77" t="str">
        <f>IF(ISBLANK('COUT TVX'!Q911),"",'COUT TVX'!Q911)</f>
        <v/>
      </c>
      <c r="AT914" s="68" t="str">
        <f t="shared" si="87"/>
        <v/>
      </c>
      <c r="AU914" s="68" t="str">
        <f t="shared" si="88"/>
        <v/>
      </c>
      <c r="AV914" s="68" t="str">
        <f t="shared" si="89"/>
        <v/>
      </c>
    </row>
    <row r="915" spans="1:48" x14ac:dyDescent="0.25">
      <c r="A915" s="67" t="str">
        <f>'COUT TVX'!A912</f>
        <v>869/2</v>
      </c>
      <c r="B915" s="67" t="str">
        <f>'COUT TVX'!B912</f>
        <v>LA FERTE BERNARD CONST-QUARTIER BUFFON-37 LOGTS</v>
      </c>
      <c r="C915" s="67"/>
      <c r="D915" s="67"/>
      <c r="E915" s="67" t="str">
        <f>IF(ISBLANK('COUT TVX'!I912),"",'COUT TVX'!I912)</f>
        <v/>
      </c>
      <c r="F915" s="72" t="str">
        <f>'COUT TVX'!R912</f>
        <v>Z3</v>
      </c>
      <c r="G915" s="67"/>
      <c r="H915" s="67">
        <f>'COUT TVX'!C912</f>
        <v>2014</v>
      </c>
      <c r="I915" s="67">
        <f>'COUT TVX'!D912</f>
        <v>2017</v>
      </c>
      <c r="J915" s="67" t="str">
        <f>IF('COUT TVX'!H912="IND","IND",IF('COUT TVX'!H912="COLL","COLL",IF('COUT TVX'!H912="INT","COL","MIXTE")))</f>
        <v>MIXTE</v>
      </c>
      <c r="K915" s="67" t="str">
        <f>IFERROR((VLOOKUP(A915,'COUT GLOBAL'!A:L,9,FALSE)),"")</f>
        <v>Locatif</v>
      </c>
      <c r="L915" s="67"/>
      <c r="M915" s="67"/>
      <c r="N915" s="67" t="str">
        <f t="shared" si="84"/>
        <v>-</v>
      </c>
      <c r="O915" s="67"/>
      <c r="P915" s="67"/>
      <c r="Q915" s="67"/>
      <c r="R915" s="67"/>
      <c r="S915" s="67"/>
      <c r="T915" s="67"/>
      <c r="U915" s="67"/>
      <c r="V915" s="67"/>
      <c r="W915" s="67"/>
      <c r="X915" s="73" t="str">
        <f>IF('COUT TVX'!E912=0,"",'COUT TVX'!E912)</f>
        <v/>
      </c>
      <c r="Y915" s="74"/>
      <c r="Z915" s="74"/>
      <c r="AA915" s="74"/>
      <c r="AB915" s="74"/>
      <c r="AC915" s="74"/>
      <c r="AD915" s="68"/>
      <c r="AE915" s="68" t="str">
        <f t="shared" si="85"/>
        <v/>
      </c>
      <c r="AF915" s="68"/>
      <c r="AG915" s="75" t="str">
        <f>IF('COUT TVX'!F912=0,"",'COUT TVX'!F912)</f>
        <v/>
      </c>
      <c r="AH915" s="75" t="str">
        <f>IF('COUT TVX'!G912=0,"",'COUT TVX'!G912)</f>
        <v/>
      </c>
      <c r="AI915" s="76" t="str">
        <f t="shared" si="86"/>
        <v/>
      </c>
      <c r="AJ915" s="67" t="str">
        <f>'COUT TVX'!K912</f>
        <v>Lot 17-Plomberie-Sanitaire</v>
      </c>
      <c r="AK915" s="67" t="str">
        <f>'COUT TVX'!L912</f>
        <v>ELECTRICITE / CHAUFFAGE/PLOMBERIE/VMC</v>
      </c>
      <c r="AL915" s="68">
        <f>'COUT TVX'!M912</f>
        <v>201319.15</v>
      </c>
      <c r="AM915" s="68"/>
      <c r="AN915" s="68"/>
      <c r="AO915" s="68"/>
      <c r="AP915" s="68"/>
      <c r="AQ915" s="68"/>
      <c r="AR915" s="68"/>
      <c r="AS915" s="77" t="str">
        <f>IF(ISBLANK('COUT TVX'!Q912),"",'COUT TVX'!Q912)</f>
        <v/>
      </c>
      <c r="AT915" s="68" t="str">
        <f t="shared" si="87"/>
        <v/>
      </c>
      <c r="AU915" s="68" t="str">
        <f t="shared" si="88"/>
        <v/>
      </c>
      <c r="AV915" s="68" t="str">
        <f t="shared" si="89"/>
        <v/>
      </c>
    </row>
    <row r="916" spans="1:48" x14ac:dyDescent="0.25">
      <c r="A916" s="67">
        <f>'COUT TVX'!A913</f>
        <v>928</v>
      </c>
      <c r="B916" s="67" t="str">
        <f>'COUT TVX'!B913</f>
        <v>PARIGNE L EVEQUE-RUE FERDINAND CRAPEZ</v>
      </c>
      <c r="C916" s="67"/>
      <c r="D916" s="67" t="s">
        <v>1277</v>
      </c>
      <c r="E916" s="67" t="str">
        <f>IF(ISBLANK('COUT TVX'!I913),"",'COUT TVX'!I913)</f>
        <v/>
      </c>
      <c r="F916" s="72" t="str">
        <f>'COUT TVX'!R913</f>
        <v>Z3</v>
      </c>
      <c r="G916" s="67"/>
      <c r="H916" s="67">
        <f>'COUT TVX'!C913</f>
        <v>2017</v>
      </c>
      <c r="I916" s="67">
        <f>'COUT TVX'!D913</f>
        <v>2018</v>
      </c>
      <c r="J916" s="67" t="str">
        <f>IF('COUT TVX'!H913="IND","IND",IF('COUT TVX'!H913="COLL","COLL",IF('COUT TVX'!H913="INT","COL","MIXTE")))</f>
        <v>IND</v>
      </c>
      <c r="K916" s="67" t="str">
        <f>IFERROR((VLOOKUP(A916,'COUT GLOBAL'!A:L,9,FALSE)),"")</f>
        <v>Locatif</v>
      </c>
      <c r="L916" s="67"/>
      <c r="M916" s="67"/>
      <c r="N916" s="67" t="str">
        <f t="shared" si="84"/>
        <v>-</v>
      </c>
      <c r="O916" s="67"/>
      <c r="P916" s="67"/>
      <c r="Q916" s="67"/>
      <c r="R916" s="67"/>
      <c r="S916" s="67"/>
      <c r="T916" s="67"/>
      <c r="U916" s="67"/>
      <c r="V916" s="67"/>
      <c r="W916" s="67"/>
      <c r="X916" s="73">
        <f>IF('COUT TVX'!E913=0,"",'COUT TVX'!E913)</f>
        <v>10</v>
      </c>
      <c r="Y916" s="74"/>
      <c r="Z916" s="74"/>
      <c r="AA916" s="74"/>
      <c r="AB916" s="74"/>
      <c r="AC916" s="74"/>
      <c r="AD916" s="68"/>
      <c r="AE916" s="68">
        <f t="shared" si="85"/>
        <v>0</v>
      </c>
      <c r="AF916" s="68"/>
      <c r="AG916" s="75">
        <f>IF('COUT TVX'!F913=0,"",'COUT TVX'!F913)</f>
        <v>643.08000000000004</v>
      </c>
      <c r="AH916" s="75">
        <f>IF('COUT TVX'!G913=0,"",'COUT TVX'!G913)</f>
        <v>643.08000000000004</v>
      </c>
      <c r="AI916" s="76">
        <f t="shared" si="86"/>
        <v>1</v>
      </c>
      <c r="AJ916" s="67" t="str">
        <f>'COUT TVX'!K913</f>
        <v>Lot 12-VRD</v>
      </c>
      <c r="AK916" s="67" t="str">
        <f>'COUT TVX'!L913</f>
        <v>VRD</v>
      </c>
      <c r="AL916" s="68">
        <f>'COUT TVX'!M913</f>
        <v>129319.08</v>
      </c>
      <c r="AM916" s="68"/>
      <c r="AN916" s="68"/>
      <c r="AO916" s="68"/>
      <c r="AP916" s="68"/>
      <c r="AQ916" s="68"/>
      <c r="AR916" s="68"/>
      <c r="AS916" s="77" t="str">
        <f>IF(ISBLANK('COUT TVX'!Q913),"",'COUT TVX'!Q913)</f>
        <v/>
      </c>
      <c r="AT916" s="68">
        <f t="shared" si="87"/>
        <v>0</v>
      </c>
      <c r="AU916" s="68">
        <f t="shared" si="88"/>
        <v>0</v>
      </c>
      <c r="AV916" s="68">
        <f t="shared" si="89"/>
        <v>0</v>
      </c>
    </row>
    <row r="917" spans="1:48" x14ac:dyDescent="0.25">
      <c r="A917" s="67">
        <f>'COUT TVX'!A914</f>
        <v>928</v>
      </c>
      <c r="B917" s="67" t="str">
        <f>'COUT TVX'!B914</f>
        <v>PARIGNE L EVEQUE-RUE FERDINAND CRAPEZ</v>
      </c>
      <c r="C917" s="67"/>
      <c r="D917" s="67"/>
      <c r="E917" s="67" t="str">
        <f>IF(ISBLANK('COUT TVX'!I914),"",'COUT TVX'!I914)</f>
        <v/>
      </c>
      <c r="F917" s="72" t="str">
        <f>'COUT TVX'!R914</f>
        <v>Z3</v>
      </c>
      <c r="G917" s="67"/>
      <c r="H917" s="67">
        <f>'COUT TVX'!C914</f>
        <v>2017</v>
      </c>
      <c r="I917" s="67">
        <f>'COUT TVX'!D914</f>
        <v>2018</v>
      </c>
      <c r="J917" s="67" t="str">
        <f>IF('COUT TVX'!H914="IND","IND",IF('COUT TVX'!H914="COLL","COLL",IF('COUT TVX'!H914="INT","COL","MIXTE")))</f>
        <v>IND</v>
      </c>
      <c r="K917" s="67" t="str">
        <f>IFERROR((VLOOKUP(A917,'COUT GLOBAL'!A:L,9,FALSE)),"")</f>
        <v>Locatif</v>
      </c>
      <c r="L917" s="67"/>
      <c r="M917" s="67"/>
      <c r="N917" s="67" t="str">
        <f t="shared" si="84"/>
        <v>-</v>
      </c>
      <c r="O917" s="67"/>
      <c r="P917" s="67"/>
      <c r="Q917" s="67"/>
      <c r="R917" s="67"/>
      <c r="S917" s="67"/>
      <c r="T917" s="67"/>
      <c r="U917" s="67"/>
      <c r="V917" s="67"/>
      <c r="W917" s="67"/>
      <c r="X917" s="73" t="str">
        <f>IF('COUT TVX'!E914=0,"",'COUT TVX'!E914)</f>
        <v/>
      </c>
      <c r="Y917" s="74"/>
      <c r="Z917" s="74"/>
      <c r="AA917" s="74"/>
      <c r="AB917" s="74"/>
      <c r="AC917" s="74"/>
      <c r="AD917" s="68"/>
      <c r="AE917" s="68" t="str">
        <f t="shared" si="85"/>
        <v/>
      </c>
      <c r="AF917" s="68"/>
      <c r="AG917" s="75" t="str">
        <f>IF('COUT TVX'!F914=0,"",'COUT TVX'!F914)</f>
        <v/>
      </c>
      <c r="AH917" s="75" t="str">
        <f>IF('COUT TVX'!G914=0,"",'COUT TVX'!G914)</f>
        <v/>
      </c>
      <c r="AI917" s="76" t="str">
        <f t="shared" si="86"/>
        <v/>
      </c>
      <c r="AJ917" s="67" t="str">
        <f>'COUT TVX'!K914</f>
        <v>Lot 13-Espaces Verts</v>
      </c>
      <c r="AK917" s="67" t="str">
        <f>'COUT TVX'!L914</f>
        <v>VRD</v>
      </c>
      <c r="AL917" s="68">
        <f>'COUT TVX'!M914</f>
        <v>3123.28</v>
      </c>
      <c r="AM917" s="68"/>
      <c r="AN917" s="68"/>
      <c r="AO917" s="68"/>
      <c r="AP917" s="68"/>
      <c r="AQ917" s="68"/>
      <c r="AR917" s="68"/>
      <c r="AS917" s="77" t="str">
        <f>IF(ISBLANK('COUT TVX'!Q914),"",'COUT TVX'!Q914)</f>
        <v/>
      </c>
      <c r="AT917" s="68" t="str">
        <f t="shared" si="87"/>
        <v/>
      </c>
      <c r="AU917" s="68" t="str">
        <f t="shared" si="88"/>
        <v/>
      </c>
      <c r="AV917" s="68" t="str">
        <f t="shared" si="89"/>
        <v/>
      </c>
    </row>
    <row r="918" spans="1:48" x14ac:dyDescent="0.25">
      <c r="A918" s="67">
        <f>'COUT TVX'!A915</f>
        <v>928</v>
      </c>
      <c r="B918" s="67" t="str">
        <f>'COUT TVX'!B915</f>
        <v>PARIGNE L EVEQUE-RUE FERDINAND CRAPEZ</v>
      </c>
      <c r="C918" s="67"/>
      <c r="D918" s="67"/>
      <c r="E918" s="67" t="str">
        <f>IF(ISBLANK('COUT TVX'!I915),"",'COUT TVX'!I915)</f>
        <v/>
      </c>
      <c r="F918" s="72" t="str">
        <f>'COUT TVX'!R915</f>
        <v>Z3</v>
      </c>
      <c r="G918" s="67"/>
      <c r="H918" s="67">
        <f>'COUT TVX'!C915</f>
        <v>2017</v>
      </c>
      <c r="I918" s="67">
        <f>'COUT TVX'!D915</f>
        <v>2018</v>
      </c>
      <c r="J918" s="67" t="str">
        <f>IF('COUT TVX'!H915="IND","IND",IF('COUT TVX'!H915="COLL","COLL",IF('COUT TVX'!H915="INT","COL","MIXTE")))</f>
        <v>IND</v>
      </c>
      <c r="K918" s="67" t="str">
        <f>IFERROR((VLOOKUP(A918,'COUT GLOBAL'!A:L,9,FALSE)),"")</f>
        <v>Locatif</v>
      </c>
      <c r="L918" s="67"/>
      <c r="M918" s="67"/>
      <c r="N918" s="67" t="str">
        <f t="shared" si="84"/>
        <v>-</v>
      </c>
      <c r="O918" s="67"/>
      <c r="P918" s="67"/>
      <c r="Q918" s="67"/>
      <c r="R918" s="67"/>
      <c r="S918" s="67"/>
      <c r="T918" s="67"/>
      <c r="U918" s="67"/>
      <c r="V918" s="67"/>
      <c r="W918" s="67"/>
      <c r="X918" s="73" t="str">
        <f>IF('COUT TVX'!E915=0,"",'COUT TVX'!E915)</f>
        <v/>
      </c>
      <c r="Y918" s="74"/>
      <c r="Z918" s="74"/>
      <c r="AA918" s="74"/>
      <c r="AB918" s="74"/>
      <c r="AC918" s="74"/>
      <c r="AD918" s="68"/>
      <c r="AE918" s="68" t="str">
        <f t="shared" si="85"/>
        <v/>
      </c>
      <c r="AF918" s="68"/>
      <c r="AG918" s="75" t="str">
        <f>IF('COUT TVX'!F915=0,"",'COUT TVX'!F915)</f>
        <v/>
      </c>
      <c r="AH918" s="75" t="str">
        <f>IF('COUT TVX'!G915=0,"",'COUT TVX'!G915)</f>
        <v/>
      </c>
      <c r="AI918" s="76" t="str">
        <f t="shared" si="86"/>
        <v/>
      </c>
      <c r="AJ918" s="67" t="str">
        <f>'COUT TVX'!K915</f>
        <v>Lot 14-Réseaux Souples Aep</v>
      </c>
      <c r="AK918" s="67" t="str">
        <f>'COUT TVX'!L915</f>
        <v>GROS ŒUVRE</v>
      </c>
      <c r="AL918" s="68">
        <f>'COUT TVX'!M915</f>
        <v>67290.63</v>
      </c>
      <c r="AM918" s="68"/>
      <c r="AN918" s="68"/>
      <c r="AO918" s="68"/>
      <c r="AP918" s="68"/>
      <c r="AQ918" s="68"/>
      <c r="AR918" s="68"/>
      <c r="AS918" s="77" t="str">
        <f>IF(ISBLANK('COUT TVX'!Q915),"",'COUT TVX'!Q915)</f>
        <v/>
      </c>
      <c r="AT918" s="68" t="str">
        <f t="shared" si="87"/>
        <v/>
      </c>
      <c r="AU918" s="68" t="str">
        <f t="shared" si="88"/>
        <v/>
      </c>
      <c r="AV918" s="68" t="str">
        <f t="shared" si="89"/>
        <v/>
      </c>
    </row>
    <row r="919" spans="1:48" x14ac:dyDescent="0.25">
      <c r="A919" s="67">
        <f>'COUT TVX'!A916</f>
        <v>928</v>
      </c>
      <c r="B919" s="67" t="str">
        <f>'COUT TVX'!B916</f>
        <v>PARIGNE L EVEQUE-RUE FERDINAND CRAPEZ</v>
      </c>
      <c r="C919" s="67"/>
      <c r="D919" s="67"/>
      <c r="E919" s="67" t="str">
        <f>IF(ISBLANK('COUT TVX'!I916),"",'COUT TVX'!I916)</f>
        <v/>
      </c>
      <c r="F919" s="72" t="str">
        <f>'COUT TVX'!R916</f>
        <v>Z3</v>
      </c>
      <c r="G919" s="67"/>
      <c r="H919" s="67">
        <f>'COUT TVX'!C916</f>
        <v>2017</v>
      </c>
      <c r="I919" s="67">
        <f>'COUT TVX'!D916</f>
        <v>2018</v>
      </c>
      <c r="J919" s="67" t="str">
        <f>IF('COUT TVX'!H916="IND","IND",IF('COUT TVX'!H916="COLL","COLL",IF('COUT TVX'!H916="INT","COL","MIXTE")))</f>
        <v>IND</v>
      </c>
      <c r="K919" s="67" t="str">
        <f>IFERROR((VLOOKUP(A919,'COUT GLOBAL'!A:L,9,FALSE)),"")</f>
        <v>Locatif</v>
      </c>
      <c r="L919" s="67"/>
      <c r="M919" s="67"/>
      <c r="N919" s="67" t="str">
        <f t="shared" si="84"/>
        <v>-</v>
      </c>
      <c r="O919" s="67"/>
      <c r="P919" s="67"/>
      <c r="Q919" s="67"/>
      <c r="R919" s="67"/>
      <c r="S919" s="67"/>
      <c r="T919" s="67"/>
      <c r="U919" s="67"/>
      <c r="V919" s="67"/>
      <c r="W919" s="67"/>
      <c r="X919" s="73" t="str">
        <f>IF('COUT TVX'!E916=0,"",'COUT TVX'!E916)</f>
        <v/>
      </c>
      <c r="Y919" s="74"/>
      <c r="Z919" s="74"/>
      <c r="AA919" s="74"/>
      <c r="AB919" s="74"/>
      <c r="AC919" s="74"/>
      <c r="AD919" s="68"/>
      <c r="AE919" s="68" t="str">
        <f t="shared" si="85"/>
        <v/>
      </c>
      <c r="AF919" s="68"/>
      <c r="AG919" s="75" t="str">
        <f>IF('COUT TVX'!F916=0,"",'COUT TVX'!F916)</f>
        <v/>
      </c>
      <c r="AH919" s="75" t="str">
        <f>IF('COUT TVX'!G916=0,"",'COUT TVX'!G916)</f>
        <v/>
      </c>
      <c r="AI919" s="76" t="str">
        <f t="shared" si="86"/>
        <v/>
      </c>
      <c r="AJ919" s="67" t="str">
        <f>'COUT TVX'!K916</f>
        <v>Lot 15-Contrôle des Réseaux</v>
      </c>
      <c r="AK919" s="67" t="str">
        <f>'COUT TVX'!L916</f>
        <v>GROS ŒUVRE</v>
      </c>
      <c r="AL919" s="68">
        <f>'COUT TVX'!M916</f>
        <v>1499.72</v>
      </c>
      <c r="AM919" s="68"/>
      <c r="AN919" s="68"/>
      <c r="AO919" s="68"/>
      <c r="AP919" s="68"/>
      <c r="AQ919" s="68"/>
      <c r="AR919" s="68"/>
      <c r="AS919" s="77" t="str">
        <f>IF(ISBLANK('COUT TVX'!Q916),"",'COUT TVX'!Q916)</f>
        <v/>
      </c>
      <c r="AT919" s="68" t="str">
        <f t="shared" si="87"/>
        <v/>
      </c>
      <c r="AU919" s="68" t="str">
        <f t="shared" si="88"/>
        <v/>
      </c>
      <c r="AV919" s="68" t="str">
        <f t="shared" si="89"/>
        <v/>
      </c>
    </row>
    <row r="920" spans="1:48" x14ac:dyDescent="0.25">
      <c r="A920" s="67">
        <f>'COUT TVX'!A917</f>
        <v>928</v>
      </c>
      <c r="B920" s="67" t="str">
        <f>'COUT TVX'!B917</f>
        <v>PARIGNE L EVEQUE-RUE FERDINAND CRAPEZ</v>
      </c>
      <c r="C920" s="67"/>
      <c r="D920" s="67"/>
      <c r="E920" s="67" t="str">
        <f>IF(ISBLANK('COUT TVX'!I917),"",'COUT TVX'!I917)</f>
        <v/>
      </c>
      <c r="F920" s="72" t="str">
        <f>'COUT TVX'!R917</f>
        <v>Z3</v>
      </c>
      <c r="G920" s="67"/>
      <c r="H920" s="67">
        <f>'COUT TVX'!C917</f>
        <v>2017</v>
      </c>
      <c r="I920" s="67">
        <f>'COUT TVX'!D917</f>
        <v>2018</v>
      </c>
      <c r="J920" s="67" t="str">
        <f>IF('COUT TVX'!H917="IND","IND",IF('COUT TVX'!H917="COLL","COLL",IF('COUT TVX'!H917="INT","COL","MIXTE")))</f>
        <v>IND</v>
      </c>
      <c r="K920" s="67" t="str">
        <f>IFERROR((VLOOKUP(A920,'COUT GLOBAL'!A:L,9,FALSE)),"")</f>
        <v>Locatif</v>
      </c>
      <c r="L920" s="67"/>
      <c r="M920" s="67"/>
      <c r="N920" s="67" t="str">
        <f t="shared" si="84"/>
        <v>-</v>
      </c>
      <c r="O920" s="67"/>
      <c r="P920" s="67"/>
      <c r="Q920" s="67"/>
      <c r="R920" s="67"/>
      <c r="S920" s="67"/>
      <c r="T920" s="67"/>
      <c r="U920" s="67"/>
      <c r="V920" s="67"/>
      <c r="W920" s="67"/>
      <c r="X920" s="73" t="str">
        <f>IF('COUT TVX'!E917=0,"",'COUT TVX'!E917)</f>
        <v/>
      </c>
      <c r="Y920" s="74"/>
      <c r="Z920" s="74"/>
      <c r="AA920" s="74"/>
      <c r="AB920" s="74"/>
      <c r="AC920" s="74"/>
      <c r="AD920" s="68"/>
      <c r="AE920" s="68" t="str">
        <f t="shared" si="85"/>
        <v/>
      </c>
      <c r="AF920" s="68"/>
      <c r="AG920" s="75" t="str">
        <f>IF('COUT TVX'!F917=0,"",'COUT TVX'!F917)</f>
        <v/>
      </c>
      <c r="AH920" s="75" t="str">
        <f>IF('COUT TVX'!G917=0,"",'COUT TVX'!G917)</f>
        <v/>
      </c>
      <c r="AI920" s="76" t="str">
        <f t="shared" si="86"/>
        <v/>
      </c>
      <c r="AJ920" s="67" t="str">
        <f>'COUT TVX'!K917</f>
        <v>Lot 13-Espaces Verts Suite Résiliation</v>
      </c>
      <c r="AK920" s="67" t="s">
        <v>148</v>
      </c>
      <c r="AL920" s="68">
        <f>'COUT TVX'!M917</f>
        <v>18764.2</v>
      </c>
      <c r="AM920" s="68"/>
      <c r="AN920" s="68"/>
      <c r="AO920" s="68"/>
      <c r="AP920" s="68"/>
      <c r="AQ920" s="68"/>
      <c r="AR920" s="68"/>
      <c r="AS920" s="77" t="str">
        <f>IF(ISBLANK('COUT TVX'!Q917),"",'COUT TVX'!Q917)</f>
        <v/>
      </c>
      <c r="AT920" s="68" t="str">
        <f t="shared" si="87"/>
        <v/>
      </c>
      <c r="AU920" s="68" t="str">
        <f t="shared" si="88"/>
        <v/>
      </c>
      <c r="AV920" s="68" t="str">
        <f t="shared" si="89"/>
        <v/>
      </c>
    </row>
    <row r="921" spans="1:48" x14ac:dyDescent="0.25">
      <c r="A921" s="67">
        <f>'COUT TVX'!A918</f>
        <v>928</v>
      </c>
      <c r="B921" s="67" t="str">
        <f>'COUT TVX'!B918</f>
        <v>PARIGNE L EVEQUE-RUE FERDINAND CRAPEZ</v>
      </c>
      <c r="C921" s="67"/>
      <c r="D921" s="67"/>
      <c r="E921" s="67" t="str">
        <f>IF(ISBLANK('COUT TVX'!I918),"",'COUT TVX'!I918)</f>
        <v/>
      </c>
      <c r="F921" s="72" t="str">
        <f>'COUT TVX'!R918</f>
        <v>Z3</v>
      </c>
      <c r="G921" s="67"/>
      <c r="H921" s="67">
        <f>'COUT TVX'!C918</f>
        <v>2017</v>
      </c>
      <c r="I921" s="67">
        <f>'COUT TVX'!D918</f>
        <v>2018</v>
      </c>
      <c r="J921" s="67" t="str">
        <f>IF('COUT TVX'!H918="IND","IND",IF('COUT TVX'!H918="COLL","COLL",IF('COUT TVX'!H918="INT","COL","MIXTE")))</f>
        <v>IND</v>
      </c>
      <c r="K921" s="67" t="str">
        <f>IFERROR((VLOOKUP(A921,'COUT GLOBAL'!A:L,9,FALSE)),"")</f>
        <v>Locatif</v>
      </c>
      <c r="L921" s="67"/>
      <c r="M921" s="67"/>
      <c r="N921" s="67" t="str">
        <f t="shared" si="84"/>
        <v>-</v>
      </c>
      <c r="O921" s="67"/>
      <c r="P921" s="67"/>
      <c r="Q921" s="67"/>
      <c r="R921" s="67"/>
      <c r="S921" s="67"/>
      <c r="T921" s="67"/>
      <c r="U921" s="67"/>
      <c r="V921" s="67"/>
      <c r="W921" s="67"/>
      <c r="X921" s="73" t="str">
        <f>IF('COUT TVX'!E918=0,"",'COUT TVX'!E918)</f>
        <v/>
      </c>
      <c r="Y921" s="74"/>
      <c r="Z921" s="74"/>
      <c r="AA921" s="74"/>
      <c r="AB921" s="74"/>
      <c r="AC921" s="74"/>
      <c r="AD921" s="68"/>
      <c r="AE921" s="68" t="str">
        <f t="shared" si="85"/>
        <v/>
      </c>
      <c r="AF921" s="68"/>
      <c r="AG921" s="75" t="str">
        <f>IF('COUT TVX'!F918=0,"",'COUT TVX'!F918)</f>
        <v/>
      </c>
      <c r="AH921" s="75" t="str">
        <f>IF('COUT TVX'!G918=0,"",'COUT TVX'!G918)</f>
        <v/>
      </c>
      <c r="AI921" s="76" t="str">
        <f t="shared" si="86"/>
        <v/>
      </c>
      <c r="AJ921" s="67" t="str">
        <f>'COUT TVX'!K918</f>
        <v>Lot 1: Gros Oeuvre</v>
      </c>
      <c r="AK921" s="67" t="str">
        <f>'COUT TVX'!L918</f>
        <v>GROS ŒUVRE</v>
      </c>
      <c r="AL921" s="68">
        <f>'COUT TVX'!M918</f>
        <v>319606.96000000002</v>
      </c>
      <c r="AM921" s="68"/>
      <c r="AN921" s="68"/>
      <c r="AO921" s="68"/>
      <c r="AP921" s="68"/>
      <c r="AQ921" s="68"/>
      <c r="AR921" s="68"/>
      <c r="AS921" s="77" t="str">
        <f>IF(ISBLANK('COUT TVX'!Q918),"",'COUT TVX'!Q918)</f>
        <v/>
      </c>
      <c r="AT921" s="68" t="str">
        <f t="shared" si="87"/>
        <v/>
      </c>
      <c r="AU921" s="68" t="str">
        <f t="shared" si="88"/>
        <v/>
      </c>
      <c r="AV921" s="68" t="str">
        <f t="shared" si="89"/>
        <v/>
      </c>
    </row>
    <row r="922" spans="1:48" x14ac:dyDescent="0.25">
      <c r="A922" s="67">
        <f>'COUT TVX'!A919</f>
        <v>928</v>
      </c>
      <c r="B922" s="67" t="str">
        <f>'COUT TVX'!B919</f>
        <v>PARIGNE L EVEQUE-RUE FERDINAND CRAPEZ</v>
      </c>
      <c r="C922" s="67"/>
      <c r="D922" s="67"/>
      <c r="E922" s="67" t="str">
        <f>IF(ISBLANK('COUT TVX'!I919),"",'COUT TVX'!I919)</f>
        <v/>
      </c>
      <c r="F922" s="72" t="str">
        <f>'COUT TVX'!R919</f>
        <v>Z3</v>
      </c>
      <c r="G922" s="67"/>
      <c r="H922" s="67">
        <f>'COUT TVX'!C919</f>
        <v>2017</v>
      </c>
      <c r="I922" s="67">
        <f>'COUT TVX'!D919</f>
        <v>2018</v>
      </c>
      <c r="J922" s="67" t="str">
        <f>IF('COUT TVX'!H919="IND","IND",IF('COUT TVX'!H919="COLL","COLL",IF('COUT TVX'!H919="INT","COL","MIXTE")))</f>
        <v>IND</v>
      </c>
      <c r="K922" s="67" t="str">
        <f>IFERROR((VLOOKUP(A922,'COUT GLOBAL'!A:L,9,FALSE)),"")</f>
        <v>Locatif</v>
      </c>
      <c r="L922" s="67"/>
      <c r="M922" s="67"/>
      <c r="N922" s="67" t="str">
        <f t="shared" si="84"/>
        <v>-</v>
      </c>
      <c r="O922" s="67"/>
      <c r="P922" s="67"/>
      <c r="Q922" s="67"/>
      <c r="R922" s="67"/>
      <c r="S922" s="67"/>
      <c r="T922" s="67"/>
      <c r="U922" s="67"/>
      <c r="V922" s="67"/>
      <c r="W922" s="67"/>
      <c r="X922" s="73" t="str">
        <f>IF('COUT TVX'!E919=0,"",'COUT TVX'!E919)</f>
        <v/>
      </c>
      <c r="Y922" s="74"/>
      <c r="Z922" s="74"/>
      <c r="AA922" s="74"/>
      <c r="AB922" s="74"/>
      <c r="AC922" s="74"/>
      <c r="AD922" s="68"/>
      <c r="AE922" s="68" t="str">
        <f t="shared" si="85"/>
        <v/>
      </c>
      <c r="AF922" s="68"/>
      <c r="AG922" s="75" t="str">
        <f>IF('COUT TVX'!F919=0,"",'COUT TVX'!F919)</f>
        <v/>
      </c>
      <c r="AH922" s="75" t="str">
        <f>IF('COUT TVX'!G919=0,"",'COUT TVX'!G919)</f>
        <v/>
      </c>
      <c r="AI922" s="76" t="str">
        <f t="shared" si="86"/>
        <v/>
      </c>
      <c r="AJ922" s="67" t="str">
        <f>'COUT TVX'!K919</f>
        <v>Lot 1-Sous-Traitant</v>
      </c>
      <c r="AK922" s="67" t="str">
        <f>'COUT TVX'!L919</f>
        <v>GROS ŒUVRE</v>
      </c>
      <c r="AL922" s="68">
        <f>'COUT TVX'!M919</f>
        <v>6180</v>
      </c>
      <c r="AM922" s="68"/>
      <c r="AN922" s="68"/>
      <c r="AO922" s="68"/>
      <c r="AP922" s="68"/>
      <c r="AQ922" s="68"/>
      <c r="AR922" s="68"/>
      <c r="AS922" s="77" t="str">
        <f>IF(ISBLANK('COUT TVX'!Q919),"",'COUT TVX'!Q919)</f>
        <v/>
      </c>
      <c r="AT922" s="68" t="str">
        <f t="shared" si="87"/>
        <v/>
      </c>
      <c r="AU922" s="68" t="str">
        <f t="shared" si="88"/>
        <v/>
      </c>
      <c r="AV922" s="68" t="str">
        <f t="shared" si="89"/>
        <v/>
      </c>
    </row>
    <row r="923" spans="1:48" x14ac:dyDescent="0.25">
      <c r="A923" s="67">
        <f>'COUT TVX'!A920</f>
        <v>928</v>
      </c>
      <c r="B923" s="67" t="str">
        <f>'COUT TVX'!B920</f>
        <v>PARIGNE L EVEQUE-RUE FERDINAND CRAPEZ</v>
      </c>
      <c r="C923" s="67"/>
      <c r="D923" s="67"/>
      <c r="E923" s="67" t="str">
        <f>IF(ISBLANK('COUT TVX'!I920),"",'COUT TVX'!I920)</f>
        <v/>
      </c>
      <c r="F923" s="72" t="str">
        <f>'COUT TVX'!R920</f>
        <v>Z3</v>
      </c>
      <c r="G923" s="67"/>
      <c r="H923" s="67">
        <f>'COUT TVX'!C920</f>
        <v>2017</v>
      </c>
      <c r="I923" s="67">
        <f>'COUT TVX'!D920</f>
        <v>2018</v>
      </c>
      <c r="J923" s="67" t="str">
        <f>IF('COUT TVX'!H920="IND","IND",IF('COUT TVX'!H920="COLL","COLL",IF('COUT TVX'!H920="INT","COL","MIXTE")))</f>
        <v>IND</v>
      </c>
      <c r="K923" s="67" t="str">
        <f>IFERROR((VLOOKUP(A923,'COUT GLOBAL'!A:L,9,FALSE)),"")</f>
        <v>Locatif</v>
      </c>
      <c r="L923" s="67"/>
      <c r="M923" s="67"/>
      <c r="N923" s="67" t="str">
        <f t="shared" si="84"/>
        <v>-</v>
      </c>
      <c r="O923" s="67"/>
      <c r="P923" s="67"/>
      <c r="Q923" s="67"/>
      <c r="R923" s="67"/>
      <c r="S923" s="67"/>
      <c r="T923" s="67"/>
      <c r="U923" s="67"/>
      <c r="V923" s="67"/>
      <c r="W923" s="67"/>
      <c r="X923" s="73" t="str">
        <f>IF('COUT TVX'!E920=0,"",'COUT TVX'!E920)</f>
        <v/>
      </c>
      <c r="Y923" s="74"/>
      <c r="Z923" s="74"/>
      <c r="AA923" s="74"/>
      <c r="AB923" s="74"/>
      <c r="AC923" s="74"/>
      <c r="AD923" s="68"/>
      <c r="AE923" s="68" t="str">
        <f t="shared" si="85"/>
        <v/>
      </c>
      <c r="AF923" s="68"/>
      <c r="AG923" s="75" t="str">
        <f>IF('COUT TVX'!F920=0,"",'COUT TVX'!F920)</f>
        <v/>
      </c>
      <c r="AH923" s="75" t="str">
        <f>IF('COUT TVX'!G920=0,"",'COUT TVX'!G920)</f>
        <v/>
      </c>
      <c r="AI923" s="76" t="str">
        <f t="shared" si="86"/>
        <v/>
      </c>
      <c r="AJ923" s="67" t="str">
        <f>'COUT TVX'!K920</f>
        <v>Lot 3-Charpente Bois</v>
      </c>
      <c r="AK923" s="67" t="str">
        <f>'COUT TVX'!L920</f>
        <v>CHARPENTE / COUVERTURE</v>
      </c>
      <c r="AL923" s="68">
        <f>'COUT TVX'!M920</f>
        <v>31248.71</v>
      </c>
      <c r="AM923" s="68"/>
      <c r="AN923" s="68"/>
      <c r="AO923" s="68"/>
      <c r="AP923" s="68"/>
      <c r="AQ923" s="68"/>
      <c r="AR923" s="68"/>
      <c r="AS923" s="77" t="str">
        <f>IF(ISBLANK('COUT TVX'!Q920),"",'COUT TVX'!Q920)</f>
        <v/>
      </c>
      <c r="AT923" s="68" t="str">
        <f t="shared" si="87"/>
        <v/>
      </c>
      <c r="AU923" s="68" t="str">
        <f t="shared" si="88"/>
        <v/>
      </c>
      <c r="AV923" s="68" t="str">
        <f t="shared" si="89"/>
        <v/>
      </c>
    </row>
    <row r="924" spans="1:48" x14ac:dyDescent="0.25">
      <c r="A924" s="67">
        <f>'COUT TVX'!A921</f>
        <v>928</v>
      </c>
      <c r="B924" s="67" t="str">
        <f>'COUT TVX'!B921</f>
        <v>PARIGNE L EVEQUE-RUE FERDINAND CRAPEZ</v>
      </c>
      <c r="C924" s="67"/>
      <c r="D924" s="67"/>
      <c r="E924" s="67" t="str">
        <f>IF(ISBLANK('COUT TVX'!I921),"",'COUT TVX'!I921)</f>
        <v/>
      </c>
      <c r="F924" s="72" t="str">
        <f>'COUT TVX'!R921</f>
        <v>Z3</v>
      </c>
      <c r="G924" s="67"/>
      <c r="H924" s="67">
        <f>'COUT TVX'!C921</f>
        <v>2017</v>
      </c>
      <c r="I924" s="67">
        <f>'COUT TVX'!D921</f>
        <v>2018</v>
      </c>
      <c r="J924" s="67" t="str">
        <f>IF('COUT TVX'!H921="IND","IND",IF('COUT TVX'!H921="COLL","COLL",IF('COUT TVX'!H921="INT","COL","MIXTE")))</f>
        <v>IND</v>
      </c>
      <c r="K924" s="67" t="str">
        <f>IFERROR((VLOOKUP(A924,'COUT GLOBAL'!A:L,9,FALSE)),"")</f>
        <v>Locatif</v>
      </c>
      <c r="L924" s="67"/>
      <c r="M924" s="67"/>
      <c r="N924" s="67" t="str">
        <f t="shared" si="84"/>
        <v>-</v>
      </c>
      <c r="O924" s="67"/>
      <c r="P924" s="67"/>
      <c r="Q924" s="67"/>
      <c r="R924" s="67"/>
      <c r="S924" s="67"/>
      <c r="T924" s="67"/>
      <c r="U924" s="67"/>
      <c r="V924" s="67"/>
      <c r="W924" s="67"/>
      <c r="X924" s="73" t="str">
        <f>IF('COUT TVX'!E921=0,"",'COUT TVX'!E921)</f>
        <v/>
      </c>
      <c r="Y924" s="74"/>
      <c r="Z924" s="74"/>
      <c r="AA924" s="74"/>
      <c r="AB924" s="74"/>
      <c r="AC924" s="74"/>
      <c r="AD924" s="68"/>
      <c r="AE924" s="68" t="str">
        <f t="shared" si="85"/>
        <v/>
      </c>
      <c r="AF924" s="68"/>
      <c r="AG924" s="75" t="str">
        <f>IF('COUT TVX'!F921=0,"",'COUT TVX'!F921)</f>
        <v/>
      </c>
      <c r="AH924" s="75" t="str">
        <f>IF('COUT TVX'!G921=0,"",'COUT TVX'!G921)</f>
        <v/>
      </c>
      <c r="AI924" s="76" t="str">
        <f t="shared" si="86"/>
        <v/>
      </c>
      <c r="AJ924" s="67" t="str">
        <f>'COUT TVX'!K921</f>
        <v>Lot 4-Couverture</v>
      </c>
      <c r="AK924" s="67" t="str">
        <f>'COUT TVX'!L921</f>
        <v>CHARPENTE / COUVERTURE</v>
      </c>
      <c r="AL924" s="68">
        <f>'COUT TVX'!M921</f>
        <v>87968.12</v>
      </c>
      <c r="AM924" s="68"/>
      <c r="AN924" s="68"/>
      <c r="AO924" s="68"/>
      <c r="AP924" s="68"/>
      <c r="AQ924" s="68"/>
      <c r="AR924" s="68"/>
      <c r="AS924" s="77" t="str">
        <f>IF(ISBLANK('COUT TVX'!Q921),"",'COUT TVX'!Q921)</f>
        <v/>
      </c>
      <c r="AT924" s="68" t="str">
        <f t="shared" si="87"/>
        <v/>
      </c>
      <c r="AU924" s="68" t="str">
        <f t="shared" si="88"/>
        <v/>
      </c>
      <c r="AV924" s="68" t="str">
        <f t="shared" si="89"/>
        <v/>
      </c>
    </row>
    <row r="925" spans="1:48" x14ac:dyDescent="0.25">
      <c r="A925" s="67">
        <f>'COUT TVX'!A922</f>
        <v>928</v>
      </c>
      <c r="B925" s="67" t="str">
        <f>'COUT TVX'!B922</f>
        <v>PARIGNE L EVEQUE-RUE FERDINAND CRAPEZ</v>
      </c>
      <c r="C925" s="67"/>
      <c r="D925" s="67"/>
      <c r="E925" s="67" t="str">
        <f>IF(ISBLANK('COUT TVX'!I922),"",'COUT TVX'!I922)</f>
        <v/>
      </c>
      <c r="F925" s="72" t="str">
        <f>'COUT TVX'!R922</f>
        <v>Z3</v>
      </c>
      <c r="G925" s="67"/>
      <c r="H925" s="67">
        <f>'COUT TVX'!C922</f>
        <v>2017</v>
      </c>
      <c r="I925" s="67">
        <f>'COUT TVX'!D922</f>
        <v>2018</v>
      </c>
      <c r="J925" s="67" t="str">
        <f>IF('COUT TVX'!H922="IND","IND",IF('COUT TVX'!H922="COLL","COLL",IF('COUT TVX'!H922="INT","COL","MIXTE")))</f>
        <v>IND</v>
      </c>
      <c r="K925" s="67" t="str">
        <f>IFERROR((VLOOKUP(A925,'COUT GLOBAL'!A:L,9,FALSE)),"")</f>
        <v>Locatif</v>
      </c>
      <c r="L925" s="67"/>
      <c r="M925" s="67"/>
      <c r="N925" s="67" t="str">
        <f t="shared" si="84"/>
        <v>-</v>
      </c>
      <c r="O925" s="67"/>
      <c r="P925" s="67"/>
      <c r="Q925" s="67"/>
      <c r="R925" s="67"/>
      <c r="S925" s="67"/>
      <c r="T925" s="67"/>
      <c r="U925" s="67"/>
      <c r="V925" s="67"/>
      <c r="W925" s="67"/>
      <c r="X925" s="73" t="str">
        <f>IF('COUT TVX'!E922=0,"",'COUT TVX'!E922)</f>
        <v/>
      </c>
      <c r="Y925" s="74"/>
      <c r="Z925" s="74"/>
      <c r="AA925" s="74"/>
      <c r="AB925" s="74"/>
      <c r="AC925" s="74"/>
      <c r="AD925" s="68"/>
      <c r="AE925" s="68" t="str">
        <f t="shared" si="85"/>
        <v/>
      </c>
      <c r="AF925" s="68"/>
      <c r="AG925" s="75" t="str">
        <f>IF('COUT TVX'!F922=0,"",'COUT TVX'!F922)</f>
        <v/>
      </c>
      <c r="AH925" s="75" t="str">
        <f>IF('COUT TVX'!G922=0,"",'COUT TVX'!G922)</f>
        <v/>
      </c>
      <c r="AI925" s="76" t="str">
        <f t="shared" si="86"/>
        <v/>
      </c>
      <c r="AJ925" s="67" t="str">
        <f>'COUT TVX'!K922</f>
        <v>Lot 5-Menuiseries Extérieures</v>
      </c>
      <c r="AK925" s="67" t="str">
        <f>'COUT TVX'!L922</f>
        <v>SECOND ŒUVRE</v>
      </c>
      <c r="AL925" s="68">
        <f>'COUT TVX'!M922</f>
        <v>65094.07</v>
      </c>
      <c r="AM925" s="68"/>
      <c r="AN925" s="68"/>
      <c r="AO925" s="68"/>
      <c r="AP925" s="68"/>
      <c r="AQ925" s="68"/>
      <c r="AR925" s="68"/>
      <c r="AS925" s="77" t="str">
        <f>IF(ISBLANK('COUT TVX'!Q922),"",'COUT TVX'!Q922)</f>
        <v/>
      </c>
      <c r="AT925" s="68" t="str">
        <f t="shared" si="87"/>
        <v/>
      </c>
      <c r="AU925" s="68" t="str">
        <f t="shared" si="88"/>
        <v/>
      </c>
      <c r="AV925" s="68" t="str">
        <f t="shared" si="89"/>
        <v/>
      </c>
    </row>
    <row r="926" spans="1:48" x14ac:dyDescent="0.25">
      <c r="A926" s="67">
        <f>'COUT TVX'!A923</f>
        <v>928</v>
      </c>
      <c r="B926" s="67" t="str">
        <f>'COUT TVX'!B923</f>
        <v>PARIGNE L EVEQUE-RUE FERDINAND CRAPEZ</v>
      </c>
      <c r="C926" s="67"/>
      <c r="D926" s="67"/>
      <c r="E926" s="67" t="str">
        <f>IF(ISBLANK('COUT TVX'!I923),"",'COUT TVX'!I923)</f>
        <v/>
      </c>
      <c r="F926" s="72" t="str">
        <f>'COUT TVX'!R923</f>
        <v>Z3</v>
      </c>
      <c r="G926" s="67"/>
      <c r="H926" s="67">
        <f>'COUT TVX'!C923</f>
        <v>2017</v>
      </c>
      <c r="I926" s="67">
        <f>'COUT TVX'!D923</f>
        <v>2018</v>
      </c>
      <c r="J926" s="67" t="str">
        <f>IF('COUT TVX'!H923="IND","IND",IF('COUT TVX'!H923="COLL","COLL",IF('COUT TVX'!H923="INT","COL","MIXTE")))</f>
        <v>IND</v>
      </c>
      <c r="K926" s="67" t="str">
        <f>IFERROR((VLOOKUP(A926,'COUT GLOBAL'!A:L,9,FALSE)),"")</f>
        <v>Locatif</v>
      </c>
      <c r="L926" s="67"/>
      <c r="M926" s="67"/>
      <c r="N926" s="67" t="str">
        <f t="shared" si="84"/>
        <v>-</v>
      </c>
      <c r="O926" s="67"/>
      <c r="P926" s="67"/>
      <c r="Q926" s="67"/>
      <c r="R926" s="67"/>
      <c r="S926" s="67"/>
      <c r="T926" s="67"/>
      <c r="U926" s="67"/>
      <c r="V926" s="67"/>
      <c r="W926" s="67"/>
      <c r="X926" s="73" t="str">
        <f>IF('COUT TVX'!E923=0,"",'COUT TVX'!E923)</f>
        <v/>
      </c>
      <c r="Y926" s="74"/>
      <c r="Z926" s="74"/>
      <c r="AA926" s="74"/>
      <c r="AB926" s="74"/>
      <c r="AC926" s="74"/>
      <c r="AD926" s="68"/>
      <c r="AE926" s="68" t="str">
        <f t="shared" si="85"/>
        <v/>
      </c>
      <c r="AF926" s="68"/>
      <c r="AG926" s="75" t="str">
        <f>IF('COUT TVX'!F923=0,"",'COUT TVX'!F923)</f>
        <v/>
      </c>
      <c r="AH926" s="75" t="str">
        <f>IF('COUT TVX'!G923=0,"",'COUT TVX'!G923)</f>
        <v/>
      </c>
      <c r="AI926" s="76" t="str">
        <f t="shared" si="86"/>
        <v/>
      </c>
      <c r="AJ926" s="67" t="str">
        <f>'COUT TVX'!K923</f>
        <v>Sous-Traitant Lot 5</v>
      </c>
      <c r="AK926" s="67" t="str">
        <f>'COUT TVX'!L923</f>
        <v>SECOND ŒUVRE</v>
      </c>
      <c r="AL926" s="68">
        <f>'COUT TVX'!M923</f>
        <v>15033</v>
      </c>
      <c r="AM926" s="68"/>
      <c r="AN926" s="68"/>
      <c r="AO926" s="68"/>
      <c r="AP926" s="68"/>
      <c r="AQ926" s="68"/>
      <c r="AR926" s="68"/>
      <c r="AS926" s="77" t="str">
        <f>IF(ISBLANK('COUT TVX'!Q923),"",'COUT TVX'!Q923)</f>
        <v/>
      </c>
      <c r="AT926" s="68" t="str">
        <f t="shared" si="87"/>
        <v/>
      </c>
      <c r="AU926" s="68" t="str">
        <f t="shared" si="88"/>
        <v/>
      </c>
      <c r="AV926" s="68" t="str">
        <f t="shared" si="89"/>
        <v/>
      </c>
    </row>
    <row r="927" spans="1:48" x14ac:dyDescent="0.25">
      <c r="A927" s="67">
        <f>'COUT TVX'!A924</f>
        <v>928</v>
      </c>
      <c r="B927" s="67" t="str">
        <f>'COUT TVX'!B924</f>
        <v>PARIGNE L EVEQUE-RUE FERDINAND CRAPEZ</v>
      </c>
      <c r="C927" s="67"/>
      <c r="D927" s="67"/>
      <c r="E927" s="67" t="str">
        <f>IF(ISBLANK('COUT TVX'!I924),"",'COUT TVX'!I924)</f>
        <v/>
      </c>
      <c r="F927" s="72" t="str">
        <f>'COUT TVX'!R924</f>
        <v>Z3</v>
      </c>
      <c r="G927" s="67"/>
      <c r="H927" s="67">
        <f>'COUT TVX'!C924</f>
        <v>2017</v>
      </c>
      <c r="I927" s="67">
        <f>'COUT TVX'!D924</f>
        <v>2018</v>
      </c>
      <c r="J927" s="67" t="str">
        <f>IF('COUT TVX'!H924="IND","IND",IF('COUT TVX'!H924="COLL","COLL",IF('COUT TVX'!H924="INT","COL","MIXTE")))</f>
        <v>IND</v>
      </c>
      <c r="K927" s="67" t="str">
        <f>IFERROR((VLOOKUP(A927,'COUT GLOBAL'!A:L,9,FALSE)),"")</f>
        <v>Locatif</v>
      </c>
      <c r="L927" s="67"/>
      <c r="M927" s="67"/>
      <c r="N927" s="67" t="str">
        <f t="shared" si="84"/>
        <v>-</v>
      </c>
      <c r="O927" s="67"/>
      <c r="P927" s="67"/>
      <c r="Q927" s="67"/>
      <c r="R927" s="67"/>
      <c r="S927" s="67"/>
      <c r="T927" s="67"/>
      <c r="U927" s="67"/>
      <c r="V927" s="67"/>
      <c r="W927" s="67"/>
      <c r="X927" s="73" t="str">
        <f>IF('COUT TVX'!E924=0,"",'COUT TVX'!E924)</f>
        <v/>
      </c>
      <c r="Y927" s="74"/>
      <c r="Z927" s="74"/>
      <c r="AA927" s="74"/>
      <c r="AB927" s="74"/>
      <c r="AC927" s="74"/>
      <c r="AD927" s="68"/>
      <c r="AE927" s="68" t="str">
        <f t="shared" si="85"/>
        <v/>
      </c>
      <c r="AF927" s="68"/>
      <c r="AG927" s="75" t="str">
        <f>IF('COUT TVX'!F924=0,"",'COUT TVX'!F924)</f>
        <v/>
      </c>
      <c r="AH927" s="75" t="str">
        <f>IF('COUT TVX'!G924=0,"",'COUT TVX'!G924)</f>
        <v/>
      </c>
      <c r="AI927" s="76" t="str">
        <f t="shared" si="86"/>
        <v/>
      </c>
      <c r="AJ927" s="67" t="str">
        <f>'COUT TVX'!K924</f>
        <v>Lot 6-Menuiseries Bois</v>
      </c>
      <c r="AK927" s="67" t="str">
        <f>'COUT TVX'!L924</f>
        <v>SECOND ŒUVRE</v>
      </c>
      <c r="AL927" s="68">
        <f>'COUT TVX'!M924</f>
        <v>23657.74</v>
      </c>
      <c r="AM927" s="68"/>
      <c r="AN927" s="68"/>
      <c r="AO927" s="68"/>
      <c r="AP927" s="68"/>
      <c r="AQ927" s="68"/>
      <c r="AR927" s="68"/>
      <c r="AS927" s="77" t="str">
        <f>IF(ISBLANK('COUT TVX'!Q924),"",'COUT TVX'!Q924)</f>
        <v/>
      </c>
      <c r="AT927" s="68" t="str">
        <f t="shared" si="87"/>
        <v/>
      </c>
      <c r="AU927" s="68" t="str">
        <f t="shared" si="88"/>
        <v/>
      </c>
      <c r="AV927" s="68" t="str">
        <f t="shared" si="89"/>
        <v/>
      </c>
    </row>
    <row r="928" spans="1:48" x14ac:dyDescent="0.25">
      <c r="A928" s="67">
        <f>'COUT TVX'!A925</f>
        <v>928</v>
      </c>
      <c r="B928" s="67" t="str">
        <f>'COUT TVX'!B925</f>
        <v>PARIGNE L EVEQUE-RUE FERDINAND CRAPEZ</v>
      </c>
      <c r="C928" s="67"/>
      <c r="D928" s="67"/>
      <c r="E928" s="67" t="str">
        <f>IF(ISBLANK('COUT TVX'!I925),"",'COUT TVX'!I925)</f>
        <v/>
      </c>
      <c r="F928" s="72" t="str">
        <f>'COUT TVX'!R925</f>
        <v>Z3</v>
      </c>
      <c r="G928" s="67"/>
      <c r="H928" s="67">
        <f>'COUT TVX'!C925</f>
        <v>2017</v>
      </c>
      <c r="I928" s="67">
        <f>'COUT TVX'!D925</f>
        <v>2018</v>
      </c>
      <c r="J928" s="67" t="str">
        <f>IF('COUT TVX'!H925="IND","IND",IF('COUT TVX'!H925="COLL","COLL",IF('COUT TVX'!H925="INT","COL","MIXTE")))</f>
        <v>IND</v>
      </c>
      <c r="K928" s="67" t="str">
        <f>IFERROR((VLOOKUP(A928,'COUT GLOBAL'!A:L,9,FALSE)),"")</f>
        <v>Locatif</v>
      </c>
      <c r="L928" s="67"/>
      <c r="M928" s="67"/>
      <c r="N928" s="67" t="str">
        <f t="shared" si="84"/>
        <v>-</v>
      </c>
      <c r="O928" s="67"/>
      <c r="P928" s="67"/>
      <c r="Q928" s="67"/>
      <c r="R928" s="67"/>
      <c r="S928" s="67"/>
      <c r="T928" s="67"/>
      <c r="U928" s="67"/>
      <c r="V928" s="67"/>
      <c r="W928" s="67"/>
      <c r="X928" s="73" t="str">
        <f>IF('COUT TVX'!E925=0,"",'COUT TVX'!E925)</f>
        <v/>
      </c>
      <c r="Y928" s="74"/>
      <c r="Z928" s="74"/>
      <c r="AA928" s="74"/>
      <c r="AB928" s="74"/>
      <c r="AC928" s="74"/>
      <c r="AD928" s="68"/>
      <c r="AE928" s="68" t="str">
        <f t="shared" si="85"/>
        <v/>
      </c>
      <c r="AF928" s="68"/>
      <c r="AG928" s="75" t="str">
        <f>IF('COUT TVX'!F925=0,"",'COUT TVX'!F925)</f>
        <v/>
      </c>
      <c r="AH928" s="75" t="str">
        <f>IF('COUT TVX'!G925=0,"",'COUT TVX'!G925)</f>
        <v/>
      </c>
      <c r="AI928" s="76" t="str">
        <f t="shared" si="86"/>
        <v/>
      </c>
      <c r="AJ928" s="67" t="str">
        <f>'COUT TVX'!K925</f>
        <v>Lot 7-Plâtrerie-Cloisons Seches-Isolation</v>
      </c>
      <c r="AK928" s="67" t="str">
        <f>'COUT TVX'!L925</f>
        <v>SECOND ŒUVRE</v>
      </c>
      <c r="AL928" s="68">
        <f>'COUT TVX'!M925</f>
        <v>86126.1</v>
      </c>
      <c r="AM928" s="68"/>
      <c r="AN928" s="68"/>
      <c r="AO928" s="68"/>
      <c r="AP928" s="68"/>
      <c r="AQ928" s="68"/>
      <c r="AR928" s="68"/>
      <c r="AS928" s="77" t="str">
        <f>IF(ISBLANK('COUT TVX'!Q925),"",'COUT TVX'!Q925)</f>
        <v/>
      </c>
      <c r="AT928" s="68" t="str">
        <f t="shared" si="87"/>
        <v/>
      </c>
      <c r="AU928" s="68" t="str">
        <f t="shared" si="88"/>
        <v/>
      </c>
      <c r="AV928" s="68" t="str">
        <f t="shared" si="89"/>
        <v/>
      </c>
    </row>
    <row r="929" spans="1:48" x14ac:dyDescent="0.25">
      <c r="A929" s="67">
        <f>'COUT TVX'!A926</f>
        <v>928</v>
      </c>
      <c r="B929" s="67" t="str">
        <f>'COUT TVX'!B926</f>
        <v>PARIGNE L EVEQUE-RUE FERDINAND CRAPEZ</v>
      </c>
      <c r="C929" s="67"/>
      <c r="D929" s="67"/>
      <c r="E929" s="67" t="str">
        <f>IF(ISBLANK('COUT TVX'!I926),"",'COUT TVX'!I926)</f>
        <v/>
      </c>
      <c r="F929" s="72" t="str">
        <f>'COUT TVX'!R926</f>
        <v>Z3</v>
      </c>
      <c r="G929" s="67"/>
      <c r="H929" s="67">
        <f>'COUT TVX'!C926</f>
        <v>2017</v>
      </c>
      <c r="I929" s="67">
        <f>'COUT TVX'!D926</f>
        <v>2018</v>
      </c>
      <c r="J929" s="67" t="str">
        <f>IF('COUT TVX'!H926="IND","IND",IF('COUT TVX'!H926="COLL","COLL",IF('COUT TVX'!H926="INT","COL","MIXTE")))</f>
        <v>IND</v>
      </c>
      <c r="K929" s="67" t="str">
        <f>IFERROR((VLOOKUP(A929,'COUT GLOBAL'!A:L,9,FALSE)),"")</f>
        <v>Locatif</v>
      </c>
      <c r="L929" s="67"/>
      <c r="M929" s="67"/>
      <c r="N929" s="67" t="str">
        <f t="shared" si="84"/>
        <v>-</v>
      </c>
      <c r="O929" s="67"/>
      <c r="P929" s="67"/>
      <c r="Q929" s="67"/>
      <c r="R929" s="67"/>
      <c r="S929" s="67"/>
      <c r="T929" s="67"/>
      <c r="U929" s="67"/>
      <c r="V929" s="67"/>
      <c r="W929" s="67"/>
      <c r="X929" s="73" t="str">
        <f>IF('COUT TVX'!E926=0,"",'COUT TVX'!E926)</f>
        <v/>
      </c>
      <c r="Y929" s="74"/>
      <c r="Z929" s="74"/>
      <c r="AA929" s="74"/>
      <c r="AB929" s="74"/>
      <c r="AC929" s="74"/>
      <c r="AD929" s="68"/>
      <c r="AE929" s="68" t="str">
        <f t="shared" si="85"/>
        <v/>
      </c>
      <c r="AF929" s="68"/>
      <c r="AG929" s="75" t="str">
        <f>IF('COUT TVX'!F926=0,"",'COUT TVX'!F926)</f>
        <v/>
      </c>
      <c r="AH929" s="75" t="str">
        <f>IF('COUT TVX'!G926=0,"",'COUT TVX'!G926)</f>
        <v/>
      </c>
      <c r="AI929" s="76" t="str">
        <f t="shared" si="86"/>
        <v/>
      </c>
      <c r="AJ929" s="67" t="str">
        <f>'COUT TVX'!K926</f>
        <v>Lot 7-Sous-Traitant</v>
      </c>
      <c r="AK929" s="67" t="str">
        <f>'COUT TVX'!L926</f>
        <v>SECOND ŒUVRE</v>
      </c>
      <c r="AL929" s="68">
        <f>'COUT TVX'!M926</f>
        <v>4422</v>
      </c>
      <c r="AM929" s="68"/>
      <c r="AN929" s="68"/>
      <c r="AO929" s="68"/>
      <c r="AP929" s="68"/>
      <c r="AQ929" s="68"/>
      <c r="AR929" s="68"/>
      <c r="AS929" s="77" t="str">
        <f>IF(ISBLANK('COUT TVX'!Q926),"",'COUT TVX'!Q926)</f>
        <v/>
      </c>
      <c r="AT929" s="68" t="str">
        <f t="shared" si="87"/>
        <v/>
      </c>
      <c r="AU929" s="68" t="str">
        <f t="shared" si="88"/>
        <v/>
      </c>
      <c r="AV929" s="68" t="str">
        <f t="shared" si="89"/>
        <v/>
      </c>
    </row>
    <row r="930" spans="1:48" x14ac:dyDescent="0.25">
      <c r="A930" s="67">
        <f>'COUT TVX'!A927</f>
        <v>928</v>
      </c>
      <c r="B930" s="67" t="str">
        <f>'COUT TVX'!B927</f>
        <v>PARIGNE L EVEQUE-RUE FERDINAND CRAPEZ</v>
      </c>
      <c r="C930" s="67"/>
      <c r="D930" s="67"/>
      <c r="E930" s="67" t="str">
        <f>IF(ISBLANK('COUT TVX'!I927),"",'COUT TVX'!I927)</f>
        <v/>
      </c>
      <c r="F930" s="72" t="str">
        <f>'COUT TVX'!R927</f>
        <v>Z3</v>
      </c>
      <c r="G930" s="67"/>
      <c r="H930" s="67">
        <f>'COUT TVX'!C927</f>
        <v>2017</v>
      </c>
      <c r="I930" s="67">
        <f>'COUT TVX'!D927</f>
        <v>2018</v>
      </c>
      <c r="J930" s="67" t="str">
        <f>IF('COUT TVX'!H927="IND","IND",IF('COUT TVX'!H927="COLL","COLL",IF('COUT TVX'!H927="INT","COL","MIXTE")))</f>
        <v>IND</v>
      </c>
      <c r="K930" s="67" t="str">
        <f>IFERROR((VLOOKUP(A930,'COUT GLOBAL'!A:L,9,FALSE)),"")</f>
        <v>Locatif</v>
      </c>
      <c r="L930" s="67"/>
      <c r="M930" s="67"/>
      <c r="N930" s="67" t="str">
        <f t="shared" si="84"/>
        <v>-</v>
      </c>
      <c r="O930" s="67"/>
      <c r="P930" s="67"/>
      <c r="Q930" s="67"/>
      <c r="R930" s="67"/>
      <c r="S930" s="67"/>
      <c r="T930" s="67"/>
      <c r="U930" s="67"/>
      <c r="V930" s="67"/>
      <c r="W930" s="67"/>
      <c r="X930" s="73" t="str">
        <f>IF('COUT TVX'!E927=0,"",'COUT TVX'!E927)</f>
        <v/>
      </c>
      <c r="Y930" s="74"/>
      <c r="Z930" s="74"/>
      <c r="AA930" s="74"/>
      <c r="AB930" s="74"/>
      <c r="AC930" s="74"/>
      <c r="AD930" s="68"/>
      <c r="AE930" s="68" t="str">
        <f t="shared" si="85"/>
        <v/>
      </c>
      <c r="AF930" s="68"/>
      <c r="AG930" s="75" t="str">
        <f>IF('COUT TVX'!F927=0,"",'COUT TVX'!F927)</f>
        <v/>
      </c>
      <c r="AH930" s="75" t="str">
        <f>IF('COUT TVX'!G927=0,"",'COUT TVX'!G927)</f>
        <v/>
      </c>
      <c r="AI930" s="76" t="str">
        <f t="shared" si="86"/>
        <v/>
      </c>
      <c r="AJ930" s="67" t="str">
        <f>'COUT TVX'!K927</f>
        <v>Lot 9-Peinture-Revêtements Muraux</v>
      </c>
      <c r="AK930" s="67" t="str">
        <f>'COUT TVX'!L927</f>
        <v>SECOND ŒUVRE</v>
      </c>
      <c r="AL930" s="68">
        <f>'COUT TVX'!M927</f>
        <v>31838.57</v>
      </c>
      <c r="AM930" s="68"/>
      <c r="AN930" s="68"/>
      <c r="AO930" s="68"/>
      <c r="AP930" s="68"/>
      <c r="AQ930" s="68"/>
      <c r="AR930" s="68"/>
      <c r="AS930" s="77" t="str">
        <f>IF(ISBLANK('COUT TVX'!Q927),"",'COUT TVX'!Q927)</f>
        <v/>
      </c>
      <c r="AT930" s="68" t="str">
        <f t="shared" si="87"/>
        <v/>
      </c>
      <c r="AU930" s="68" t="str">
        <f t="shared" si="88"/>
        <v/>
      </c>
      <c r="AV930" s="68" t="str">
        <f t="shared" si="89"/>
        <v/>
      </c>
    </row>
    <row r="931" spans="1:48" x14ac:dyDescent="0.25">
      <c r="A931" s="67">
        <f>'COUT TVX'!A928</f>
        <v>928</v>
      </c>
      <c r="B931" s="67" t="str">
        <f>'COUT TVX'!B928</f>
        <v>PARIGNE L EVEQUE-RUE FERDINAND CRAPEZ</v>
      </c>
      <c r="C931" s="67"/>
      <c r="D931" s="67"/>
      <c r="E931" s="67" t="str">
        <f>IF(ISBLANK('COUT TVX'!I928),"",'COUT TVX'!I928)</f>
        <v/>
      </c>
      <c r="F931" s="72" t="str">
        <f>'COUT TVX'!R928</f>
        <v>Z3</v>
      </c>
      <c r="G931" s="67"/>
      <c r="H931" s="67">
        <f>'COUT TVX'!C928</f>
        <v>2017</v>
      </c>
      <c r="I931" s="67">
        <f>'COUT TVX'!D928</f>
        <v>2018</v>
      </c>
      <c r="J931" s="67" t="str">
        <f>IF('COUT TVX'!H928="IND","IND",IF('COUT TVX'!H928="COLL","COLL",IF('COUT TVX'!H928="INT","COL","MIXTE")))</f>
        <v>IND</v>
      </c>
      <c r="K931" s="67" t="str">
        <f>IFERROR((VLOOKUP(A931,'COUT GLOBAL'!A:L,9,FALSE)),"")</f>
        <v>Locatif</v>
      </c>
      <c r="L931" s="67"/>
      <c r="M931" s="67"/>
      <c r="N931" s="67" t="str">
        <f t="shared" si="84"/>
        <v>-</v>
      </c>
      <c r="O931" s="67"/>
      <c r="P931" s="67"/>
      <c r="Q931" s="67"/>
      <c r="R931" s="67"/>
      <c r="S931" s="67"/>
      <c r="T931" s="67"/>
      <c r="U931" s="67"/>
      <c r="V931" s="67"/>
      <c r="W931" s="67"/>
      <c r="X931" s="73" t="str">
        <f>IF('COUT TVX'!E928=0,"",'COUT TVX'!E928)</f>
        <v/>
      </c>
      <c r="Y931" s="74"/>
      <c r="Z931" s="74"/>
      <c r="AA931" s="74"/>
      <c r="AB931" s="74"/>
      <c r="AC931" s="74"/>
      <c r="AD931" s="68"/>
      <c r="AE931" s="68" t="str">
        <f t="shared" si="85"/>
        <v/>
      </c>
      <c r="AF931" s="68"/>
      <c r="AG931" s="75" t="str">
        <f>IF('COUT TVX'!F928=0,"",'COUT TVX'!F928)</f>
        <v/>
      </c>
      <c r="AH931" s="75" t="str">
        <f>IF('COUT TVX'!G928=0,"",'COUT TVX'!G928)</f>
        <v/>
      </c>
      <c r="AI931" s="76" t="str">
        <f t="shared" si="86"/>
        <v/>
      </c>
      <c r="AJ931" s="67" t="str">
        <f>'COUT TVX'!K928</f>
        <v>Lot 10-Chauffage-Plomberie-VMC</v>
      </c>
      <c r="AK931" s="67" t="str">
        <f>'COUT TVX'!L928</f>
        <v>ELECTRICITE / CHAUFFAGE/PLOMBERIE/VMC</v>
      </c>
      <c r="AL931" s="68">
        <f>'COUT TVX'!M928</f>
        <v>72559.399999999994</v>
      </c>
      <c r="AM931" s="68"/>
      <c r="AN931" s="68"/>
      <c r="AO931" s="68"/>
      <c r="AP931" s="68"/>
      <c r="AQ931" s="68"/>
      <c r="AR931" s="68"/>
      <c r="AS931" s="77" t="str">
        <f>IF(ISBLANK('COUT TVX'!Q928),"",'COUT TVX'!Q928)</f>
        <v/>
      </c>
      <c r="AT931" s="68" t="str">
        <f t="shared" si="87"/>
        <v/>
      </c>
      <c r="AU931" s="68" t="str">
        <f t="shared" si="88"/>
        <v/>
      </c>
      <c r="AV931" s="68" t="str">
        <f t="shared" si="89"/>
        <v/>
      </c>
    </row>
    <row r="932" spans="1:48" x14ac:dyDescent="0.25">
      <c r="A932" s="67">
        <f>'COUT TVX'!A929</f>
        <v>928</v>
      </c>
      <c r="B932" s="67" t="str">
        <f>'COUT TVX'!B929</f>
        <v>PARIGNE L EVEQUE-RUE FERDINAND CRAPEZ</v>
      </c>
      <c r="C932" s="67"/>
      <c r="D932" s="67"/>
      <c r="E932" s="67" t="str">
        <f>IF(ISBLANK('COUT TVX'!I929),"",'COUT TVX'!I929)</f>
        <v/>
      </c>
      <c r="F932" s="72" t="str">
        <f>'COUT TVX'!R929</f>
        <v>Z3</v>
      </c>
      <c r="G932" s="67"/>
      <c r="H932" s="67">
        <f>'COUT TVX'!C929</f>
        <v>2017</v>
      </c>
      <c r="I932" s="67">
        <f>'COUT TVX'!D929</f>
        <v>2018</v>
      </c>
      <c r="J932" s="67" t="str">
        <f>IF('COUT TVX'!H929="IND","IND",IF('COUT TVX'!H929="COLL","COLL",IF('COUT TVX'!H929="INT","COL","MIXTE")))</f>
        <v>IND</v>
      </c>
      <c r="K932" s="67" t="str">
        <f>IFERROR((VLOOKUP(A932,'COUT GLOBAL'!A:L,9,FALSE)),"")</f>
        <v>Locatif</v>
      </c>
      <c r="L932" s="67"/>
      <c r="M932" s="67"/>
      <c r="N932" s="67" t="str">
        <f t="shared" si="84"/>
        <v>-</v>
      </c>
      <c r="O932" s="67"/>
      <c r="P932" s="67"/>
      <c r="Q932" s="67"/>
      <c r="R932" s="67"/>
      <c r="S932" s="67"/>
      <c r="T932" s="67"/>
      <c r="U932" s="67"/>
      <c r="V932" s="67"/>
      <c r="W932" s="67"/>
      <c r="X932" s="73" t="str">
        <f>IF('COUT TVX'!E929=0,"",'COUT TVX'!E929)</f>
        <v/>
      </c>
      <c r="Y932" s="74"/>
      <c r="Z932" s="74"/>
      <c r="AA932" s="74"/>
      <c r="AB932" s="74"/>
      <c r="AC932" s="74"/>
      <c r="AD932" s="68"/>
      <c r="AE932" s="68" t="str">
        <f t="shared" si="85"/>
        <v/>
      </c>
      <c r="AF932" s="68"/>
      <c r="AG932" s="75" t="str">
        <f>IF('COUT TVX'!F929=0,"",'COUT TVX'!F929)</f>
        <v/>
      </c>
      <c r="AH932" s="75" t="str">
        <f>IF('COUT TVX'!G929=0,"",'COUT TVX'!G929)</f>
        <v/>
      </c>
      <c r="AI932" s="76" t="str">
        <f t="shared" si="86"/>
        <v/>
      </c>
      <c r="AJ932" s="67" t="str">
        <f>'COUT TVX'!K929</f>
        <v>Lot 11-Electricité</v>
      </c>
      <c r="AK932" s="67" t="str">
        <f>'COUT TVX'!L929</f>
        <v>ELECTRICITE / CHAUFFAGE/PLOMBERIE/VMC</v>
      </c>
      <c r="AL932" s="68">
        <f>'COUT TVX'!M929</f>
        <v>72238.44</v>
      </c>
      <c r="AM932" s="68"/>
      <c r="AN932" s="68"/>
      <c r="AO932" s="68"/>
      <c r="AP932" s="68"/>
      <c r="AQ932" s="68"/>
      <c r="AR932" s="68"/>
      <c r="AS932" s="77" t="str">
        <f>IF(ISBLANK('COUT TVX'!Q929),"",'COUT TVX'!Q929)</f>
        <v/>
      </c>
      <c r="AT932" s="68" t="str">
        <f t="shared" si="87"/>
        <v/>
      </c>
      <c r="AU932" s="68" t="str">
        <f t="shared" si="88"/>
        <v/>
      </c>
      <c r="AV932" s="68" t="str">
        <f t="shared" si="89"/>
        <v/>
      </c>
    </row>
    <row r="933" spans="1:48" x14ac:dyDescent="0.25">
      <c r="A933" s="67">
        <f>'COUT TVX'!A930</f>
        <v>928</v>
      </c>
      <c r="B933" s="67" t="str">
        <f>'COUT TVX'!B930</f>
        <v>PARIGNE L EVEQUE-RUE FERDINAND CRAPEZ</v>
      </c>
      <c r="C933" s="67"/>
      <c r="D933" s="67"/>
      <c r="E933" s="67" t="str">
        <f>IF(ISBLANK('COUT TVX'!I930),"",'COUT TVX'!I930)</f>
        <v/>
      </c>
      <c r="F933" s="72" t="str">
        <f>'COUT TVX'!R930</f>
        <v>Z3</v>
      </c>
      <c r="G933" s="67"/>
      <c r="H933" s="67">
        <f>'COUT TVX'!C930</f>
        <v>2017</v>
      </c>
      <c r="I933" s="67">
        <f>'COUT TVX'!D930</f>
        <v>2018</v>
      </c>
      <c r="J933" s="67" t="str">
        <f>IF('COUT TVX'!H930="IND","IND",IF('COUT TVX'!H930="COLL","COLL",IF('COUT TVX'!H930="INT","COL","MIXTE")))</f>
        <v>IND</v>
      </c>
      <c r="K933" s="67" t="str">
        <f>IFERROR((VLOOKUP(A933,'COUT GLOBAL'!A:L,9,FALSE)),"")</f>
        <v>Locatif</v>
      </c>
      <c r="L933" s="67"/>
      <c r="M933" s="67"/>
      <c r="N933" s="67" t="str">
        <f t="shared" si="84"/>
        <v>-</v>
      </c>
      <c r="O933" s="67"/>
      <c r="P933" s="67"/>
      <c r="Q933" s="67"/>
      <c r="R933" s="67"/>
      <c r="S933" s="67"/>
      <c r="T933" s="67"/>
      <c r="U933" s="67"/>
      <c r="V933" s="67"/>
      <c r="W933" s="67"/>
      <c r="X933" s="73" t="str">
        <f>IF('COUT TVX'!E930=0,"",'COUT TVX'!E930)</f>
        <v/>
      </c>
      <c r="Y933" s="74"/>
      <c r="Z933" s="74"/>
      <c r="AA933" s="74"/>
      <c r="AB933" s="74"/>
      <c r="AC933" s="74"/>
      <c r="AD933" s="68"/>
      <c r="AE933" s="68" t="str">
        <f t="shared" si="85"/>
        <v/>
      </c>
      <c r="AF933" s="68"/>
      <c r="AG933" s="75" t="str">
        <f>IF('COUT TVX'!F930=0,"",'COUT TVX'!F930)</f>
        <v/>
      </c>
      <c r="AH933" s="75" t="str">
        <f>IF('COUT TVX'!G930=0,"",'COUT TVX'!G930)</f>
        <v/>
      </c>
      <c r="AI933" s="76" t="str">
        <f t="shared" si="86"/>
        <v/>
      </c>
      <c r="AJ933" s="67" t="str">
        <f>'COUT TVX'!K930</f>
        <v>Lot 2-Ravalements</v>
      </c>
      <c r="AK933" s="67" t="str">
        <f>'COUT TVX'!L930</f>
        <v>GROS ŒUVRE</v>
      </c>
      <c r="AL933" s="68">
        <f>'COUT TVX'!M930</f>
        <v>29127.72</v>
      </c>
      <c r="AM933" s="68"/>
      <c r="AN933" s="68"/>
      <c r="AO933" s="68"/>
      <c r="AP933" s="68"/>
      <c r="AQ933" s="68"/>
      <c r="AR933" s="68"/>
      <c r="AS933" s="77" t="str">
        <f>IF(ISBLANK('COUT TVX'!Q930),"",'COUT TVX'!Q930)</f>
        <v/>
      </c>
      <c r="AT933" s="68" t="str">
        <f t="shared" si="87"/>
        <v/>
      </c>
      <c r="AU933" s="68" t="str">
        <f t="shared" si="88"/>
        <v/>
      </c>
      <c r="AV933" s="68" t="str">
        <f t="shared" si="89"/>
        <v/>
      </c>
    </row>
    <row r="934" spans="1:48" x14ac:dyDescent="0.25">
      <c r="A934" s="67">
        <f>'COUT TVX'!A931</f>
        <v>928</v>
      </c>
      <c r="B934" s="67" t="str">
        <f>'COUT TVX'!B931</f>
        <v>PARIGNE L EVEQUE-RUE FERDINAND CRAPEZ</v>
      </c>
      <c r="C934" s="67"/>
      <c r="D934" s="67"/>
      <c r="E934" s="67" t="str">
        <f>IF(ISBLANK('COUT TVX'!I931),"",'COUT TVX'!I931)</f>
        <v/>
      </c>
      <c r="F934" s="72" t="str">
        <f>'COUT TVX'!R931</f>
        <v>Z3</v>
      </c>
      <c r="G934" s="67"/>
      <c r="H934" s="67">
        <f>'COUT TVX'!C931</f>
        <v>2017</v>
      </c>
      <c r="I934" s="67">
        <f>'COUT TVX'!D931</f>
        <v>2018</v>
      </c>
      <c r="J934" s="67" t="str">
        <f>IF('COUT TVX'!H931="IND","IND",IF('COUT TVX'!H931="COLL","COLL",IF('COUT TVX'!H931="INT","COL","MIXTE")))</f>
        <v>IND</v>
      </c>
      <c r="K934" s="67" t="str">
        <f>IFERROR((VLOOKUP(A934,'COUT GLOBAL'!A:L,9,FALSE)),"")</f>
        <v>Locatif</v>
      </c>
      <c r="L934" s="67"/>
      <c r="M934" s="67"/>
      <c r="N934" s="67" t="str">
        <f t="shared" si="84"/>
        <v>-</v>
      </c>
      <c r="O934" s="67"/>
      <c r="P934" s="67"/>
      <c r="Q934" s="67"/>
      <c r="R934" s="67"/>
      <c r="S934" s="67"/>
      <c r="T934" s="67"/>
      <c r="U934" s="67"/>
      <c r="V934" s="67"/>
      <c r="W934" s="67"/>
      <c r="X934" s="73" t="str">
        <f>IF('COUT TVX'!E931=0,"",'COUT TVX'!E931)</f>
        <v/>
      </c>
      <c r="Y934" s="74"/>
      <c r="Z934" s="74"/>
      <c r="AA934" s="74"/>
      <c r="AB934" s="74"/>
      <c r="AC934" s="74"/>
      <c r="AD934" s="68"/>
      <c r="AE934" s="68" t="str">
        <f t="shared" si="85"/>
        <v/>
      </c>
      <c r="AF934" s="68"/>
      <c r="AG934" s="75" t="str">
        <f>IF('COUT TVX'!F931=0,"",'COUT TVX'!F931)</f>
        <v/>
      </c>
      <c r="AH934" s="75" t="str">
        <f>IF('COUT TVX'!G931=0,"",'COUT TVX'!G931)</f>
        <v/>
      </c>
      <c r="AI934" s="76" t="str">
        <f t="shared" si="86"/>
        <v/>
      </c>
      <c r="AJ934" s="67" t="str">
        <f>'COUT TVX'!K931</f>
        <v>Lot 8-Carrelage-Faïence</v>
      </c>
      <c r="AK934" s="67" t="str">
        <f>'COUT TVX'!L931</f>
        <v>SECOND ŒUVRE</v>
      </c>
      <c r="AL934" s="68">
        <f>'COUT TVX'!M931</f>
        <v>45068.02</v>
      </c>
      <c r="AM934" s="68"/>
      <c r="AN934" s="68"/>
      <c r="AO934" s="68"/>
      <c r="AP934" s="68"/>
      <c r="AQ934" s="68"/>
      <c r="AR934" s="68"/>
      <c r="AS934" s="77" t="str">
        <f>IF(ISBLANK('COUT TVX'!Q931),"",'COUT TVX'!Q931)</f>
        <v/>
      </c>
      <c r="AT934" s="68" t="str">
        <f t="shared" si="87"/>
        <v/>
      </c>
      <c r="AU934" s="68" t="str">
        <f t="shared" si="88"/>
        <v/>
      </c>
      <c r="AV934" s="68" t="str">
        <f t="shared" si="89"/>
        <v/>
      </c>
    </row>
    <row r="935" spans="1:48" x14ac:dyDescent="0.25">
      <c r="A935" s="67">
        <f>'COUT TVX'!A932</f>
        <v>927</v>
      </c>
      <c r="B935" s="67" t="str">
        <f>'COUT TVX'!B932</f>
        <v>SAINT CALAIS-RUE VAN GOGH</v>
      </c>
      <c r="C935" s="67"/>
      <c r="D935" s="67" t="s">
        <v>1278</v>
      </c>
      <c r="E935" s="67" t="str">
        <f>IF(ISBLANK('COUT TVX'!I932),"",'COUT TVX'!I932)</f>
        <v/>
      </c>
      <c r="F935" s="72" t="str">
        <f>'COUT TVX'!R932</f>
        <v>Z3</v>
      </c>
      <c r="G935" s="67"/>
      <c r="H935" s="67">
        <f>'COUT TVX'!C932</f>
        <v>2016</v>
      </c>
      <c r="I935" s="67">
        <f>'COUT TVX'!D932</f>
        <v>2018</v>
      </c>
      <c r="J935" s="67" t="str">
        <f>IF('COUT TVX'!H932="IND","IND",IF('COUT TVX'!H932="COLL","COLL",IF('COUT TVX'!H932="INT","COL","MIXTE")))</f>
        <v>IND</v>
      </c>
      <c r="K935" s="67" t="str">
        <f>IFERROR((VLOOKUP(A935,'COUT GLOBAL'!A:L,9,FALSE)),"")</f>
        <v>Locatif</v>
      </c>
      <c r="L935" s="67"/>
      <c r="M935" s="67"/>
      <c r="N935" s="67" t="str">
        <f t="shared" si="84"/>
        <v>-</v>
      </c>
      <c r="O935" s="67"/>
      <c r="P935" s="67"/>
      <c r="Q935" s="67"/>
      <c r="R935" s="67"/>
      <c r="S935" s="67"/>
      <c r="T935" s="67"/>
      <c r="U935" s="67"/>
      <c r="V935" s="67"/>
      <c r="W935" s="67"/>
      <c r="X935" s="73">
        <f>IF('COUT TVX'!E932=0,"",'COUT TVX'!E932)</f>
        <v>14</v>
      </c>
      <c r="Y935" s="74"/>
      <c r="Z935" s="74"/>
      <c r="AA935" s="74"/>
      <c r="AB935" s="74"/>
      <c r="AC935" s="74"/>
      <c r="AD935" s="68"/>
      <c r="AE935" s="68">
        <f t="shared" si="85"/>
        <v>0</v>
      </c>
      <c r="AF935" s="68"/>
      <c r="AG935" s="75">
        <f>IF('COUT TVX'!F932=0,"",'COUT TVX'!F932)</f>
        <v>1056</v>
      </c>
      <c r="AH935" s="75">
        <f>IF('COUT TVX'!G932=0,"",'COUT TVX'!G932)</f>
        <v>1125.3</v>
      </c>
      <c r="AI935" s="76">
        <f t="shared" si="86"/>
        <v>0.93841642228739008</v>
      </c>
      <c r="AJ935" s="67" t="str">
        <f>'COUT TVX'!K932</f>
        <v>Lot n°1 : Gros Oeuvre-VRD</v>
      </c>
      <c r="AK935" s="67" t="str">
        <f>'COUT TVX'!L932</f>
        <v>GROS ŒUVRE</v>
      </c>
      <c r="AL935" s="68">
        <f>'COUT TVX'!M932</f>
        <v>319665.53999999998</v>
      </c>
      <c r="AM935" s="68"/>
      <c r="AN935" s="68"/>
      <c r="AO935" s="68"/>
      <c r="AP935" s="68"/>
      <c r="AQ935" s="68"/>
      <c r="AR935" s="68"/>
      <c r="AS935" s="77" t="str">
        <f>IF(ISBLANK('COUT TVX'!Q932),"",'COUT TVX'!Q932)</f>
        <v/>
      </c>
      <c r="AT935" s="68">
        <f t="shared" si="87"/>
        <v>0</v>
      </c>
      <c r="AU935" s="68">
        <f t="shared" si="88"/>
        <v>0</v>
      </c>
      <c r="AV935" s="68">
        <f t="shared" si="89"/>
        <v>0</v>
      </c>
    </row>
    <row r="936" spans="1:48" x14ac:dyDescent="0.25">
      <c r="A936" s="67">
        <f>'COUT TVX'!A933</f>
        <v>927</v>
      </c>
      <c r="B936" s="67" t="str">
        <f>'COUT TVX'!B933</f>
        <v>SAINT CALAIS-RUE VAN GOGH</v>
      </c>
      <c r="C936" s="67"/>
      <c r="D936" s="67"/>
      <c r="E936" s="67" t="str">
        <f>IF(ISBLANK('COUT TVX'!I933),"",'COUT TVX'!I933)</f>
        <v/>
      </c>
      <c r="F936" s="72" t="str">
        <f>'COUT TVX'!R933</f>
        <v>Z3</v>
      </c>
      <c r="G936" s="67"/>
      <c r="H936" s="67">
        <f>'COUT TVX'!C933</f>
        <v>2016</v>
      </c>
      <c r="I936" s="67">
        <f>'COUT TVX'!D933</f>
        <v>2018</v>
      </c>
      <c r="J936" s="67" t="str">
        <f>IF('COUT TVX'!H933="IND","IND",IF('COUT TVX'!H933="COLL","COLL",IF('COUT TVX'!H933="INT","COL","MIXTE")))</f>
        <v>IND</v>
      </c>
      <c r="K936" s="67" t="str">
        <f>IFERROR((VLOOKUP(A936,'COUT GLOBAL'!A:L,9,FALSE)),"")</f>
        <v>Locatif</v>
      </c>
      <c r="L936" s="67"/>
      <c r="M936" s="67"/>
      <c r="N936" s="67" t="str">
        <f t="shared" si="84"/>
        <v>-</v>
      </c>
      <c r="O936" s="67"/>
      <c r="P936" s="67"/>
      <c r="Q936" s="67"/>
      <c r="R936" s="67"/>
      <c r="S936" s="67"/>
      <c r="T936" s="67"/>
      <c r="U936" s="67"/>
      <c r="V936" s="67"/>
      <c r="W936" s="67"/>
      <c r="X936" s="73" t="str">
        <f>IF('COUT TVX'!E933=0,"",'COUT TVX'!E933)</f>
        <v/>
      </c>
      <c r="Y936" s="74"/>
      <c r="Z936" s="74"/>
      <c r="AA936" s="74"/>
      <c r="AB936" s="74"/>
      <c r="AC936" s="74"/>
      <c r="AD936" s="68"/>
      <c r="AE936" s="68" t="str">
        <f t="shared" si="85"/>
        <v/>
      </c>
      <c r="AF936" s="68"/>
      <c r="AG936" s="75" t="str">
        <f>IF('COUT TVX'!F933=0,"",'COUT TVX'!F933)</f>
        <v/>
      </c>
      <c r="AH936" s="75" t="str">
        <f>IF('COUT TVX'!G933=0,"",'COUT TVX'!G933)</f>
        <v/>
      </c>
      <c r="AI936" s="76" t="str">
        <f t="shared" si="86"/>
        <v/>
      </c>
      <c r="AJ936" s="67" t="str">
        <f>'COUT TVX'!K933</f>
        <v>Sous-Traitant Lot n°1 : Gros Oeuvre-VRD</v>
      </c>
      <c r="AK936" s="67" t="str">
        <f>'COUT TVX'!L933</f>
        <v>GROS ŒUVRE</v>
      </c>
      <c r="AL936" s="68">
        <f>'COUT TVX'!M933</f>
        <v>27782.77</v>
      </c>
      <c r="AM936" s="68"/>
      <c r="AN936" s="68"/>
      <c r="AO936" s="68"/>
      <c r="AP936" s="68"/>
      <c r="AQ936" s="68"/>
      <c r="AR936" s="68"/>
      <c r="AS936" s="77" t="str">
        <f>IF(ISBLANK('COUT TVX'!Q933),"",'COUT TVX'!Q933)</f>
        <v/>
      </c>
      <c r="AT936" s="68" t="str">
        <f t="shared" si="87"/>
        <v/>
      </c>
      <c r="AU936" s="68" t="str">
        <f t="shared" si="88"/>
        <v/>
      </c>
      <c r="AV936" s="68" t="str">
        <f t="shared" si="89"/>
        <v/>
      </c>
    </row>
    <row r="937" spans="1:48" x14ac:dyDescent="0.25">
      <c r="A937" s="67">
        <f>'COUT TVX'!A934</f>
        <v>927</v>
      </c>
      <c r="B937" s="67" t="str">
        <f>'COUT TVX'!B934</f>
        <v>SAINT CALAIS-RUE VAN GOGH</v>
      </c>
      <c r="C937" s="67"/>
      <c r="D937" s="67"/>
      <c r="E937" s="67" t="str">
        <f>IF(ISBLANK('COUT TVX'!I934),"",'COUT TVX'!I934)</f>
        <v/>
      </c>
      <c r="F937" s="72" t="str">
        <f>'COUT TVX'!R934</f>
        <v>Z3</v>
      </c>
      <c r="G937" s="67"/>
      <c r="H937" s="67">
        <f>'COUT TVX'!C934</f>
        <v>2016</v>
      </c>
      <c r="I937" s="67">
        <f>'COUT TVX'!D934</f>
        <v>2018</v>
      </c>
      <c r="J937" s="67" t="str">
        <f>IF('COUT TVX'!H934="IND","IND",IF('COUT TVX'!H934="COLL","COLL",IF('COUT TVX'!H934="INT","COL","MIXTE")))</f>
        <v>IND</v>
      </c>
      <c r="K937" s="67" t="str">
        <f>IFERROR((VLOOKUP(A937,'COUT GLOBAL'!A:L,9,FALSE)),"")</f>
        <v>Locatif</v>
      </c>
      <c r="L937" s="67"/>
      <c r="M937" s="67"/>
      <c r="N937" s="67" t="str">
        <f t="shared" si="84"/>
        <v>-</v>
      </c>
      <c r="O937" s="67"/>
      <c r="P937" s="67"/>
      <c r="Q937" s="67"/>
      <c r="R937" s="67"/>
      <c r="S937" s="67"/>
      <c r="T937" s="67"/>
      <c r="U937" s="67"/>
      <c r="V937" s="67"/>
      <c r="W937" s="67"/>
      <c r="X937" s="73" t="str">
        <f>IF('COUT TVX'!E934=0,"",'COUT TVX'!E934)</f>
        <v/>
      </c>
      <c r="Y937" s="74"/>
      <c r="Z937" s="74"/>
      <c r="AA937" s="74"/>
      <c r="AB937" s="74"/>
      <c r="AC937" s="74"/>
      <c r="AD937" s="68"/>
      <c r="AE937" s="68" t="str">
        <f t="shared" si="85"/>
        <v/>
      </c>
      <c r="AF937" s="68"/>
      <c r="AG937" s="75" t="str">
        <f>IF('COUT TVX'!F934=0,"",'COUT TVX'!F934)</f>
        <v/>
      </c>
      <c r="AH937" s="75" t="str">
        <f>IF('COUT TVX'!G934=0,"",'COUT TVX'!G934)</f>
        <v/>
      </c>
      <c r="AI937" s="76" t="str">
        <f t="shared" si="86"/>
        <v/>
      </c>
      <c r="AJ937" s="67" t="str">
        <f>'COUT TVX'!K934</f>
        <v>Sous-Traitant Lot n°1: Gros Oeuvre-VRD</v>
      </c>
      <c r="AK937" s="67" t="str">
        <f>'COUT TVX'!L934</f>
        <v>GROS ŒUVRE</v>
      </c>
      <c r="AL937" s="68">
        <f>'COUT TVX'!M934</f>
        <v>3500</v>
      </c>
      <c r="AM937" s="68"/>
      <c r="AN937" s="68"/>
      <c r="AO937" s="68"/>
      <c r="AP937" s="68"/>
      <c r="AQ937" s="68"/>
      <c r="AR937" s="68"/>
      <c r="AS937" s="77" t="str">
        <f>IF(ISBLANK('COUT TVX'!Q934),"",'COUT TVX'!Q934)</f>
        <v/>
      </c>
      <c r="AT937" s="68" t="str">
        <f t="shared" si="87"/>
        <v/>
      </c>
      <c r="AU937" s="68" t="str">
        <f t="shared" si="88"/>
        <v/>
      </c>
      <c r="AV937" s="68" t="str">
        <f t="shared" si="89"/>
        <v/>
      </c>
    </row>
    <row r="938" spans="1:48" x14ac:dyDescent="0.25">
      <c r="A938" s="67">
        <f>'COUT TVX'!A935</f>
        <v>927</v>
      </c>
      <c r="B938" s="67" t="str">
        <f>'COUT TVX'!B935</f>
        <v>SAINT CALAIS-RUE VAN GOGH</v>
      </c>
      <c r="C938" s="67"/>
      <c r="D938" s="67"/>
      <c r="E938" s="67" t="str">
        <f>IF(ISBLANK('COUT TVX'!I935),"",'COUT TVX'!I935)</f>
        <v/>
      </c>
      <c r="F938" s="72" t="str">
        <f>'COUT TVX'!R935</f>
        <v>Z3</v>
      </c>
      <c r="G938" s="67"/>
      <c r="H938" s="67">
        <f>'COUT TVX'!C935</f>
        <v>2016</v>
      </c>
      <c r="I938" s="67">
        <f>'COUT TVX'!D935</f>
        <v>2018</v>
      </c>
      <c r="J938" s="67" t="str">
        <f>IF('COUT TVX'!H935="IND","IND",IF('COUT TVX'!H935="COLL","COLL",IF('COUT TVX'!H935="INT","COL","MIXTE")))</f>
        <v>IND</v>
      </c>
      <c r="K938" s="67" t="str">
        <f>IFERROR((VLOOKUP(A938,'COUT GLOBAL'!A:L,9,FALSE)),"")</f>
        <v>Locatif</v>
      </c>
      <c r="L938" s="67"/>
      <c r="M938" s="67"/>
      <c r="N938" s="67" t="str">
        <f t="shared" si="84"/>
        <v>-</v>
      </c>
      <c r="O938" s="67"/>
      <c r="P938" s="67"/>
      <c r="Q938" s="67"/>
      <c r="R938" s="67"/>
      <c r="S938" s="67"/>
      <c r="T938" s="67"/>
      <c r="U938" s="67"/>
      <c r="V938" s="67"/>
      <c r="W938" s="67"/>
      <c r="X938" s="73" t="str">
        <f>IF('COUT TVX'!E935=0,"",'COUT TVX'!E935)</f>
        <v/>
      </c>
      <c r="Y938" s="74"/>
      <c r="Z938" s="74"/>
      <c r="AA938" s="74"/>
      <c r="AB938" s="74"/>
      <c r="AC938" s="74"/>
      <c r="AD938" s="68"/>
      <c r="AE938" s="68" t="str">
        <f t="shared" si="85"/>
        <v/>
      </c>
      <c r="AF938" s="68"/>
      <c r="AG938" s="75" t="str">
        <f>IF('COUT TVX'!F935=0,"",'COUT TVX'!F935)</f>
        <v/>
      </c>
      <c r="AH938" s="75" t="str">
        <f>IF('COUT TVX'!G935=0,"",'COUT TVX'!G935)</f>
        <v/>
      </c>
      <c r="AI938" s="76" t="str">
        <f t="shared" si="86"/>
        <v/>
      </c>
      <c r="AJ938" s="67" t="str">
        <f>'COUT TVX'!K935</f>
        <v>Sous-Traitant Lot n°01 : Gros Oeuvre</v>
      </c>
      <c r="AK938" s="67" t="str">
        <f>'COUT TVX'!L935</f>
        <v>GROS ŒUVRE</v>
      </c>
      <c r="AL938" s="68">
        <f>'COUT TVX'!M935</f>
        <v>12830</v>
      </c>
      <c r="AM938" s="68"/>
      <c r="AN938" s="68"/>
      <c r="AO938" s="68"/>
      <c r="AP938" s="68"/>
      <c r="AQ938" s="68"/>
      <c r="AR938" s="68"/>
      <c r="AS938" s="77" t="str">
        <f>IF(ISBLANK('COUT TVX'!Q935),"",'COUT TVX'!Q935)</f>
        <v/>
      </c>
      <c r="AT938" s="68" t="str">
        <f t="shared" si="87"/>
        <v/>
      </c>
      <c r="AU938" s="68" t="str">
        <f t="shared" si="88"/>
        <v/>
      </c>
      <c r="AV938" s="68" t="str">
        <f t="shared" si="89"/>
        <v/>
      </c>
    </row>
    <row r="939" spans="1:48" x14ac:dyDescent="0.25">
      <c r="A939" s="67">
        <f>'COUT TVX'!A936</f>
        <v>927</v>
      </c>
      <c r="B939" s="67" t="str">
        <f>'COUT TVX'!B936</f>
        <v>SAINT CALAIS-RUE VAN GOGH</v>
      </c>
      <c r="C939" s="67"/>
      <c r="D939" s="67"/>
      <c r="E939" s="67" t="str">
        <f>IF(ISBLANK('COUT TVX'!I936),"",'COUT TVX'!I936)</f>
        <v/>
      </c>
      <c r="F939" s="72" t="str">
        <f>'COUT TVX'!R936</f>
        <v>Z3</v>
      </c>
      <c r="G939" s="67"/>
      <c r="H939" s="67">
        <f>'COUT TVX'!C936</f>
        <v>2016</v>
      </c>
      <c r="I939" s="67">
        <f>'COUT TVX'!D936</f>
        <v>2018</v>
      </c>
      <c r="J939" s="67" t="str">
        <f>IF('COUT TVX'!H936="IND","IND",IF('COUT TVX'!H936="COLL","COLL",IF('COUT TVX'!H936="INT","COL","MIXTE")))</f>
        <v>IND</v>
      </c>
      <c r="K939" s="67" t="str">
        <f>IFERROR((VLOOKUP(A939,'COUT GLOBAL'!A:L,9,FALSE)),"")</f>
        <v>Locatif</v>
      </c>
      <c r="L939" s="67"/>
      <c r="M939" s="67"/>
      <c r="N939" s="67" t="str">
        <f t="shared" si="84"/>
        <v>-</v>
      </c>
      <c r="O939" s="67"/>
      <c r="P939" s="67"/>
      <c r="Q939" s="67"/>
      <c r="R939" s="67"/>
      <c r="S939" s="67"/>
      <c r="T939" s="67"/>
      <c r="U939" s="67"/>
      <c r="V939" s="67"/>
      <c r="W939" s="67"/>
      <c r="X939" s="73" t="str">
        <f>IF('COUT TVX'!E936=0,"",'COUT TVX'!E936)</f>
        <v/>
      </c>
      <c r="Y939" s="74"/>
      <c r="Z939" s="74"/>
      <c r="AA939" s="74"/>
      <c r="AB939" s="74"/>
      <c r="AC939" s="74"/>
      <c r="AD939" s="68"/>
      <c r="AE939" s="68" t="str">
        <f t="shared" si="85"/>
        <v/>
      </c>
      <c r="AF939" s="68"/>
      <c r="AG939" s="75" t="str">
        <f>IF('COUT TVX'!F936=0,"",'COUT TVX'!F936)</f>
        <v/>
      </c>
      <c r="AH939" s="75" t="str">
        <f>IF('COUT TVX'!G936=0,"",'COUT TVX'!G936)</f>
        <v/>
      </c>
      <c r="AI939" s="76" t="str">
        <f t="shared" si="86"/>
        <v/>
      </c>
      <c r="AJ939" s="67" t="str">
        <f>'COUT TVX'!K936</f>
        <v>Sous-Traitant Lot n°1: Gros Oeuvre-VRD</v>
      </c>
      <c r="AK939" s="67" t="str">
        <f>'COUT TVX'!L936</f>
        <v>GROS ŒUVRE</v>
      </c>
      <c r="AL939" s="68">
        <f>'COUT TVX'!M936</f>
        <v>71144.929999999993</v>
      </c>
      <c r="AM939" s="68"/>
      <c r="AN939" s="68"/>
      <c r="AO939" s="68"/>
      <c r="AP939" s="68"/>
      <c r="AQ939" s="68"/>
      <c r="AR939" s="68"/>
      <c r="AS939" s="77" t="str">
        <f>IF(ISBLANK('COUT TVX'!Q936),"",'COUT TVX'!Q936)</f>
        <v/>
      </c>
      <c r="AT939" s="68" t="str">
        <f t="shared" si="87"/>
        <v/>
      </c>
      <c r="AU939" s="68" t="str">
        <f t="shared" si="88"/>
        <v/>
      </c>
      <c r="AV939" s="68" t="str">
        <f t="shared" si="89"/>
        <v/>
      </c>
    </row>
    <row r="940" spans="1:48" x14ac:dyDescent="0.25">
      <c r="A940" s="67">
        <f>'COUT TVX'!A937</f>
        <v>927</v>
      </c>
      <c r="B940" s="67" t="str">
        <f>'COUT TVX'!B937</f>
        <v>SAINT CALAIS-RUE VAN GOGH</v>
      </c>
      <c r="C940" s="67"/>
      <c r="D940" s="67"/>
      <c r="E940" s="67" t="str">
        <f>IF(ISBLANK('COUT TVX'!I937),"",'COUT TVX'!I937)</f>
        <v/>
      </c>
      <c r="F940" s="72" t="str">
        <f>'COUT TVX'!R937</f>
        <v>Z3</v>
      </c>
      <c r="G940" s="67"/>
      <c r="H940" s="67">
        <f>'COUT TVX'!C937</f>
        <v>2016</v>
      </c>
      <c r="I940" s="67">
        <f>'COUT TVX'!D937</f>
        <v>2018</v>
      </c>
      <c r="J940" s="67" t="str">
        <f>IF('COUT TVX'!H937="IND","IND",IF('COUT TVX'!H937="COLL","COLL",IF('COUT TVX'!H937="INT","COL","MIXTE")))</f>
        <v>IND</v>
      </c>
      <c r="K940" s="67" t="str">
        <f>IFERROR((VLOOKUP(A940,'COUT GLOBAL'!A:L,9,FALSE)),"")</f>
        <v>Locatif</v>
      </c>
      <c r="L940" s="67"/>
      <c r="M940" s="67"/>
      <c r="N940" s="67" t="str">
        <f t="shared" si="84"/>
        <v>-</v>
      </c>
      <c r="O940" s="67"/>
      <c r="P940" s="67"/>
      <c r="Q940" s="67"/>
      <c r="R940" s="67"/>
      <c r="S940" s="67"/>
      <c r="T940" s="67"/>
      <c r="U940" s="67"/>
      <c r="V940" s="67"/>
      <c r="W940" s="67"/>
      <c r="X940" s="73" t="str">
        <f>IF('COUT TVX'!E937=0,"",'COUT TVX'!E937)</f>
        <v/>
      </c>
      <c r="Y940" s="74"/>
      <c r="Z940" s="74"/>
      <c r="AA940" s="74"/>
      <c r="AB940" s="74"/>
      <c r="AC940" s="74"/>
      <c r="AD940" s="68"/>
      <c r="AE940" s="68" t="str">
        <f t="shared" si="85"/>
        <v/>
      </c>
      <c r="AF940" s="68"/>
      <c r="AG940" s="75" t="str">
        <f>IF('COUT TVX'!F937=0,"",'COUT TVX'!F937)</f>
        <v/>
      </c>
      <c r="AH940" s="75" t="str">
        <f>IF('COUT TVX'!G937=0,"",'COUT TVX'!G937)</f>
        <v/>
      </c>
      <c r="AI940" s="76" t="str">
        <f t="shared" si="86"/>
        <v/>
      </c>
      <c r="AJ940" s="67" t="str">
        <f>'COUT TVX'!K937</f>
        <v>Lot n°02 : Enduits Grattés</v>
      </c>
      <c r="AK940" s="67" t="str">
        <f>'COUT TVX'!L937</f>
        <v>GROS ŒUVRE</v>
      </c>
      <c r="AL940" s="68">
        <f>'COUT TVX'!M937</f>
        <v>21161.1</v>
      </c>
      <c r="AM940" s="68"/>
      <c r="AN940" s="68"/>
      <c r="AO940" s="68"/>
      <c r="AP940" s="68"/>
      <c r="AQ940" s="68"/>
      <c r="AR940" s="68"/>
      <c r="AS940" s="77" t="str">
        <f>IF(ISBLANK('COUT TVX'!Q937),"",'COUT TVX'!Q937)</f>
        <v/>
      </c>
      <c r="AT940" s="68" t="str">
        <f t="shared" si="87"/>
        <v/>
      </c>
      <c r="AU940" s="68" t="str">
        <f t="shared" si="88"/>
        <v/>
      </c>
      <c r="AV940" s="68" t="str">
        <f t="shared" si="89"/>
        <v/>
      </c>
    </row>
    <row r="941" spans="1:48" x14ac:dyDescent="0.25">
      <c r="A941" s="67">
        <f>'COUT TVX'!A938</f>
        <v>927</v>
      </c>
      <c r="B941" s="67" t="str">
        <f>'COUT TVX'!B938</f>
        <v>SAINT CALAIS-RUE VAN GOGH</v>
      </c>
      <c r="C941" s="67"/>
      <c r="D941" s="67"/>
      <c r="E941" s="67" t="str">
        <f>IF(ISBLANK('COUT TVX'!I938),"",'COUT TVX'!I938)</f>
        <v/>
      </c>
      <c r="F941" s="72" t="str">
        <f>'COUT TVX'!R938</f>
        <v>Z3</v>
      </c>
      <c r="G941" s="67"/>
      <c r="H941" s="67">
        <f>'COUT TVX'!C938</f>
        <v>2016</v>
      </c>
      <c r="I941" s="67">
        <f>'COUT TVX'!D938</f>
        <v>2018</v>
      </c>
      <c r="J941" s="67" t="str">
        <f>IF('COUT TVX'!H938="IND","IND",IF('COUT TVX'!H938="COLL","COLL",IF('COUT TVX'!H938="INT","COL","MIXTE")))</f>
        <v>IND</v>
      </c>
      <c r="K941" s="67" t="str">
        <f>IFERROR((VLOOKUP(A941,'COUT GLOBAL'!A:L,9,FALSE)),"")</f>
        <v>Locatif</v>
      </c>
      <c r="L941" s="67"/>
      <c r="M941" s="67"/>
      <c r="N941" s="67" t="str">
        <f t="shared" si="84"/>
        <v>-</v>
      </c>
      <c r="O941" s="67"/>
      <c r="P941" s="67"/>
      <c r="Q941" s="67"/>
      <c r="R941" s="67"/>
      <c r="S941" s="67"/>
      <c r="T941" s="67"/>
      <c r="U941" s="67"/>
      <c r="V941" s="67"/>
      <c r="W941" s="67"/>
      <c r="X941" s="73" t="str">
        <f>IF('COUT TVX'!E938=0,"",'COUT TVX'!E938)</f>
        <v/>
      </c>
      <c r="Y941" s="74"/>
      <c r="Z941" s="74"/>
      <c r="AA941" s="74"/>
      <c r="AB941" s="74"/>
      <c r="AC941" s="74"/>
      <c r="AD941" s="68"/>
      <c r="AE941" s="68" t="str">
        <f t="shared" si="85"/>
        <v/>
      </c>
      <c r="AF941" s="68"/>
      <c r="AG941" s="75" t="str">
        <f>IF('COUT TVX'!F938=0,"",'COUT TVX'!F938)</f>
        <v/>
      </c>
      <c r="AH941" s="75" t="str">
        <f>IF('COUT TVX'!G938=0,"",'COUT TVX'!G938)</f>
        <v/>
      </c>
      <c r="AI941" s="76" t="str">
        <f t="shared" si="86"/>
        <v/>
      </c>
      <c r="AJ941" s="67" t="str">
        <f>'COUT TVX'!K938</f>
        <v>Lot n°03 : Charpente Bois-Fermette Bois-Mur à Ossature Bois-Bardage Bois</v>
      </c>
      <c r="AK941" s="67" t="str">
        <f>'COUT TVX'!L938</f>
        <v>CHARPENTE / COUVERTURE</v>
      </c>
      <c r="AL941" s="68">
        <f>'COUT TVX'!M938</f>
        <v>165312.79999999999</v>
      </c>
      <c r="AM941" s="68"/>
      <c r="AN941" s="68"/>
      <c r="AO941" s="68"/>
      <c r="AP941" s="68"/>
      <c r="AQ941" s="68"/>
      <c r="AR941" s="68"/>
      <c r="AS941" s="77" t="str">
        <f>IF(ISBLANK('COUT TVX'!Q938),"",'COUT TVX'!Q938)</f>
        <v/>
      </c>
      <c r="AT941" s="68" t="str">
        <f t="shared" si="87"/>
        <v/>
      </c>
      <c r="AU941" s="68" t="str">
        <f t="shared" si="88"/>
        <v/>
      </c>
      <c r="AV941" s="68" t="str">
        <f t="shared" si="89"/>
        <v/>
      </c>
    </row>
    <row r="942" spans="1:48" x14ac:dyDescent="0.25">
      <c r="A942" s="67">
        <f>'COUT TVX'!A939</f>
        <v>927</v>
      </c>
      <c r="B942" s="67" t="str">
        <f>'COUT TVX'!B939</f>
        <v>SAINT CALAIS-RUE VAN GOGH</v>
      </c>
      <c r="C942" s="67"/>
      <c r="D942" s="67"/>
      <c r="E942" s="67" t="str">
        <f>IF(ISBLANK('COUT TVX'!I939),"",'COUT TVX'!I939)</f>
        <v/>
      </c>
      <c r="F942" s="72" t="str">
        <f>'COUT TVX'!R939</f>
        <v>Z3</v>
      </c>
      <c r="G942" s="67"/>
      <c r="H942" s="67">
        <f>'COUT TVX'!C939</f>
        <v>2016</v>
      </c>
      <c r="I942" s="67">
        <f>'COUT TVX'!D939</f>
        <v>2018</v>
      </c>
      <c r="J942" s="67" t="str">
        <f>IF('COUT TVX'!H939="IND","IND",IF('COUT TVX'!H939="COLL","COLL",IF('COUT TVX'!H939="INT","COL","MIXTE")))</f>
        <v>IND</v>
      </c>
      <c r="K942" s="67" t="str">
        <f>IFERROR((VLOOKUP(A942,'COUT GLOBAL'!A:L,9,FALSE)),"")</f>
        <v>Locatif</v>
      </c>
      <c r="L942" s="67"/>
      <c r="M942" s="67"/>
      <c r="N942" s="67" t="str">
        <f t="shared" si="84"/>
        <v>-</v>
      </c>
      <c r="O942" s="67"/>
      <c r="P942" s="67"/>
      <c r="Q942" s="67"/>
      <c r="R942" s="67"/>
      <c r="S942" s="67"/>
      <c r="T942" s="67"/>
      <c r="U942" s="67"/>
      <c r="V942" s="67"/>
      <c r="W942" s="67"/>
      <c r="X942" s="73" t="str">
        <f>IF('COUT TVX'!E939=0,"",'COUT TVX'!E939)</f>
        <v/>
      </c>
      <c r="Y942" s="74"/>
      <c r="Z942" s="74"/>
      <c r="AA942" s="74"/>
      <c r="AB942" s="74"/>
      <c r="AC942" s="74"/>
      <c r="AD942" s="68"/>
      <c r="AE942" s="68" t="str">
        <f t="shared" si="85"/>
        <v/>
      </c>
      <c r="AF942" s="68"/>
      <c r="AG942" s="75" t="str">
        <f>IF('COUT TVX'!F939=0,"",'COUT TVX'!F939)</f>
        <v/>
      </c>
      <c r="AH942" s="75" t="str">
        <f>IF('COUT TVX'!G939=0,"",'COUT TVX'!G939)</f>
        <v/>
      </c>
      <c r="AI942" s="76" t="str">
        <f t="shared" si="86"/>
        <v/>
      </c>
      <c r="AJ942" s="67" t="str">
        <f>'COUT TVX'!K939</f>
        <v>Lot n°04 : Couverture et Bardage Ardoise Artificielle-Couverture Zinc</v>
      </c>
      <c r="AK942" s="67" t="str">
        <f>'COUT TVX'!L939</f>
        <v>CHARPENTE / COUVERTURE</v>
      </c>
      <c r="AL942" s="68">
        <f>'COUT TVX'!M939</f>
        <v>131440.95999999999</v>
      </c>
      <c r="AM942" s="68"/>
      <c r="AN942" s="68"/>
      <c r="AO942" s="68"/>
      <c r="AP942" s="68"/>
      <c r="AQ942" s="68"/>
      <c r="AR942" s="68"/>
      <c r="AS942" s="77" t="str">
        <f>IF(ISBLANK('COUT TVX'!Q939),"",'COUT TVX'!Q939)</f>
        <v/>
      </c>
      <c r="AT942" s="68" t="str">
        <f t="shared" si="87"/>
        <v/>
      </c>
      <c r="AU942" s="68" t="str">
        <f t="shared" si="88"/>
        <v/>
      </c>
      <c r="AV942" s="68" t="str">
        <f t="shared" si="89"/>
        <v/>
      </c>
    </row>
    <row r="943" spans="1:48" x14ac:dyDescent="0.25">
      <c r="A943" s="67">
        <f>'COUT TVX'!A940</f>
        <v>927</v>
      </c>
      <c r="B943" s="67" t="str">
        <f>'COUT TVX'!B940</f>
        <v>SAINT CALAIS-RUE VAN GOGH</v>
      </c>
      <c r="C943" s="67"/>
      <c r="D943" s="67"/>
      <c r="E943" s="67" t="str">
        <f>IF(ISBLANK('COUT TVX'!I940),"",'COUT TVX'!I940)</f>
        <v/>
      </c>
      <c r="F943" s="72" t="str">
        <f>'COUT TVX'!R940</f>
        <v>Z3</v>
      </c>
      <c r="G943" s="67"/>
      <c r="H943" s="67">
        <f>'COUT TVX'!C940</f>
        <v>2016</v>
      </c>
      <c r="I943" s="67">
        <f>'COUT TVX'!D940</f>
        <v>2018</v>
      </c>
      <c r="J943" s="67" t="str">
        <f>IF('COUT TVX'!H940="IND","IND",IF('COUT TVX'!H940="COLL","COLL",IF('COUT TVX'!H940="INT","COL","MIXTE")))</f>
        <v>IND</v>
      </c>
      <c r="K943" s="67" t="str">
        <f>IFERROR((VLOOKUP(A943,'COUT GLOBAL'!A:L,9,FALSE)),"")</f>
        <v>Locatif</v>
      </c>
      <c r="L943" s="67"/>
      <c r="M943" s="67"/>
      <c r="N943" s="67" t="str">
        <f t="shared" si="84"/>
        <v>-</v>
      </c>
      <c r="O943" s="67"/>
      <c r="P943" s="67"/>
      <c r="Q943" s="67"/>
      <c r="R943" s="67"/>
      <c r="S943" s="67"/>
      <c r="T943" s="67"/>
      <c r="U943" s="67"/>
      <c r="V943" s="67"/>
      <c r="W943" s="67"/>
      <c r="X943" s="73" t="str">
        <f>IF('COUT TVX'!E940=0,"",'COUT TVX'!E940)</f>
        <v/>
      </c>
      <c r="Y943" s="74"/>
      <c r="Z943" s="74"/>
      <c r="AA943" s="74"/>
      <c r="AB943" s="74"/>
      <c r="AC943" s="74"/>
      <c r="AD943" s="68"/>
      <c r="AE943" s="68" t="str">
        <f t="shared" si="85"/>
        <v/>
      </c>
      <c r="AF943" s="68"/>
      <c r="AG943" s="75" t="str">
        <f>IF('COUT TVX'!F940=0,"",'COUT TVX'!F940)</f>
        <v/>
      </c>
      <c r="AH943" s="75" t="str">
        <f>IF('COUT TVX'!G940=0,"",'COUT TVX'!G940)</f>
        <v/>
      </c>
      <c r="AI943" s="76" t="str">
        <f t="shared" si="86"/>
        <v/>
      </c>
      <c r="AJ943" s="67" t="str">
        <f>'COUT TVX'!K940</f>
        <v>Lot n°05 : Menuiseries Extérieures Pvc</v>
      </c>
      <c r="AK943" s="67" t="str">
        <f>'COUT TVX'!L940</f>
        <v>SECOND ŒUVRE</v>
      </c>
      <c r="AL943" s="68">
        <f>'COUT TVX'!M940</f>
        <v>54282.21</v>
      </c>
      <c r="AM943" s="68"/>
      <c r="AN943" s="68"/>
      <c r="AO943" s="68"/>
      <c r="AP943" s="68"/>
      <c r="AQ943" s="68"/>
      <c r="AR943" s="68"/>
      <c r="AS943" s="77" t="str">
        <f>IF(ISBLANK('COUT TVX'!Q940),"",'COUT TVX'!Q940)</f>
        <v/>
      </c>
      <c r="AT943" s="68" t="str">
        <f t="shared" si="87"/>
        <v/>
      </c>
      <c r="AU943" s="68" t="str">
        <f t="shared" si="88"/>
        <v/>
      </c>
      <c r="AV943" s="68" t="str">
        <f t="shared" si="89"/>
        <v/>
      </c>
    </row>
    <row r="944" spans="1:48" x14ac:dyDescent="0.25">
      <c r="A944" s="67">
        <f>'COUT TVX'!A941</f>
        <v>927</v>
      </c>
      <c r="B944" s="67" t="str">
        <f>'COUT TVX'!B941</f>
        <v>SAINT CALAIS-RUE VAN GOGH</v>
      </c>
      <c r="C944" s="67"/>
      <c r="D944" s="67"/>
      <c r="E944" s="67" t="str">
        <f>IF(ISBLANK('COUT TVX'!I941),"",'COUT TVX'!I941)</f>
        <v/>
      </c>
      <c r="F944" s="72" t="str">
        <f>'COUT TVX'!R941</f>
        <v>Z3</v>
      </c>
      <c r="G944" s="67"/>
      <c r="H944" s="67">
        <f>'COUT TVX'!C941</f>
        <v>2016</v>
      </c>
      <c r="I944" s="67">
        <f>'COUT TVX'!D941</f>
        <v>2018</v>
      </c>
      <c r="J944" s="67" t="str">
        <f>IF('COUT TVX'!H941="IND","IND",IF('COUT TVX'!H941="COLL","COLL",IF('COUT TVX'!H941="INT","COL","MIXTE")))</f>
        <v>IND</v>
      </c>
      <c r="K944" s="67" t="str">
        <f>IFERROR((VLOOKUP(A944,'COUT GLOBAL'!A:L,9,FALSE)),"")</f>
        <v>Locatif</v>
      </c>
      <c r="L944" s="67"/>
      <c r="M944" s="67"/>
      <c r="N944" s="67" t="str">
        <f t="shared" si="84"/>
        <v>-</v>
      </c>
      <c r="O944" s="67"/>
      <c r="P944" s="67"/>
      <c r="Q944" s="67"/>
      <c r="R944" s="67"/>
      <c r="S944" s="67"/>
      <c r="T944" s="67"/>
      <c r="U944" s="67"/>
      <c r="V944" s="67"/>
      <c r="W944" s="67"/>
      <c r="X944" s="73" t="str">
        <f>IF('COUT TVX'!E941=0,"",'COUT TVX'!E941)</f>
        <v/>
      </c>
      <c r="Y944" s="74"/>
      <c r="Z944" s="74"/>
      <c r="AA944" s="74"/>
      <c r="AB944" s="74"/>
      <c r="AC944" s="74"/>
      <c r="AD944" s="68"/>
      <c r="AE944" s="68" t="str">
        <f t="shared" si="85"/>
        <v/>
      </c>
      <c r="AF944" s="68"/>
      <c r="AG944" s="75" t="str">
        <f>IF('COUT TVX'!F941=0,"",'COUT TVX'!F941)</f>
        <v/>
      </c>
      <c r="AH944" s="75" t="str">
        <f>IF('COUT TVX'!G941=0,"",'COUT TVX'!G941)</f>
        <v/>
      </c>
      <c r="AI944" s="76" t="str">
        <f t="shared" si="86"/>
        <v/>
      </c>
      <c r="AJ944" s="67" t="str">
        <f>'COUT TVX'!K941</f>
        <v>Sous-Traitant n°01-Lot n°05</v>
      </c>
      <c r="AK944" s="67" t="str">
        <f>'COUT TVX'!L941</f>
        <v>SECOND ŒUVRE</v>
      </c>
      <c r="AL944" s="68">
        <f>'COUT TVX'!M941</f>
        <v>8914</v>
      </c>
      <c r="AM944" s="68"/>
      <c r="AN944" s="68"/>
      <c r="AO944" s="68"/>
      <c r="AP944" s="68"/>
      <c r="AQ944" s="68"/>
      <c r="AR944" s="68"/>
      <c r="AS944" s="77" t="str">
        <f>IF(ISBLANK('COUT TVX'!Q941),"",'COUT TVX'!Q941)</f>
        <v/>
      </c>
      <c r="AT944" s="68" t="str">
        <f t="shared" si="87"/>
        <v/>
      </c>
      <c r="AU944" s="68" t="str">
        <f t="shared" si="88"/>
        <v/>
      </c>
      <c r="AV944" s="68" t="str">
        <f t="shared" si="89"/>
        <v/>
      </c>
    </row>
    <row r="945" spans="1:48" x14ac:dyDescent="0.25">
      <c r="A945" s="67">
        <f>'COUT TVX'!A942</f>
        <v>927</v>
      </c>
      <c r="B945" s="67" t="str">
        <f>'COUT TVX'!B942</f>
        <v>SAINT CALAIS-RUE VAN GOGH</v>
      </c>
      <c r="C945" s="67"/>
      <c r="D945" s="67"/>
      <c r="E945" s="67" t="str">
        <f>IF(ISBLANK('COUT TVX'!I942),"",'COUT TVX'!I942)</f>
        <v/>
      </c>
      <c r="F945" s="72" t="str">
        <f>'COUT TVX'!R942</f>
        <v>Z3</v>
      </c>
      <c r="G945" s="67"/>
      <c r="H945" s="67">
        <f>'COUT TVX'!C942</f>
        <v>2016</v>
      </c>
      <c r="I945" s="67">
        <f>'COUT TVX'!D942</f>
        <v>2018</v>
      </c>
      <c r="J945" s="67" t="str">
        <f>IF('COUT TVX'!H942="IND","IND",IF('COUT TVX'!H942="COLL","COLL",IF('COUT TVX'!H942="INT","COL","MIXTE")))</f>
        <v>IND</v>
      </c>
      <c r="K945" s="67" t="str">
        <f>IFERROR((VLOOKUP(A945,'COUT GLOBAL'!A:L,9,FALSE)),"")</f>
        <v>Locatif</v>
      </c>
      <c r="L945" s="67"/>
      <c r="M945" s="67"/>
      <c r="N945" s="67" t="str">
        <f t="shared" si="84"/>
        <v>-</v>
      </c>
      <c r="O945" s="67"/>
      <c r="P945" s="67"/>
      <c r="Q945" s="67"/>
      <c r="R945" s="67"/>
      <c r="S945" s="67"/>
      <c r="T945" s="67"/>
      <c r="U945" s="67"/>
      <c r="V945" s="67"/>
      <c r="W945" s="67"/>
      <c r="X945" s="73" t="str">
        <f>IF('COUT TVX'!E942=0,"",'COUT TVX'!E942)</f>
        <v/>
      </c>
      <c r="Y945" s="74"/>
      <c r="Z945" s="74"/>
      <c r="AA945" s="74"/>
      <c r="AB945" s="74"/>
      <c r="AC945" s="74"/>
      <c r="AD945" s="68"/>
      <c r="AE945" s="68" t="str">
        <f t="shared" si="85"/>
        <v/>
      </c>
      <c r="AF945" s="68"/>
      <c r="AG945" s="75" t="str">
        <f>IF('COUT TVX'!F942=0,"",'COUT TVX'!F942)</f>
        <v/>
      </c>
      <c r="AH945" s="75" t="str">
        <f>IF('COUT TVX'!G942=0,"",'COUT TVX'!G942)</f>
        <v/>
      </c>
      <c r="AI945" s="76" t="str">
        <f t="shared" si="86"/>
        <v/>
      </c>
      <c r="AJ945" s="67" t="str">
        <f>'COUT TVX'!K942</f>
        <v>Lot n°06: Menuiseries Intérieures Bois et Extérieures Métalliques-Serrurerie</v>
      </c>
      <c r="AK945" s="67" t="str">
        <f>'COUT TVX'!L942</f>
        <v>SECOND ŒUVRE</v>
      </c>
      <c r="AL945" s="68">
        <f>'COUT TVX'!M942</f>
        <v>80975.89</v>
      </c>
      <c r="AM945" s="68"/>
      <c r="AN945" s="68"/>
      <c r="AO945" s="68"/>
      <c r="AP945" s="68"/>
      <c r="AQ945" s="68"/>
      <c r="AR945" s="68"/>
      <c r="AS945" s="77" t="str">
        <f>IF(ISBLANK('COUT TVX'!Q942),"",'COUT TVX'!Q942)</f>
        <v/>
      </c>
      <c r="AT945" s="68" t="str">
        <f t="shared" si="87"/>
        <v/>
      </c>
      <c r="AU945" s="68" t="str">
        <f t="shared" si="88"/>
        <v/>
      </c>
      <c r="AV945" s="68" t="str">
        <f t="shared" si="89"/>
        <v/>
      </c>
    </row>
    <row r="946" spans="1:48" x14ac:dyDescent="0.25">
      <c r="A946" s="67">
        <f>'COUT TVX'!A943</f>
        <v>927</v>
      </c>
      <c r="B946" s="67" t="str">
        <f>'COUT TVX'!B943</f>
        <v>SAINT CALAIS-RUE VAN GOGH</v>
      </c>
      <c r="C946" s="67"/>
      <c r="D946" s="67"/>
      <c r="E946" s="67" t="str">
        <f>IF(ISBLANK('COUT TVX'!I943),"",'COUT TVX'!I943)</f>
        <v/>
      </c>
      <c r="F946" s="72" t="str">
        <f>'COUT TVX'!R943</f>
        <v>Z3</v>
      </c>
      <c r="G946" s="67"/>
      <c r="H946" s="67">
        <f>'COUT TVX'!C943</f>
        <v>2016</v>
      </c>
      <c r="I946" s="67">
        <f>'COUT TVX'!D943</f>
        <v>2018</v>
      </c>
      <c r="J946" s="67" t="str">
        <f>IF('COUT TVX'!H943="IND","IND",IF('COUT TVX'!H943="COLL","COLL",IF('COUT TVX'!H943="INT","COL","MIXTE")))</f>
        <v>IND</v>
      </c>
      <c r="K946" s="67" t="str">
        <f>IFERROR((VLOOKUP(A946,'COUT GLOBAL'!A:L,9,FALSE)),"")</f>
        <v>Locatif</v>
      </c>
      <c r="L946" s="67"/>
      <c r="M946" s="67"/>
      <c r="N946" s="67" t="str">
        <f t="shared" si="84"/>
        <v>-</v>
      </c>
      <c r="O946" s="67"/>
      <c r="P946" s="67"/>
      <c r="Q946" s="67"/>
      <c r="R946" s="67"/>
      <c r="S946" s="67"/>
      <c r="T946" s="67"/>
      <c r="U946" s="67"/>
      <c r="V946" s="67"/>
      <c r="W946" s="67"/>
      <c r="X946" s="73" t="str">
        <f>IF('COUT TVX'!E943=0,"",'COUT TVX'!E943)</f>
        <v/>
      </c>
      <c r="Y946" s="74"/>
      <c r="Z946" s="74"/>
      <c r="AA946" s="74"/>
      <c r="AB946" s="74"/>
      <c r="AC946" s="74"/>
      <c r="AD946" s="68"/>
      <c r="AE946" s="68" t="str">
        <f t="shared" si="85"/>
        <v/>
      </c>
      <c r="AF946" s="68"/>
      <c r="AG946" s="75" t="str">
        <f>IF('COUT TVX'!F943=0,"",'COUT TVX'!F943)</f>
        <v/>
      </c>
      <c r="AH946" s="75" t="str">
        <f>IF('COUT TVX'!G943=0,"",'COUT TVX'!G943)</f>
        <v/>
      </c>
      <c r="AI946" s="76" t="str">
        <f t="shared" si="86"/>
        <v/>
      </c>
      <c r="AJ946" s="67" t="str">
        <f>'COUT TVX'!K943</f>
        <v>Lot n°07 : Plâtreire-Isolation</v>
      </c>
      <c r="AK946" s="67" t="str">
        <f>'COUT TVX'!L943</f>
        <v>SECOND ŒUVRE</v>
      </c>
      <c r="AL946" s="68">
        <f>'COUT TVX'!M943</f>
        <v>150194.89000000001</v>
      </c>
      <c r="AM946" s="68"/>
      <c r="AN946" s="68"/>
      <c r="AO946" s="68"/>
      <c r="AP946" s="68"/>
      <c r="AQ946" s="68"/>
      <c r="AR946" s="68"/>
      <c r="AS946" s="77" t="str">
        <f>IF(ISBLANK('COUT TVX'!Q943),"",'COUT TVX'!Q943)</f>
        <v/>
      </c>
      <c r="AT946" s="68" t="str">
        <f t="shared" si="87"/>
        <v/>
      </c>
      <c r="AU946" s="68" t="str">
        <f t="shared" si="88"/>
        <v/>
      </c>
      <c r="AV946" s="68" t="str">
        <f t="shared" si="89"/>
        <v/>
      </c>
    </row>
    <row r="947" spans="1:48" x14ac:dyDescent="0.25">
      <c r="A947" s="67">
        <f>'COUT TVX'!A944</f>
        <v>927</v>
      </c>
      <c r="B947" s="67" t="str">
        <f>'COUT TVX'!B944</f>
        <v>SAINT CALAIS-RUE VAN GOGH</v>
      </c>
      <c r="C947" s="67"/>
      <c r="D947" s="67"/>
      <c r="E947" s="67" t="str">
        <f>IF(ISBLANK('COUT TVX'!I944),"",'COUT TVX'!I944)</f>
        <v/>
      </c>
      <c r="F947" s="72" t="str">
        <f>'COUT TVX'!R944</f>
        <v>Z3</v>
      </c>
      <c r="G947" s="67"/>
      <c r="H947" s="67">
        <f>'COUT TVX'!C944</f>
        <v>2016</v>
      </c>
      <c r="I947" s="67">
        <f>'COUT TVX'!D944</f>
        <v>2018</v>
      </c>
      <c r="J947" s="67" t="str">
        <f>IF('COUT TVX'!H944="IND","IND",IF('COUT TVX'!H944="COLL","COLL",IF('COUT TVX'!H944="INT","COL","MIXTE")))</f>
        <v>IND</v>
      </c>
      <c r="K947" s="67" t="str">
        <f>IFERROR((VLOOKUP(A947,'COUT GLOBAL'!A:L,9,FALSE)),"")</f>
        <v>Locatif</v>
      </c>
      <c r="L947" s="67"/>
      <c r="M947" s="67"/>
      <c r="N947" s="67" t="str">
        <f t="shared" si="84"/>
        <v>-</v>
      </c>
      <c r="O947" s="67"/>
      <c r="P947" s="67"/>
      <c r="Q947" s="67"/>
      <c r="R947" s="67"/>
      <c r="S947" s="67"/>
      <c r="T947" s="67"/>
      <c r="U947" s="67"/>
      <c r="V947" s="67"/>
      <c r="W947" s="67"/>
      <c r="X947" s="73" t="str">
        <f>IF('COUT TVX'!E944=0,"",'COUT TVX'!E944)</f>
        <v/>
      </c>
      <c r="Y947" s="74"/>
      <c r="Z947" s="74"/>
      <c r="AA947" s="74"/>
      <c r="AB947" s="74"/>
      <c r="AC947" s="74"/>
      <c r="AD947" s="68"/>
      <c r="AE947" s="68" t="str">
        <f t="shared" si="85"/>
        <v/>
      </c>
      <c r="AF947" s="68"/>
      <c r="AG947" s="75" t="str">
        <f>IF('COUT TVX'!F944=0,"",'COUT TVX'!F944)</f>
        <v/>
      </c>
      <c r="AH947" s="75" t="str">
        <f>IF('COUT TVX'!G944=0,"",'COUT TVX'!G944)</f>
        <v/>
      </c>
      <c r="AI947" s="76" t="str">
        <f t="shared" si="86"/>
        <v/>
      </c>
      <c r="AJ947" s="67" t="str">
        <f>'COUT TVX'!K944</f>
        <v>Sous Traitant Lot 7</v>
      </c>
      <c r="AK947" s="67" t="str">
        <f>'COUT TVX'!L944</f>
        <v>SECOND ŒUVRE</v>
      </c>
      <c r="AL947" s="68">
        <f>'COUT TVX'!M944</f>
        <v>3640</v>
      </c>
      <c r="AM947" s="68"/>
      <c r="AN947" s="68"/>
      <c r="AO947" s="68"/>
      <c r="AP947" s="68"/>
      <c r="AQ947" s="68"/>
      <c r="AR947" s="68"/>
      <c r="AS947" s="77" t="str">
        <f>IF(ISBLANK('COUT TVX'!Q944),"",'COUT TVX'!Q944)</f>
        <v/>
      </c>
      <c r="AT947" s="68" t="str">
        <f t="shared" si="87"/>
        <v/>
      </c>
      <c r="AU947" s="68" t="str">
        <f t="shared" si="88"/>
        <v/>
      </c>
      <c r="AV947" s="68" t="str">
        <f t="shared" si="89"/>
        <v/>
      </c>
    </row>
    <row r="948" spans="1:48" x14ac:dyDescent="0.25">
      <c r="A948" s="67">
        <f>'COUT TVX'!A945</f>
        <v>927</v>
      </c>
      <c r="B948" s="67" t="str">
        <f>'COUT TVX'!B945</f>
        <v>SAINT CALAIS-RUE VAN GOGH</v>
      </c>
      <c r="C948" s="67"/>
      <c r="D948" s="67"/>
      <c r="E948" s="67" t="str">
        <f>IF(ISBLANK('COUT TVX'!I945),"",'COUT TVX'!I945)</f>
        <v/>
      </c>
      <c r="F948" s="72" t="str">
        <f>'COUT TVX'!R945</f>
        <v>Z3</v>
      </c>
      <c r="G948" s="67"/>
      <c r="H948" s="67">
        <f>'COUT TVX'!C945</f>
        <v>2016</v>
      </c>
      <c r="I948" s="67">
        <f>'COUT TVX'!D945</f>
        <v>2018</v>
      </c>
      <c r="J948" s="67" t="str">
        <f>IF('COUT TVX'!H945="IND","IND",IF('COUT TVX'!H945="COLL","COLL",IF('COUT TVX'!H945="INT","COL","MIXTE")))</f>
        <v>IND</v>
      </c>
      <c r="K948" s="67" t="str">
        <f>IFERROR((VLOOKUP(A948,'COUT GLOBAL'!A:L,9,FALSE)),"")</f>
        <v>Locatif</v>
      </c>
      <c r="L948" s="67"/>
      <c r="M948" s="67"/>
      <c r="N948" s="67" t="str">
        <f t="shared" si="84"/>
        <v>-</v>
      </c>
      <c r="O948" s="67"/>
      <c r="P948" s="67"/>
      <c r="Q948" s="67"/>
      <c r="R948" s="67"/>
      <c r="S948" s="67"/>
      <c r="T948" s="67"/>
      <c r="U948" s="67"/>
      <c r="V948" s="67"/>
      <c r="W948" s="67"/>
      <c r="X948" s="73" t="str">
        <f>IF('COUT TVX'!E945=0,"",'COUT TVX'!E945)</f>
        <v/>
      </c>
      <c r="Y948" s="74"/>
      <c r="Z948" s="74"/>
      <c r="AA948" s="74"/>
      <c r="AB948" s="74"/>
      <c r="AC948" s="74"/>
      <c r="AD948" s="68"/>
      <c r="AE948" s="68" t="str">
        <f t="shared" si="85"/>
        <v/>
      </c>
      <c r="AF948" s="68"/>
      <c r="AG948" s="75" t="str">
        <f>IF('COUT TVX'!F945=0,"",'COUT TVX'!F945)</f>
        <v/>
      </c>
      <c r="AH948" s="75" t="str">
        <f>IF('COUT TVX'!G945=0,"",'COUT TVX'!G945)</f>
        <v/>
      </c>
      <c r="AI948" s="76" t="str">
        <f t="shared" si="86"/>
        <v/>
      </c>
      <c r="AJ948" s="67" t="str">
        <f>'COUT TVX'!K945</f>
        <v>Lot n°08 : Carrelage-Faïence</v>
      </c>
      <c r="AK948" s="67" t="str">
        <f>'COUT TVX'!L945</f>
        <v>SECOND ŒUVRE</v>
      </c>
      <c r="AL948" s="68">
        <f>'COUT TVX'!M945</f>
        <v>82660.38</v>
      </c>
      <c r="AM948" s="68"/>
      <c r="AN948" s="68"/>
      <c r="AO948" s="68"/>
      <c r="AP948" s="68"/>
      <c r="AQ948" s="68"/>
      <c r="AR948" s="68"/>
      <c r="AS948" s="77" t="str">
        <f>IF(ISBLANK('COUT TVX'!Q945),"",'COUT TVX'!Q945)</f>
        <v/>
      </c>
      <c r="AT948" s="68" t="str">
        <f t="shared" si="87"/>
        <v/>
      </c>
      <c r="AU948" s="68" t="str">
        <f t="shared" si="88"/>
        <v/>
      </c>
      <c r="AV948" s="68" t="str">
        <f t="shared" si="89"/>
        <v/>
      </c>
    </row>
    <row r="949" spans="1:48" x14ac:dyDescent="0.25">
      <c r="A949" s="67">
        <f>'COUT TVX'!A946</f>
        <v>927</v>
      </c>
      <c r="B949" s="67" t="str">
        <f>'COUT TVX'!B946</f>
        <v>SAINT CALAIS-RUE VAN GOGH</v>
      </c>
      <c r="C949" s="67"/>
      <c r="D949" s="67"/>
      <c r="E949" s="67" t="str">
        <f>IF(ISBLANK('COUT TVX'!I946),"",'COUT TVX'!I946)</f>
        <v/>
      </c>
      <c r="F949" s="72" t="str">
        <f>'COUT TVX'!R946</f>
        <v>Z3</v>
      </c>
      <c r="G949" s="67"/>
      <c r="H949" s="67">
        <f>'COUT TVX'!C946</f>
        <v>2016</v>
      </c>
      <c r="I949" s="67">
        <f>'COUT TVX'!D946</f>
        <v>2018</v>
      </c>
      <c r="J949" s="67" t="str">
        <f>IF('COUT TVX'!H946="IND","IND",IF('COUT TVX'!H946="COLL","COLL",IF('COUT TVX'!H946="INT","COL","MIXTE")))</f>
        <v>IND</v>
      </c>
      <c r="K949" s="67" t="str">
        <f>IFERROR((VLOOKUP(A949,'COUT GLOBAL'!A:L,9,FALSE)),"")</f>
        <v>Locatif</v>
      </c>
      <c r="L949" s="67"/>
      <c r="M949" s="67"/>
      <c r="N949" s="67" t="str">
        <f t="shared" si="84"/>
        <v>-</v>
      </c>
      <c r="O949" s="67"/>
      <c r="P949" s="67"/>
      <c r="Q949" s="67"/>
      <c r="R949" s="67"/>
      <c r="S949" s="67"/>
      <c r="T949" s="67"/>
      <c r="U949" s="67"/>
      <c r="V949" s="67"/>
      <c r="W949" s="67"/>
      <c r="X949" s="73" t="str">
        <f>IF('COUT TVX'!E946=0,"",'COUT TVX'!E946)</f>
        <v/>
      </c>
      <c r="Y949" s="74"/>
      <c r="Z949" s="74"/>
      <c r="AA949" s="74"/>
      <c r="AB949" s="74"/>
      <c r="AC949" s="74"/>
      <c r="AD949" s="68"/>
      <c r="AE949" s="68" t="str">
        <f t="shared" si="85"/>
        <v/>
      </c>
      <c r="AF949" s="68"/>
      <c r="AG949" s="75" t="str">
        <f>IF('COUT TVX'!F946=0,"",'COUT TVX'!F946)</f>
        <v/>
      </c>
      <c r="AH949" s="75" t="str">
        <f>IF('COUT TVX'!G946=0,"",'COUT TVX'!G946)</f>
        <v/>
      </c>
      <c r="AI949" s="76" t="str">
        <f t="shared" si="86"/>
        <v/>
      </c>
      <c r="AJ949" s="67" t="str">
        <f>'COUT TVX'!K946</f>
        <v>Lot n°09 : Peinture-Revêtements de Sol Pvc</v>
      </c>
      <c r="AK949" s="67" t="str">
        <f>'COUT TVX'!L946</f>
        <v>SECOND ŒUVRE</v>
      </c>
      <c r="AL949" s="68">
        <f>'COUT TVX'!M946</f>
        <v>55202.16</v>
      </c>
      <c r="AM949" s="68"/>
      <c r="AN949" s="68"/>
      <c r="AO949" s="68"/>
      <c r="AP949" s="68"/>
      <c r="AQ949" s="68"/>
      <c r="AR949" s="68"/>
      <c r="AS949" s="77" t="str">
        <f>IF(ISBLANK('COUT TVX'!Q946),"",'COUT TVX'!Q946)</f>
        <v/>
      </c>
      <c r="AT949" s="68" t="str">
        <f t="shared" si="87"/>
        <v/>
      </c>
      <c r="AU949" s="68" t="str">
        <f t="shared" si="88"/>
        <v/>
      </c>
      <c r="AV949" s="68" t="str">
        <f t="shared" si="89"/>
        <v/>
      </c>
    </row>
    <row r="950" spans="1:48" x14ac:dyDescent="0.25">
      <c r="A950" s="67">
        <f>'COUT TVX'!A947</f>
        <v>927</v>
      </c>
      <c r="B950" s="67" t="str">
        <f>'COUT TVX'!B947</f>
        <v>SAINT CALAIS-RUE VAN GOGH</v>
      </c>
      <c r="C950" s="67"/>
      <c r="D950" s="67"/>
      <c r="E950" s="67" t="str">
        <f>IF(ISBLANK('COUT TVX'!I947),"",'COUT TVX'!I947)</f>
        <v/>
      </c>
      <c r="F950" s="72" t="str">
        <f>'COUT TVX'!R947</f>
        <v>Z3</v>
      </c>
      <c r="G950" s="67"/>
      <c r="H950" s="67">
        <f>'COUT TVX'!C947</f>
        <v>2016</v>
      </c>
      <c r="I950" s="67">
        <f>'COUT TVX'!D947</f>
        <v>2018</v>
      </c>
      <c r="J950" s="67" t="str">
        <f>IF('COUT TVX'!H947="IND","IND",IF('COUT TVX'!H947="COLL","COLL",IF('COUT TVX'!H947="INT","COL","MIXTE")))</f>
        <v>IND</v>
      </c>
      <c r="K950" s="67" t="str">
        <f>IFERROR((VLOOKUP(A950,'COUT GLOBAL'!A:L,9,FALSE)),"")</f>
        <v>Locatif</v>
      </c>
      <c r="L950" s="67"/>
      <c r="M950" s="67"/>
      <c r="N950" s="67" t="str">
        <f t="shared" si="84"/>
        <v>-</v>
      </c>
      <c r="O950" s="67"/>
      <c r="P950" s="67"/>
      <c r="Q950" s="67"/>
      <c r="R950" s="67"/>
      <c r="S950" s="67"/>
      <c r="T950" s="67"/>
      <c r="U950" s="67"/>
      <c r="V950" s="67"/>
      <c r="W950" s="67"/>
      <c r="X950" s="73" t="str">
        <f>IF('COUT TVX'!E947=0,"",'COUT TVX'!E947)</f>
        <v/>
      </c>
      <c r="Y950" s="74"/>
      <c r="Z950" s="74"/>
      <c r="AA950" s="74"/>
      <c r="AB950" s="74"/>
      <c r="AC950" s="74"/>
      <c r="AD950" s="68"/>
      <c r="AE950" s="68" t="str">
        <f t="shared" si="85"/>
        <v/>
      </c>
      <c r="AF950" s="68"/>
      <c r="AG950" s="75" t="str">
        <f>IF('COUT TVX'!F947=0,"",'COUT TVX'!F947)</f>
        <v/>
      </c>
      <c r="AH950" s="75" t="str">
        <f>IF('COUT TVX'!G947=0,"",'COUT TVX'!G947)</f>
        <v/>
      </c>
      <c r="AI950" s="76" t="str">
        <f t="shared" si="86"/>
        <v/>
      </c>
      <c r="AJ950" s="67" t="str">
        <f>'COUT TVX'!K947</f>
        <v>Lot n°10 : Espaces Verts-Clôtures</v>
      </c>
      <c r="AK950" s="67" t="s">
        <v>148</v>
      </c>
      <c r="AL950" s="68">
        <f>'COUT TVX'!M947</f>
        <v>25333.65</v>
      </c>
      <c r="AM950" s="68"/>
      <c r="AN950" s="68"/>
      <c r="AO950" s="68"/>
      <c r="AP950" s="68"/>
      <c r="AQ950" s="68"/>
      <c r="AR950" s="68"/>
      <c r="AS950" s="77" t="str">
        <f>IF(ISBLANK('COUT TVX'!Q947),"",'COUT TVX'!Q947)</f>
        <v/>
      </c>
      <c r="AT950" s="68" t="str">
        <f t="shared" si="87"/>
        <v/>
      </c>
      <c r="AU950" s="68" t="str">
        <f t="shared" si="88"/>
        <v/>
      </c>
      <c r="AV950" s="68" t="str">
        <f t="shared" si="89"/>
        <v/>
      </c>
    </row>
    <row r="951" spans="1:48" x14ac:dyDescent="0.25">
      <c r="A951" s="67">
        <f>'COUT TVX'!A948</f>
        <v>927</v>
      </c>
      <c r="B951" s="67" t="str">
        <f>'COUT TVX'!B948</f>
        <v>SAINT CALAIS-RUE VAN GOGH</v>
      </c>
      <c r="C951" s="67"/>
      <c r="D951" s="67"/>
      <c r="E951" s="67" t="str">
        <f>IF(ISBLANK('COUT TVX'!I948),"",'COUT TVX'!I948)</f>
        <v/>
      </c>
      <c r="F951" s="72" t="str">
        <f>'COUT TVX'!R948</f>
        <v>Z3</v>
      </c>
      <c r="G951" s="67"/>
      <c r="H951" s="67">
        <f>'COUT TVX'!C948</f>
        <v>2016</v>
      </c>
      <c r="I951" s="67">
        <f>'COUT TVX'!D948</f>
        <v>2018</v>
      </c>
      <c r="J951" s="67" t="str">
        <f>IF('COUT TVX'!H948="IND","IND",IF('COUT TVX'!H948="COLL","COLL",IF('COUT TVX'!H948="INT","COL","MIXTE")))</f>
        <v>IND</v>
      </c>
      <c r="K951" s="67" t="str">
        <f>IFERROR((VLOOKUP(A951,'COUT GLOBAL'!A:L,9,FALSE)),"")</f>
        <v>Locatif</v>
      </c>
      <c r="L951" s="67"/>
      <c r="M951" s="67"/>
      <c r="N951" s="67" t="str">
        <f t="shared" si="84"/>
        <v>-</v>
      </c>
      <c r="O951" s="67"/>
      <c r="P951" s="67"/>
      <c r="Q951" s="67"/>
      <c r="R951" s="67"/>
      <c r="S951" s="67"/>
      <c r="T951" s="67"/>
      <c r="U951" s="67"/>
      <c r="V951" s="67"/>
      <c r="W951" s="67"/>
      <c r="X951" s="73" t="str">
        <f>IF('COUT TVX'!E948=0,"",'COUT TVX'!E948)</f>
        <v/>
      </c>
      <c r="Y951" s="74"/>
      <c r="Z951" s="74"/>
      <c r="AA951" s="74"/>
      <c r="AB951" s="74"/>
      <c r="AC951" s="74"/>
      <c r="AD951" s="68"/>
      <c r="AE951" s="68" t="str">
        <f t="shared" si="85"/>
        <v/>
      </c>
      <c r="AF951" s="68"/>
      <c r="AG951" s="75" t="str">
        <f>IF('COUT TVX'!F948=0,"",'COUT TVX'!F948)</f>
        <v/>
      </c>
      <c r="AH951" s="75" t="str">
        <f>IF('COUT TVX'!G948=0,"",'COUT TVX'!G948)</f>
        <v/>
      </c>
      <c r="AI951" s="76" t="str">
        <f t="shared" si="86"/>
        <v/>
      </c>
      <c r="AJ951" s="67" t="str">
        <f>'COUT TVX'!K948</f>
        <v>Lot n°11 : Plomberie-Chauffage Gaz-VMC</v>
      </c>
      <c r="AK951" s="67" t="str">
        <f>'COUT TVX'!L948</f>
        <v>ELECTRICITE / CHAUFFAGE/PLOMBERIE/VMC</v>
      </c>
      <c r="AL951" s="68">
        <f>'COUT TVX'!M948</f>
        <v>133661.19</v>
      </c>
      <c r="AM951" s="68"/>
      <c r="AN951" s="68"/>
      <c r="AO951" s="68"/>
      <c r="AP951" s="68"/>
      <c r="AQ951" s="68"/>
      <c r="AR951" s="68"/>
      <c r="AS951" s="77" t="str">
        <f>IF(ISBLANK('COUT TVX'!Q948),"",'COUT TVX'!Q948)</f>
        <v/>
      </c>
      <c r="AT951" s="68" t="str">
        <f t="shared" si="87"/>
        <v/>
      </c>
      <c r="AU951" s="68" t="str">
        <f t="shared" si="88"/>
        <v/>
      </c>
      <c r="AV951" s="68" t="str">
        <f t="shared" si="89"/>
        <v/>
      </c>
    </row>
    <row r="952" spans="1:48" x14ac:dyDescent="0.25">
      <c r="A952" s="67">
        <f>'COUT TVX'!A949</f>
        <v>927</v>
      </c>
      <c r="B952" s="67" t="str">
        <f>'COUT TVX'!B949</f>
        <v>SAINT CALAIS-RUE VAN GOGH</v>
      </c>
      <c r="C952" s="67"/>
      <c r="D952" s="67"/>
      <c r="E952" s="67" t="str">
        <f>IF(ISBLANK('COUT TVX'!I949),"",'COUT TVX'!I949)</f>
        <v/>
      </c>
      <c r="F952" s="72" t="str">
        <f>'COUT TVX'!R949</f>
        <v>Z3</v>
      </c>
      <c r="G952" s="67"/>
      <c r="H952" s="67">
        <f>'COUT TVX'!C949</f>
        <v>2016</v>
      </c>
      <c r="I952" s="67">
        <f>'COUT TVX'!D949</f>
        <v>2018</v>
      </c>
      <c r="J952" s="67" t="str">
        <f>IF('COUT TVX'!H949="IND","IND",IF('COUT TVX'!H949="COLL","COLL",IF('COUT TVX'!H949="INT","COL","MIXTE")))</f>
        <v>IND</v>
      </c>
      <c r="K952" s="67" t="str">
        <f>IFERROR((VLOOKUP(A952,'COUT GLOBAL'!A:L,9,FALSE)),"")</f>
        <v>Locatif</v>
      </c>
      <c r="L952" s="67"/>
      <c r="M952" s="67"/>
      <c r="N952" s="67" t="str">
        <f t="shared" si="84"/>
        <v>-</v>
      </c>
      <c r="O952" s="67"/>
      <c r="P952" s="67"/>
      <c r="Q952" s="67"/>
      <c r="R952" s="67"/>
      <c r="S952" s="67"/>
      <c r="T952" s="67"/>
      <c r="U952" s="67"/>
      <c r="V952" s="67"/>
      <c r="W952" s="67"/>
      <c r="X952" s="73" t="str">
        <f>IF('COUT TVX'!E949=0,"",'COUT TVX'!E949)</f>
        <v/>
      </c>
      <c r="Y952" s="74"/>
      <c r="Z952" s="74"/>
      <c r="AA952" s="74"/>
      <c r="AB952" s="74"/>
      <c r="AC952" s="74"/>
      <c r="AD952" s="68"/>
      <c r="AE952" s="68" t="str">
        <f t="shared" si="85"/>
        <v/>
      </c>
      <c r="AF952" s="68"/>
      <c r="AG952" s="75" t="str">
        <f>IF('COUT TVX'!F949=0,"",'COUT TVX'!F949)</f>
        <v/>
      </c>
      <c r="AH952" s="75" t="str">
        <f>IF('COUT TVX'!G949=0,"",'COUT TVX'!G949)</f>
        <v/>
      </c>
      <c r="AI952" s="76" t="str">
        <f t="shared" si="86"/>
        <v/>
      </c>
      <c r="AJ952" s="67" t="str">
        <f>'COUT TVX'!K949</f>
        <v>Lot n°12 : Electricité-Photovoltaïque</v>
      </c>
      <c r="AK952" s="67" t="str">
        <f>'COUT TVX'!L949</f>
        <v>ELECTRICITE / CHAUFFAGE/PLOMBERIE/VMC</v>
      </c>
      <c r="AL952" s="68">
        <f>'COUT TVX'!M949</f>
        <v>107102.37</v>
      </c>
      <c r="AM952" s="68"/>
      <c r="AN952" s="68"/>
      <c r="AO952" s="68"/>
      <c r="AP952" s="68"/>
      <c r="AQ952" s="68"/>
      <c r="AR952" s="68"/>
      <c r="AS952" s="77" t="str">
        <f>IF(ISBLANK('COUT TVX'!Q949),"",'COUT TVX'!Q949)</f>
        <v/>
      </c>
      <c r="AT952" s="68" t="str">
        <f t="shared" si="87"/>
        <v/>
      </c>
      <c r="AU952" s="68" t="str">
        <f t="shared" si="88"/>
        <v/>
      </c>
      <c r="AV952" s="68" t="str">
        <f t="shared" si="89"/>
        <v/>
      </c>
    </row>
    <row r="953" spans="1:48" x14ac:dyDescent="0.25">
      <c r="A953" s="67">
        <f>'COUT TVX'!A950</f>
        <v>927</v>
      </c>
      <c r="B953" s="67" t="str">
        <f>'COUT TVX'!B950</f>
        <v>SAINT CALAIS-RUE VAN GOGH</v>
      </c>
      <c r="C953" s="67"/>
      <c r="D953" s="67"/>
      <c r="E953" s="67" t="str">
        <f>IF(ISBLANK('COUT TVX'!I950),"",'COUT TVX'!I950)</f>
        <v/>
      </c>
      <c r="F953" s="72" t="str">
        <f>'COUT TVX'!R950</f>
        <v>Z3</v>
      </c>
      <c r="G953" s="67"/>
      <c r="H953" s="67">
        <f>'COUT TVX'!C950</f>
        <v>2016</v>
      </c>
      <c r="I953" s="67">
        <f>'COUT TVX'!D950</f>
        <v>2018</v>
      </c>
      <c r="J953" s="67" t="str">
        <f>IF('COUT TVX'!H950="IND","IND",IF('COUT TVX'!H950="COLL","COLL",IF('COUT TVX'!H950="INT","COL","MIXTE")))</f>
        <v>IND</v>
      </c>
      <c r="K953" s="67" t="str">
        <f>IFERROR((VLOOKUP(A953,'COUT GLOBAL'!A:L,9,FALSE)),"")</f>
        <v>Locatif</v>
      </c>
      <c r="L953" s="67"/>
      <c r="M953" s="67"/>
      <c r="N953" s="67" t="str">
        <f t="shared" si="84"/>
        <v>-</v>
      </c>
      <c r="O953" s="67"/>
      <c r="P953" s="67"/>
      <c r="Q953" s="67"/>
      <c r="R953" s="67"/>
      <c r="S953" s="67"/>
      <c r="T953" s="67"/>
      <c r="U953" s="67"/>
      <c r="V953" s="67"/>
      <c r="W953" s="67"/>
      <c r="X953" s="73" t="str">
        <f>IF('COUT TVX'!E950=0,"",'COUT TVX'!E950)</f>
        <v/>
      </c>
      <c r="Y953" s="74"/>
      <c r="Z953" s="74"/>
      <c r="AA953" s="74"/>
      <c r="AB953" s="74"/>
      <c r="AC953" s="74"/>
      <c r="AD953" s="68"/>
      <c r="AE953" s="68" t="str">
        <f t="shared" si="85"/>
        <v/>
      </c>
      <c r="AF953" s="68"/>
      <c r="AG953" s="75" t="str">
        <f>IF('COUT TVX'!F950=0,"",'COUT TVX'!F950)</f>
        <v/>
      </c>
      <c r="AH953" s="75" t="str">
        <f>IF('COUT TVX'!G950=0,"",'COUT TVX'!G950)</f>
        <v/>
      </c>
      <c r="AI953" s="76" t="str">
        <f t="shared" si="86"/>
        <v/>
      </c>
      <c r="AJ953" s="67" t="str">
        <f>'COUT TVX'!K950</f>
        <v>Sous Traitant Lot 12</v>
      </c>
      <c r="AK953" s="67" t="str">
        <f>'COUT TVX'!L950</f>
        <v>ELECTRICITE / CHAUFFAGE/PLOMBERIE/VMC</v>
      </c>
      <c r="AL953" s="68">
        <f>'COUT TVX'!M950</f>
        <v>3120</v>
      </c>
      <c r="AM953" s="68"/>
      <c r="AN953" s="68"/>
      <c r="AO953" s="68"/>
      <c r="AP953" s="68"/>
      <c r="AQ953" s="68"/>
      <c r="AR953" s="68"/>
      <c r="AS953" s="77" t="str">
        <f>IF(ISBLANK('COUT TVX'!Q950),"",'COUT TVX'!Q950)</f>
        <v/>
      </c>
      <c r="AT953" s="68" t="str">
        <f t="shared" si="87"/>
        <v/>
      </c>
      <c r="AU953" s="68" t="str">
        <f t="shared" si="88"/>
        <v/>
      </c>
      <c r="AV953" s="68" t="str">
        <f t="shared" si="89"/>
        <v/>
      </c>
    </row>
    <row r="954" spans="1:48" x14ac:dyDescent="0.25">
      <c r="A954" s="67" t="str">
        <f>'COUT TVX'!A951</f>
        <v>882/1</v>
      </c>
      <c r="B954" s="67" t="str">
        <f>'COUT TVX'!B951</f>
        <v>ECOMMOY-RUE DU CLOS RENAULT</v>
      </c>
      <c r="C954" s="67"/>
      <c r="D954" s="67" t="s">
        <v>1279</v>
      </c>
      <c r="E954" s="67" t="str">
        <f>IF(ISBLANK('COUT TVX'!I951),"",'COUT TVX'!I951)</f>
        <v/>
      </c>
      <c r="F954" s="72" t="str">
        <f>'COUT TVX'!R951</f>
        <v>Z3</v>
      </c>
      <c r="G954" s="67"/>
      <c r="H954" s="67">
        <f>'COUT TVX'!C951</f>
        <v>2016</v>
      </c>
      <c r="I954" s="67">
        <f>'COUT TVX'!D951</f>
        <v>2018</v>
      </c>
      <c r="J954" s="67" t="str">
        <f>IF('COUT TVX'!H951="IND","IND",IF('COUT TVX'!H951="COLL","COLL",IF('COUT TVX'!H951="INT","COL","MIXTE")))</f>
        <v>COLL</v>
      </c>
      <c r="K954" s="67" t="str">
        <f>IFERROR((VLOOKUP(A954,'COUT GLOBAL'!A:L,9,FALSE)),"")</f>
        <v>Locatif</v>
      </c>
      <c r="L954" s="67"/>
      <c r="M954" s="67"/>
      <c r="N954" s="67" t="str">
        <f t="shared" si="84"/>
        <v>-</v>
      </c>
      <c r="O954" s="67"/>
      <c r="P954" s="67"/>
      <c r="Q954" s="67"/>
      <c r="R954" s="67"/>
      <c r="S954" s="67"/>
      <c r="T954" s="67"/>
      <c r="U954" s="67"/>
      <c r="V954" s="67"/>
      <c r="W954" s="67"/>
      <c r="X954" s="73">
        <f>IF('COUT TVX'!E951=0,"",'COUT TVX'!E951)</f>
        <v>16</v>
      </c>
      <c r="Y954" s="74"/>
      <c r="Z954" s="74"/>
      <c r="AA954" s="74"/>
      <c r="AB954" s="74"/>
      <c r="AC954" s="74"/>
      <c r="AD954" s="68"/>
      <c r="AE954" s="68">
        <f t="shared" si="85"/>
        <v>0</v>
      </c>
      <c r="AF954" s="68"/>
      <c r="AG954" s="75">
        <f>IF('COUT TVX'!F951=0,"",'COUT TVX'!F951)</f>
        <v>912.6</v>
      </c>
      <c r="AH954" s="75">
        <f>IF('COUT TVX'!G951=0,"",'COUT TVX'!G951)</f>
        <v>978.8</v>
      </c>
      <c r="AI954" s="76">
        <f t="shared" si="86"/>
        <v>0.93236616264814065</v>
      </c>
      <c r="AJ954" s="67" t="str">
        <f>'COUT TVX'!K951</f>
        <v>Lot n°01: Terrassement-Voirie-Assainissement</v>
      </c>
      <c r="AK954" s="67" t="s">
        <v>193</v>
      </c>
      <c r="AL954" s="68">
        <f>'COUT TVX'!M951</f>
        <v>12998.32</v>
      </c>
      <c r="AM954" s="68"/>
      <c r="AN954" s="68"/>
      <c r="AO954" s="68"/>
      <c r="AP954" s="68"/>
      <c r="AQ954" s="68"/>
      <c r="AR954" s="68"/>
      <c r="AS954" s="77" t="str">
        <f>IF(ISBLANK('COUT TVX'!Q951),"",'COUT TVX'!Q951)</f>
        <v/>
      </c>
      <c r="AT954" s="68">
        <f t="shared" si="87"/>
        <v>0</v>
      </c>
      <c r="AU954" s="68">
        <f t="shared" si="88"/>
        <v>0</v>
      </c>
      <c r="AV954" s="68">
        <f t="shared" si="89"/>
        <v>0</v>
      </c>
    </row>
    <row r="955" spans="1:48" x14ac:dyDescent="0.25">
      <c r="A955" s="67" t="str">
        <f>'COUT TVX'!A952</f>
        <v>882/1</v>
      </c>
      <c r="B955" s="67" t="str">
        <f>'COUT TVX'!B952</f>
        <v>ECOMMOY-RUE DU CLOS RENAULT</v>
      </c>
      <c r="C955" s="67"/>
      <c r="D955" s="67"/>
      <c r="E955" s="67" t="str">
        <f>IF(ISBLANK('COUT TVX'!I952),"",'COUT TVX'!I952)</f>
        <v/>
      </c>
      <c r="F955" s="72" t="str">
        <f>'COUT TVX'!R952</f>
        <v>Z3</v>
      </c>
      <c r="G955" s="67"/>
      <c r="H955" s="67">
        <f>'COUT TVX'!C952</f>
        <v>2016</v>
      </c>
      <c r="I955" s="67">
        <f>'COUT TVX'!D952</f>
        <v>2018</v>
      </c>
      <c r="J955" s="67" t="str">
        <f>IF('COUT TVX'!H952="IND","IND",IF('COUT TVX'!H952="COLL","COLL",IF('COUT TVX'!H952="INT","COL","MIXTE")))</f>
        <v>COLL</v>
      </c>
      <c r="K955" s="67" t="str">
        <f>IFERROR((VLOOKUP(A955,'COUT GLOBAL'!A:L,9,FALSE)),"")</f>
        <v>Locatif</v>
      </c>
      <c r="L955" s="67"/>
      <c r="M955" s="67"/>
      <c r="N955" s="67" t="str">
        <f t="shared" si="84"/>
        <v>-</v>
      </c>
      <c r="O955" s="67"/>
      <c r="P955" s="67"/>
      <c r="Q955" s="67"/>
      <c r="R955" s="67"/>
      <c r="S955" s="67"/>
      <c r="T955" s="67"/>
      <c r="U955" s="67"/>
      <c r="V955" s="67"/>
      <c r="W955" s="67"/>
      <c r="X955" s="73" t="str">
        <f>IF('COUT TVX'!E952=0,"",'COUT TVX'!E952)</f>
        <v/>
      </c>
      <c r="Y955" s="74"/>
      <c r="Z955" s="74"/>
      <c r="AA955" s="74"/>
      <c r="AB955" s="74"/>
      <c r="AC955" s="74"/>
      <c r="AD955" s="68"/>
      <c r="AE955" s="68" t="str">
        <f t="shared" si="85"/>
        <v/>
      </c>
      <c r="AF955" s="68"/>
      <c r="AG955" s="75" t="str">
        <f>IF('COUT TVX'!F952=0,"",'COUT TVX'!F952)</f>
        <v/>
      </c>
      <c r="AH955" s="75" t="str">
        <f>IF('COUT TVX'!G952=0,"",'COUT TVX'!G952)</f>
        <v/>
      </c>
      <c r="AI955" s="76" t="str">
        <f t="shared" si="86"/>
        <v/>
      </c>
      <c r="AJ955" s="67" t="str">
        <f>'COUT TVX'!K952</f>
        <v>Lot n°02 : Réseaux Divers</v>
      </c>
      <c r="AK955" s="67" t="s">
        <v>193</v>
      </c>
      <c r="AL955" s="68">
        <f>'COUT TVX'!M952</f>
        <v>552.9</v>
      </c>
      <c r="AM955" s="68"/>
      <c r="AN955" s="68"/>
      <c r="AO955" s="68"/>
      <c r="AP955" s="68"/>
      <c r="AQ955" s="68"/>
      <c r="AR955" s="68"/>
      <c r="AS955" s="77" t="str">
        <f>IF(ISBLANK('COUT TVX'!Q952),"",'COUT TVX'!Q952)</f>
        <v/>
      </c>
      <c r="AT955" s="68" t="str">
        <f t="shared" si="87"/>
        <v/>
      </c>
      <c r="AU955" s="68" t="str">
        <f t="shared" si="88"/>
        <v/>
      </c>
      <c r="AV955" s="68" t="str">
        <f t="shared" si="89"/>
        <v/>
      </c>
    </row>
    <row r="956" spans="1:48" x14ac:dyDescent="0.25">
      <c r="A956" s="67" t="str">
        <f>'COUT TVX'!A953</f>
        <v>882/1</v>
      </c>
      <c r="B956" s="67" t="str">
        <f>'COUT TVX'!B953</f>
        <v>ECOMMOY-RUE DU CLOS RENAULT</v>
      </c>
      <c r="C956" s="67"/>
      <c r="D956" s="67"/>
      <c r="E956" s="67" t="str">
        <f>IF(ISBLANK('COUT TVX'!I953),"",'COUT TVX'!I953)</f>
        <v/>
      </c>
      <c r="F956" s="72" t="str">
        <f>'COUT TVX'!R953</f>
        <v>Z3</v>
      </c>
      <c r="G956" s="67"/>
      <c r="H956" s="67">
        <f>'COUT TVX'!C953</f>
        <v>2016</v>
      </c>
      <c r="I956" s="67">
        <f>'COUT TVX'!D953</f>
        <v>2018</v>
      </c>
      <c r="J956" s="67" t="str">
        <f>IF('COUT TVX'!H953="IND","IND",IF('COUT TVX'!H953="COLL","COLL",IF('COUT TVX'!H953="INT","COL","MIXTE")))</f>
        <v>COLL</v>
      </c>
      <c r="K956" s="67" t="str">
        <f>IFERROR((VLOOKUP(A956,'COUT GLOBAL'!A:L,9,FALSE)),"")</f>
        <v>Locatif</v>
      </c>
      <c r="L956" s="67"/>
      <c r="M956" s="67"/>
      <c r="N956" s="67" t="str">
        <f t="shared" si="84"/>
        <v>-</v>
      </c>
      <c r="O956" s="67"/>
      <c r="P956" s="67"/>
      <c r="Q956" s="67"/>
      <c r="R956" s="67"/>
      <c r="S956" s="67"/>
      <c r="T956" s="67"/>
      <c r="U956" s="67"/>
      <c r="V956" s="67"/>
      <c r="W956" s="67"/>
      <c r="X956" s="73" t="str">
        <f>IF('COUT TVX'!E953=0,"",'COUT TVX'!E953)</f>
        <v/>
      </c>
      <c r="Y956" s="74"/>
      <c r="Z956" s="74"/>
      <c r="AA956" s="74"/>
      <c r="AB956" s="74"/>
      <c r="AC956" s="74"/>
      <c r="AD956" s="68"/>
      <c r="AE956" s="68" t="str">
        <f t="shared" si="85"/>
        <v/>
      </c>
      <c r="AF956" s="68"/>
      <c r="AG956" s="75" t="str">
        <f>IF('COUT TVX'!F953=0,"",'COUT TVX'!F953)</f>
        <v/>
      </c>
      <c r="AH956" s="75" t="str">
        <f>IF('COUT TVX'!G953=0,"",'COUT TVX'!G953)</f>
        <v/>
      </c>
      <c r="AI956" s="76" t="str">
        <f t="shared" si="86"/>
        <v/>
      </c>
      <c r="AJ956" s="67" t="str">
        <f>'COUT TVX'!K953</f>
        <v>Lot n°01 : Gros Oeuvre-Réseaux</v>
      </c>
      <c r="AK956" s="67" t="str">
        <f>'COUT TVX'!L953</f>
        <v>GROS ŒUVRE</v>
      </c>
      <c r="AL956" s="68">
        <f>'COUT TVX'!M953</f>
        <v>456647.41</v>
      </c>
      <c r="AM956" s="68"/>
      <c r="AN956" s="68"/>
      <c r="AO956" s="68"/>
      <c r="AP956" s="68"/>
      <c r="AQ956" s="68"/>
      <c r="AR956" s="68"/>
      <c r="AS956" s="77" t="str">
        <f>IF(ISBLANK('COUT TVX'!Q953),"",'COUT TVX'!Q953)</f>
        <v/>
      </c>
      <c r="AT956" s="68" t="str">
        <f t="shared" si="87"/>
        <v/>
      </c>
      <c r="AU956" s="68" t="str">
        <f t="shared" si="88"/>
        <v/>
      </c>
      <c r="AV956" s="68" t="str">
        <f t="shared" si="89"/>
        <v/>
      </c>
    </row>
    <row r="957" spans="1:48" x14ac:dyDescent="0.25">
      <c r="A957" s="67" t="str">
        <f>'COUT TVX'!A954</f>
        <v>882/1</v>
      </c>
      <c r="B957" s="67" t="str">
        <f>'COUT TVX'!B954</f>
        <v>ECOMMOY-RUE DU CLOS RENAULT</v>
      </c>
      <c r="C957" s="67"/>
      <c r="D957" s="67"/>
      <c r="E957" s="67" t="str">
        <f>IF(ISBLANK('COUT TVX'!I954),"",'COUT TVX'!I954)</f>
        <v/>
      </c>
      <c r="F957" s="72" t="str">
        <f>'COUT TVX'!R954</f>
        <v>Z3</v>
      </c>
      <c r="G957" s="67"/>
      <c r="H957" s="67">
        <f>'COUT TVX'!C954</f>
        <v>2016</v>
      </c>
      <c r="I957" s="67">
        <f>'COUT TVX'!D954</f>
        <v>2018</v>
      </c>
      <c r="J957" s="67" t="str">
        <f>IF('COUT TVX'!H954="IND","IND",IF('COUT TVX'!H954="COLL","COLL",IF('COUT TVX'!H954="INT","COL","MIXTE")))</f>
        <v>COLL</v>
      </c>
      <c r="K957" s="67" t="str">
        <f>IFERROR((VLOOKUP(A957,'COUT GLOBAL'!A:L,9,FALSE)),"")</f>
        <v>Locatif</v>
      </c>
      <c r="L957" s="67"/>
      <c r="M957" s="67"/>
      <c r="N957" s="67" t="str">
        <f t="shared" si="84"/>
        <v>-</v>
      </c>
      <c r="O957" s="67"/>
      <c r="P957" s="67"/>
      <c r="Q957" s="67"/>
      <c r="R957" s="67"/>
      <c r="S957" s="67"/>
      <c r="T957" s="67"/>
      <c r="U957" s="67"/>
      <c r="V957" s="67"/>
      <c r="W957" s="67"/>
      <c r="X957" s="73" t="str">
        <f>IF('COUT TVX'!E954=0,"",'COUT TVX'!E954)</f>
        <v/>
      </c>
      <c r="Y957" s="74"/>
      <c r="Z957" s="74"/>
      <c r="AA957" s="74"/>
      <c r="AB957" s="74"/>
      <c r="AC957" s="74"/>
      <c r="AD957" s="68"/>
      <c r="AE957" s="68" t="str">
        <f t="shared" si="85"/>
        <v/>
      </c>
      <c r="AF957" s="68"/>
      <c r="AG957" s="75" t="str">
        <f>IF('COUT TVX'!F954=0,"",'COUT TVX'!F954)</f>
        <v/>
      </c>
      <c r="AH957" s="75" t="str">
        <f>IF('COUT TVX'!G954=0,"",'COUT TVX'!G954)</f>
        <v/>
      </c>
      <c r="AI957" s="76" t="str">
        <f t="shared" si="86"/>
        <v/>
      </c>
      <c r="AJ957" s="67" t="str">
        <f>'COUT TVX'!K954</f>
        <v>Sous-Traitant n°01-Lot n°1-Gros Oeuvre</v>
      </c>
      <c r="AK957" s="67" t="str">
        <f>'COUT TVX'!L954</f>
        <v>GROS ŒUVRE</v>
      </c>
      <c r="AL957" s="68">
        <f>'COUT TVX'!M954</f>
        <v>5712</v>
      </c>
      <c r="AM957" s="68"/>
      <c r="AN957" s="68"/>
      <c r="AO957" s="68"/>
      <c r="AP957" s="68"/>
      <c r="AQ957" s="68"/>
      <c r="AR957" s="68"/>
      <c r="AS957" s="77" t="str">
        <f>IF(ISBLANK('COUT TVX'!Q954),"",'COUT TVX'!Q954)</f>
        <v/>
      </c>
      <c r="AT957" s="68" t="str">
        <f t="shared" si="87"/>
        <v/>
      </c>
      <c r="AU957" s="68" t="str">
        <f t="shared" si="88"/>
        <v/>
      </c>
      <c r="AV957" s="68" t="str">
        <f t="shared" si="89"/>
        <v/>
      </c>
    </row>
    <row r="958" spans="1:48" x14ac:dyDescent="0.25">
      <c r="A958" s="67" t="str">
        <f>'COUT TVX'!A955</f>
        <v>882/1</v>
      </c>
      <c r="B958" s="67" t="str">
        <f>'COUT TVX'!B955</f>
        <v>ECOMMOY-RUE DU CLOS RENAULT</v>
      </c>
      <c r="C958" s="67"/>
      <c r="D958" s="67"/>
      <c r="E958" s="67" t="str">
        <f>IF(ISBLANK('COUT TVX'!I955),"",'COUT TVX'!I955)</f>
        <v/>
      </c>
      <c r="F958" s="72" t="str">
        <f>'COUT TVX'!R955</f>
        <v>Z3</v>
      </c>
      <c r="G958" s="67"/>
      <c r="H958" s="67">
        <f>'COUT TVX'!C955</f>
        <v>2016</v>
      </c>
      <c r="I958" s="67">
        <f>'COUT TVX'!D955</f>
        <v>2018</v>
      </c>
      <c r="J958" s="67" t="str">
        <f>IF('COUT TVX'!H955="IND","IND",IF('COUT TVX'!H955="COLL","COLL",IF('COUT TVX'!H955="INT","COL","MIXTE")))</f>
        <v>COLL</v>
      </c>
      <c r="K958" s="67" t="str">
        <f>IFERROR((VLOOKUP(A958,'COUT GLOBAL'!A:L,9,FALSE)),"")</f>
        <v>Locatif</v>
      </c>
      <c r="L958" s="67"/>
      <c r="M958" s="67"/>
      <c r="N958" s="67" t="str">
        <f t="shared" si="84"/>
        <v>-</v>
      </c>
      <c r="O958" s="67"/>
      <c r="P958" s="67"/>
      <c r="Q958" s="67"/>
      <c r="R958" s="67"/>
      <c r="S958" s="67"/>
      <c r="T958" s="67"/>
      <c r="U958" s="67"/>
      <c r="V958" s="67"/>
      <c r="W958" s="67"/>
      <c r="X958" s="73" t="str">
        <f>IF('COUT TVX'!E955=0,"",'COUT TVX'!E955)</f>
        <v/>
      </c>
      <c r="Y958" s="74"/>
      <c r="Z958" s="74"/>
      <c r="AA958" s="74"/>
      <c r="AB958" s="74"/>
      <c r="AC958" s="74"/>
      <c r="AD958" s="68"/>
      <c r="AE958" s="68" t="str">
        <f t="shared" si="85"/>
        <v/>
      </c>
      <c r="AF958" s="68"/>
      <c r="AG958" s="75" t="str">
        <f>IF('COUT TVX'!F955=0,"",'COUT TVX'!F955)</f>
        <v/>
      </c>
      <c r="AH958" s="75" t="str">
        <f>IF('COUT TVX'!G955=0,"",'COUT TVX'!G955)</f>
        <v/>
      </c>
      <c r="AI958" s="76" t="str">
        <f t="shared" si="86"/>
        <v/>
      </c>
      <c r="AJ958" s="67" t="str">
        <f>'COUT TVX'!K955</f>
        <v>Sous Traitant n°02-Lot 1</v>
      </c>
      <c r="AK958" s="67" t="str">
        <f>'COUT TVX'!L955</f>
        <v>GROS ŒUVRE</v>
      </c>
      <c r="AL958" s="68">
        <f>'COUT TVX'!M955</f>
        <v>7270</v>
      </c>
      <c r="AM958" s="68"/>
      <c r="AN958" s="68"/>
      <c r="AO958" s="68"/>
      <c r="AP958" s="68"/>
      <c r="AQ958" s="68"/>
      <c r="AR958" s="68"/>
      <c r="AS958" s="77" t="str">
        <f>IF(ISBLANK('COUT TVX'!Q955),"",'COUT TVX'!Q955)</f>
        <v/>
      </c>
      <c r="AT958" s="68" t="str">
        <f t="shared" si="87"/>
        <v/>
      </c>
      <c r="AU958" s="68" t="str">
        <f t="shared" si="88"/>
        <v/>
      </c>
      <c r="AV958" s="68" t="str">
        <f t="shared" si="89"/>
        <v/>
      </c>
    </row>
    <row r="959" spans="1:48" x14ac:dyDescent="0.25">
      <c r="A959" s="67" t="str">
        <f>'COUT TVX'!A956</f>
        <v>882/1</v>
      </c>
      <c r="B959" s="67" t="str">
        <f>'COUT TVX'!B956</f>
        <v>ECOMMOY-RUE DU CLOS RENAULT</v>
      </c>
      <c r="C959" s="67"/>
      <c r="D959" s="67"/>
      <c r="E959" s="67" t="str">
        <f>IF(ISBLANK('COUT TVX'!I956),"",'COUT TVX'!I956)</f>
        <v/>
      </c>
      <c r="F959" s="72" t="str">
        <f>'COUT TVX'!R956</f>
        <v>Z3</v>
      </c>
      <c r="G959" s="67"/>
      <c r="H959" s="67">
        <f>'COUT TVX'!C956</f>
        <v>2016</v>
      </c>
      <c r="I959" s="67">
        <f>'COUT TVX'!D956</f>
        <v>2018</v>
      </c>
      <c r="J959" s="67" t="str">
        <f>IF('COUT TVX'!H956="IND","IND",IF('COUT TVX'!H956="COLL","COLL",IF('COUT TVX'!H956="INT","COL","MIXTE")))</f>
        <v>COLL</v>
      </c>
      <c r="K959" s="67" t="str">
        <f>IFERROR((VLOOKUP(A959,'COUT GLOBAL'!A:L,9,FALSE)),"")</f>
        <v>Locatif</v>
      </c>
      <c r="L959" s="67"/>
      <c r="M959" s="67"/>
      <c r="N959" s="67" t="str">
        <f t="shared" si="84"/>
        <v>-</v>
      </c>
      <c r="O959" s="67"/>
      <c r="P959" s="67"/>
      <c r="Q959" s="67"/>
      <c r="R959" s="67"/>
      <c r="S959" s="67"/>
      <c r="T959" s="67"/>
      <c r="U959" s="67"/>
      <c r="V959" s="67"/>
      <c r="W959" s="67"/>
      <c r="X959" s="73" t="str">
        <f>IF('COUT TVX'!E956=0,"",'COUT TVX'!E956)</f>
        <v/>
      </c>
      <c r="Y959" s="74"/>
      <c r="Z959" s="74"/>
      <c r="AA959" s="74"/>
      <c r="AB959" s="74"/>
      <c r="AC959" s="74"/>
      <c r="AD959" s="68"/>
      <c r="AE959" s="68" t="str">
        <f t="shared" si="85"/>
        <v/>
      </c>
      <c r="AF959" s="68"/>
      <c r="AG959" s="75" t="str">
        <f>IF('COUT TVX'!F956=0,"",'COUT TVX'!F956)</f>
        <v/>
      </c>
      <c r="AH959" s="75" t="str">
        <f>IF('COUT TVX'!G956=0,"",'COUT TVX'!G956)</f>
        <v/>
      </c>
      <c r="AI959" s="76" t="str">
        <f t="shared" si="86"/>
        <v/>
      </c>
      <c r="AJ959" s="67" t="str">
        <f>'COUT TVX'!K956</f>
        <v>Lot n°02 : Enduits Grattés</v>
      </c>
      <c r="AK959" s="67" t="str">
        <f>'COUT TVX'!L956</f>
        <v>GROS ŒUVRE</v>
      </c>
      <c r="AL959" s="68">
        <f>'COUT TVX'!M956</f>
        <v>10721.3</v>
      </c>
      <c r="AM959" s="68"/>
      <c r="AN959" s="68"/>
      <c r="AO959" s="68"/>
      <c r="AP959" s="68"/>
      <c r="AQ959" s="68"/>
      <c r="AR959" s="68"/>
      <c r="AS959" s="77" t="str">
        <f>IF(ISBLANK('COUT TVX'!Q956),"",'COUT TVX'!Q956)</f>
        <v/>
      </c>
      <c r="AT959" s="68" t="str">
        <f t="shared" si="87"/>
        <v/>
      </c>
      <c r="AU959" s="68" t="str">
        <f t="shared" si="88"/>
        <v/>
      </c>
      <c r="AV959" s="68" t="str">
        <f t="shared" si="89"/>
        <v/>
      </c>
    </row>
    <row r="960" spans="1:48" x14ac:dyDescent="0.25">
      <c r="A960" s="67" t="str">
        <f>'COUT TVX'!A957</f>
        <v>882/1</v>
      </c>
      <c r="B960" s="67" t="str">
        <f>'COUT TVX'!B957</f>
        <v>ECOMMOY-RUE DU CLOS RENAULT</v>
      </c>
      <c r="C960" s="67"/>
      <c r="D960" s="67"/>
      <c r="E960" s="67" t="str">
        <f>IF(ISBLANK('COUT TVX'!I957),"",'COUT TVX'!I957)</f>
        <v/>
      </c>
      <c r="F960" s="72" t="str">
        <f>'COUT TVX'!R957</f>
        <v>Z3</v>
      </c>
      <c r="G960" s="67"/>
      <c r="H960" s="67">
        <f>'COUT TVX'!C957</f>
        <v>2016</v>
      </c>
      <c r="I960" s="67">
        <f>'COUT TVX'!D957</f>
        <v>2018</v>
      </c>
      <c r="J960" s="67" t="str">
        <f>IF('COUT TVX'!H957="IND","IND",IF('COUT TVX'!H957="COLL","COLL",IF('COUT TVX'!H957="INT","COL","MIXTE")))</f>
        <v>COLL</v>
      </c>
      <c r="K960" s="67" t="str">
        <f>IFERROR((VLOOKUP(A960,'COUT GLOBAL'!A:L,9,FALSE)),"")</f>
        <v>Locatif</v>
      </c>
      <c r="L960" s="67"/>
      <c r="M960" s="67"/>
      <c r="N960" s="67" t="str">
        <f t="shared" si="84"/>
        <v>-</v>
      </c>
      <c r="O960" s="67"/>
      <c r="P960" s="67"/>
      <c r="Q960" s="67"/>
      <c r="R960" s="67"/>
      <c r="S960" s="67"/>
      <c r="T960" s="67"/>
      <c r="U960" s="67"/>
      <c r="V960" s="67"/>
      <c r="W960" s="67"/>
      <c r="X960" s="73" t="str">
        <f>IF('COUT TVX'!E957=0,"",'COUT TVX'!E957)</f>
        <v/>
      </c>
      <c r="Y960" s="74"/>
      <c r="Z960" s="74"/>
      <c r="AA960" s="74"/>
      <c r="AB960" s="74"/>
      <c r="AC960" s="74"/>
      <c r="AD960" s="68"/>
      <c r="AE960" s="68" t="str">
        <f t="shared" si="85"/>
        <v/>
      </c>
      <c r="AF960" s="68"/>
      <c r="AG960" s="75" t="str">
        <f>IF('COUT TVX'!F957=0,"",'COUT TVX'!F957)</f>
        <v/>
      </c>
      <c r="AH960" s="75" t="str">
        <f>IF('COUT TVX'!G957=0,"",'COUT TVX'!G957)</f>
        <v/>
      </c>
      <c r="AI960" s="76" t="str">
        <f t="shared" si="86"/>
        <v/>
      </c>
      <c r="AJ960" s="67" t="str">
        <f>'COUT TVX'!K957</f>
        <v>Sous-Traitant n°1-Lot n°02 : Enduits Grattés</v>
      </c>
      <c r="AK960" s="67" t="str">
        <f>'COUT TVX'!L957</f>
        <v>GROS ŒUVRE</v>
      </c>
      <c r="AL960" s="68">
        <f>'COUT TVX'!M957</f>
        <v>34300</v>
      </c>
      <c r="AM960" s="68"/>
      <c r="AN960" s="68"/>
      <c r="AO960" s="68"/>
      <c r="AP960" s="68"/>
      <c r="AQ960" s="68"/>
      <c r="AR960" s="68"/>
      <c r="AS960" s="77" t="str">
        <f>IF(ISBLANK('COUT TVX'!Q957),"",'COUT TVX'!Q957)</f>
        <v/>
      </c>
      <c r="AT960" s="68" t="str">
        <f t="shared" si="87"/>
        <v/>
      </c>
      <c r="AU960" s="68" t="str">
        <f t="shared" si="88"/>
        <v/>
      </c>
      <c r="AV960" s="68" t="str">
        <f t="shared" si="89"/>
        <v/>
      </c>
    </row>
    <row r="961" spans="1:48" x14ac:dyDescent="0.25">
      <c r="A961" s="67" t="str">
        <f>'COUT TVX'!A958</f>
        <v>882/1</v>
      </c>
      <c r="B961" s="67" t="str">
        <f>'COUT TVX'!B958</f>
        <v>ECOMMOY-RUE DU CLOS RENAULT</v>
      </c>
      <c r="C961" s="67"/>
      <c r="D961" s="67"/>
      <c r="E961" s="67" t="str">
        <f>IF(ISBLANK('COUT TVX'!I958),"",'COUT TVX'!I958)</f>
        <v/>
      </c>
      <c r="F961" s="72" t="str">
        <f>'COUT TVX'!R958</f>
        <v>Z3</v>
      </c>
      <c r="G961" s="67"/>
      <c r="H961" s="67">
        <f>'COUT TVX'!C958</f>
        <v>2016</v>
      </c>
      <c r="I961" s="67">
        <f>'COUT TVX'!D958</f>
        <v>2018</v>
      </c>
      <c r="J961" s="67" t="str">
        <f>IF('COUT TVX'!H958="IND","IND",IF('COUT TVX'!H958="COLL","COLL",IF('COUT TVX'!H958="INT","COL","MIXTE")))</f>
        <v>COLL</v>
      </c>
      <c r="K961" s="67" t="str">
        <f>IFERROR((VLOOKUP(A961,'COUT GLOBAL'!A:L,9,FALSE)),"")</f>
        <v>Locatif</v>
      </c>
      <c r="L961" s="67"/>
      <c r="M961" s="67"/>
      <c r="N961" s="67" t="str">
        <f t="shared" si="84"/>
        <v>-</v>
      </c>
      <c r="O961" s="67"/>
      <c r="P961" s="67"/>
      <c r="Q961" s="67"/>
      <c r="R961" s="67"/>
      <c r="S961" s="67"/>
      <c r="T961" s="67"/>
      <c r="U961" s="67"/>
      <c r="V961" s="67"/>
      <c r="W961" s="67"/>
      <c r="X961" s="73" t="str">
        <f>IF('COUT TVX'!E958=0,"",'COUT TVX'!E958)</f>
        <v/>
      </c>
      <c r="Y961" s="74"/>
      <c r="Z961" s="74"/>
      <c r="AA961" s="74"/>
      <c r="AB961" s="74"/>
      <c r="AC961" s="74"/>
      <c r="AD961" s="68"/>
      <c r="AE961" s="68" t="str">
        <f t="shared" si="85"/>
        <v/>
      </c>
      <c r="AF961" s="68"/>
      <c r="AG961" s="75" t="str">
        <f>IF('COUT TVX'!F958=0,"",'COUT TVX'!F958)</f>
        <v/>
      </c>
      <c r="AH961" s="75" t="str">
        <f>IF('COUT TVX'!G958=0,"",'COUT TVX'!G958)</f>
        <v/>
      </c>
      <c r="AI961" s="76" t="str">
        <f t="shared" si="86"/>
        <v/>
      </c>
      <c r="AJ961" s="67" t="str">
        <f>'COUT TVX'!K958</f>
        <v>Lot n°03 : Charpente et Bardage Bois-Fermettes et Massif-Murs Ossatures Bois</v>
      </c>
      <c r="AK961" s="67" t="str">
        <f>'COUT TVX'!L958</f>
        <v>CHARPENTE / COUVERTURE</v>
      </c>
      <c r="AL961" s="68">
        <f>'COUT TVX'!M958</f>
        <v>16285.36</v>
      </c>
      <c r="AM961" s="68"/>
      <c r="AN961" s="68"/>
      <c r="AO961" s="68"/>
      <c r="AP961" s="68"/>
      <c r="AQ961" s="68"/>
      <c r="AR961" s="68"/>
      <c r="AS961" s="77" t="str">
        <f>IF(ISBLANK('COUT TVX'!Q958),"",'COUT TVX'!Q958)</f>
        <v/>
      </c>
      <c r="AT961" s="68" t="str">
        <f t="shared" si="87"/>
        <v/>
      </c>
      <c r="AU961" s="68" t="str">
        <f t="shared" si="88"/>
        <v/>
      </c>
      <c r="AV961" s="68" t="str">
        <f t="shared" si="89"/>
        <v/>
      </c>
    </row>
    <row r="962" spans="1:48" x14ac:dyDescent="0.25">
      <c r="A962" s="67" t="str">
        <f>'COUT TVX'!A959</f>
        <v>882/1</v>
      </c>
      <c r="B962" s="67" t="str">
        <f>'COUT TVX'!B959</f>
        <v>ECOMMOY-RUE DU CLOS RENAULT</v>
      </c>
      <c r="C962" s="67"/>
      <c r="D962" s="67"/>
      <c r="E962" s="67" t="str">
        <f>IF(ISBLANK('COUT TVX'!I959),"",'COUT TVX'!I959)</f>
        <v/>
      </c>
      <c r="F962" s="72" t="str">
        <f>'COUT TVX'!R959</f>
        <v>Z3</v>
      </c>
      <c r="G962" s="67"/>
      <c r="H962" s="67">
        <f>'COUT TVX'!C959</f>
        <v>2016</v>
      </c>
      <c r="I962" s="67">
        <f>'COUT TVX'!D959</f>
        <v>2018</v>
      </c>
      <c r="J962" s="67" t="str">
        <f>IF('COUT TVX'!H959="IND","IND",IF('COUT TVX'!H959="COLL","COLL",IF('COUT TVX'!H959="INT","COL","MIXTE")))</f>
        <v>COLL</v>
      </c>
      <c r="K962" s="67" t="str">
        <f>IFERROR((VLOOKUP(A962,'COUT GLOBAL'!A:L,9,FALSE)),"")</f>
        <v>Locatif</v>
      </c>
      <c r="L962" s="67"/>
      <c r="M962" s="67"/>
      <c r="N962" s="67" t="str">
        <f t="shared" si="84"/>
        <v>-</v>
      </c>
      <c r="O962" s="67"/>
      <c r="P962" s="67"/>
      <c r="Q962" s="67"/>
      <c r="R962" s="67"/>
      <c r="S962" s="67"/>
      <c r="T962" s="67"/>
      <c r="U962" s="67"/>
      <c r="V962" s="67"/>
      <c r="W962" s="67"/>
      <c r="X962" s="73" t="str">
        <f>IF('COUT TVX'!E959=0,"",'COUT TVX'!E959)</f>
        <v/>
      </c>
      <c r="Y962" s="74"/>
      <c r="Z962" s="74"/>
      <c r="AA962" s="74"/>
      <c r="AB962" s="74"/>
      <c r="AC962" s="74"/>
      <c r="AD962" s="68"/>
      <c r="AE962" s="68" t="str">
        <f t="shared" si="85"/>
        <v/>
      </c>
      <c r="AF962" s="68"/>
      <c r="AG962" s="75" t="str">
        <f>IF('COUT TVX'!F959=0,"",'COUT TVX'!F959)</f>
        <v/>
      </c>
      <c r="AH962" s="75" t="str">
        <f>IF('COUT TVX'!G959=0,"",'COUT TVX'!G959)</f>
        <v/>
      </c>
      <c r="AI962" s="76" t="str">
        <f t="shared" si="86"/>
        <v/>
      </c>
      <c r="AJ962" s="67" t="str">
        <f>'COUT TVX'!K959</f>
        <v>Lot n°04 : Couvertur et Bardage Zinc-Couverture Bac Acier</v>
      </c>
      <c r="AK962" s="67" t="str">
        <f>'COUT TVX'!L959</f>
        <v>CHARPENTE / COUVERTURE</v>
      </c>
      <c r="AL962" s="68">
        <f>'COUT TVX'!M959</f>
        <v>61599.87</v>
      </c>
      <c r="AM962" s="68"/>
      <c r="AN962" s="68"/>
      <c r="AO962" s="68"/>
      <c r="AP962" s="68"/>
      <c r="AQ962" s="68"/>
      <c r="AR962" s="68"/>
      <c r="AS962" s="77" t="str">
        <f>IF(ISBLANK('COUT TVX'!Q959),"",'COUT TVX'!Q959)</f>
        <v/>
      </c>
      <c r="AT962" s="68" t="str">
        <f t="shared" si="87"/>
        <v/>
      </c>
      <c r="AU962" s="68" t="str">
        <f t="shared" si="88"/>
        <v/>
      </c>
      <c r="AV962" s="68" t="str">
        <f t="shared" si="89"/>
        <v/>
      </c>
    </row>
    <row r="963" spans="1:48" x14ac:dyDescent="0.25">
      <c r="A963" s="67" t="str">
        <f>'COUT TVX'!A960</f>
        <v>882/1</v>
      </c>
      <c r="B963" s="67" t="str">
        <f>'COUT TVX'!B960</f>
        <v>ECOMMOY-RUE DU CLOS RENAULT</v>
      </c>
      <c r="C963" s="67"/>
      <c r="D963" s="67"/>
      <c r="E963" s="67" t="str">
        <f>IF(ISBLANK('COUT TVX'!I960),"",'COUT TVX'!I960)</f>
        <v/>
      </c>
      <c r="F963" s="72" t="str">
        <f>'COUT TVX'!R960</f>
        <v>Z3</v>
      </c>
      <c r="G963" s="67"/>
      <c r="H963" s="67">
        <f>'COUT TVX'!C960</f>
        <v>2016</v>
      </c>
      <c r="I963" s="67">
        <f>'COUT TVX'!D960</f>
        <v>2018</v>
      </c>
      <c r="J963" s="67" t="str">
        <f>IF('COUT TVX'!H960="IND","IND",IF('COUT TVX'!H960="COLL","COLL",IF('COUT TVX'!H960="INT","COL","MIXTE")))</f>
        <v>COLL</v>
      </c>
      <c r="K963" s="67" t="str">
        <f>IFERROR((VLOOKUP(A963,'COUT GLOBAL'!A:L,9,FALSE)),"")</f>
        <v>Locatif</v>
      </c>
      <c r="L963" s="67"/>
      <c r="M963" s="67"/>
      <c r="N963" s="67" t="str">
        <f t="shared" si="84"/>
        <v>-</v>
      </c>
      <c r="O963" s="67"/>
      <c r="P963" s="67"/>
      <c r="Q963" s="67"/>
      <c r="R963" s="67"/>
      <c r="S963" s="67"/>
      <c r="T963" s="67"/>
      <c r="U963" s="67"/>
      <c r="V963" s="67"/>
      <c r="W963" s="67"/>
      <c r="X963" s="73" t="str">
        <f>IF('COUT TVX'!E960=0,"",'COUT TVX'!E960)</f>
        <v/>
      </c>
      <c r="Y963" s="74"/>
      <c r="Z963" s="74"/>
      <c r="AA963" s="74"/>
      <c r="AB963" s="74"/>
      <c r="AC963" s="74"/>
      <c r="AD963" s="68"/>
      <c r="AE963" s="68" t="str">
        <f t="shared" si="85"/>
        <v/>
      </c>
      <c r="AF963" s="68"/>
      <c r="AG963" s="75" t="str">
        <f>IF('COUT TVX'!F960=0,"",'COUT TVX'!F960)</f>
        <v/>
      </c>
      <c r="AH963" s="75" t="str">
        <f>IF('COUT TVX'!G960=0,"",'COUT TVX'!G960)</f>
        <v/>
      </c>
      <c r="AI963" s="76" t="str">
        <f t="shared" si="86"/>
        <v/>
      </c>
      <c r="AJ963" s="67" t="str">
        <f>'COUT TVX'!K960</f>
        <v>Lot n°05 : Etanchéité Terrasse Accessible</v>
      </c>
      <c r="AK963" s="67" t="str">
        <f>'COUT TVX'!L960</f>
        <v>CHARPENTE / COUVERTURE</v>
      </c>
      <c r="AL963" s="68">
        <f>'COUT TVX'!M960</f>
        <v>22105.759999999998</v>
      </c>
      <c r="AM963" s="68"/>
      <c r="AN963" s="68"/>
      <c r="AO963" s="68"/>
      <c r="AP963" s="68"/>
      <c r="AQ963" s="68"/>
      <c r="AR963" s="68"/>
      <c r="AS963" s="77" t="str">
        <f>IF(ISBLANK('COUT TVX'!Q960),"",'COUT TVX'!Q960)</f>
        <v/>
      </c>
      <c r="AT963" s="68" t="str">
        <f t="shared" si="87"/>
        <v/>
      </c>
      <c r="AU963" s="68" t="str">
        <f t="shared" si="88"/>
        <v/>
      </c>
      <c r="AV963" s="68" t="str">
        <f t="shared" si="89"/>
        <v/>
      </c>
    </row>
    <row r="964" spans="1:48" x14ac:dyDescent="0.25">
      <c r="A964" s="67" t="str">
        <f>'COUT TVX'!A961</f>
        <v>882/1</v>
      </c>
      <c r="B964" s="67" t="str">
        <f>'COUT TVX'!B961</f>
        <v>ECOMMOY-RUE DU CLOS RENAULT</v>
      </c>
      <c r="C964" s="67"/>
      <c r="D964" s="67"/>
      <c r="E964" s="67" t="str">
        <f>IF(ISBLANK('COUT TVX'!I961),"",'COUT TVX'!I961)</f>
        <v/>
      </c>
      <c r="F964" s="72" t="str">
        <f>'COUT TVX'!R961</f>
        <v>Z3</v>
      </c>
      <c r="G964" s="67"/>
      <c r="H964" s="67">
        <f>'COUT TVX'!C961</f>
        <v>2016</v>
      </c>
      <c r="I964" s="67">
        <f>'COUT TVX'!D961</f>
        <v>2018</v>
      </c>
      <c r="J964" s="67" t="str">
        <f>IF('COUT TVX'!H961="IND","IND",IF('COUT TVX'!H961="COLL","COLL",IF('COUT TVX'!H961="INT","COL","MIXTE")))</f>
        <v>COLL</v>
      </c>
      <c r="K964" s="67" t="str">
        <f>IFERROR((VLOOKUP(A964,'COUT GLOBAL'!A:L,9,FALSE)),"")</f>
        <v>Locatif</v>
      </c>
      <c r="L964" s="67"/>
      <c r="M964" s="67"/>
      <c r="N964" s="67" t="str">
        <f t="shared" si="84"/>
        <v>-</v>
      </c>
      <c r="O964" s="67"/>
      <c r="P964" s="67"/>
      <c r="Q964" s="67"/>
      <c r="R964" s="67"/>
      <c r="S964" s="67"/>
      <c r="T964" s="67"/>
      <c r="U964" s="67"/>
      <c r="V964" s="67"/>
      <c r="W964" s="67"/>
      <c r="X964" s="73" t="str">
        <f>IF('COUT TVX'!E961=0,"",'COUT TVX'!E961)</f>
        <v/>
      </c>
      <c r="Y964" s="74"/>
      <c r="Z964" s="74"/>
      <c r="AA964" s="74"/>
      <c r="AB964" s="74"/>
      <c r="AC964" s="74"/>
      <c r="AD964" s="68"/>
      <c r="AE964" s="68" t="str">
        <f t="shared" si="85"/>
        <v/>
      </c>
      <c r="AF964" s="68"/>
      <c r="AG964" s="75" t="str">
        <f>IF('COUT TVX'!F961=0,"",'COUT TVX'!F961)</f>
        <v/>
      </c>
      <c r="AH964" s="75" t="str">
        <f>IF('COUT TVX'!G961=0,"",'COUT TVX'!G961)</f>
        <v/>
      </c>
      <c r="AI964" s="76" t="str">
        <f t="shared" si="86"/>
        <v/>
      </c>
      <c r="AJ964" s="67" t="str">
        <f>'COUT TVX'!K961</f>
        <v>Lot n°06 : Menuiseries Extérieures Pvc</v>
      </c>
      <c r="AK964" s="67" t="str">
        <f>'COUT TVX'!L961</f>
        <v>SECOND ŒUVRE</v>
      </c>
      <c r="AL964" s="68">
        <f>'COUT TVX'!M961</f>
        <v>42656.7</v>
      </c>
      <c r="AM964" s="68"/>
      <c r="AN964" s="68"/>
      <c r="AO964" s="68"/>
      <c r="AP964" s="68"/>
      <c r="AQ964" s="68"/>
      <c r="AR964" s="68"/>
      <c r="AS964" s="77" t="str">
        <f>IF(ISBLANK('COUT TVX'!Q961),"",'COUT TVX'!Q961)</f>
        <v/>
      </c>
      <c r="AT964" s="68" t="str">
        <f t="shared" si="87"/>
        <v/>
      </c>
      <c r="AU964" s="68" t="str">
        <f t="shared" si="88"/>
        <v/>
      </c>
      <c r="AV964" s="68" t="str">
        <f t="shared" si="89"/>
        <v/>
      </c>
    </row>
    <row r="965" spans="1:48" x14ac:dyDescent="0.25">
      <c r="A965" s="67" t="str">
        <f>'COUT TVX'!A962</f>
        <v>882/1</v>
      </c>
      <c r="B965" s="67" t="str">
        <f>'COUT TVX'!B962</f>
        <v>ECOMMOY-RUE DU CLOS RENAULT</v>
      </c>
      <c r="C965" s="67"/>
      <c r="D965" s="67"/>
      <c r="E965" s="67" t="str">
        <f>IF(ISBLANK('COUT TVX'!I962),"",'COUT TVX'!I962)</f>
        <v/>
      </c>
      <c r="F965" s="72" t="str">
        <f>'COUT TVX'!R962</f>
        <v>Z3</v>
      </c>
      <c r="G965" s="67"/>
      <c r="H965" s="67">
        <f>'COUT TVX'!C962</f>
        <v>2016</v>
      </c>
      <c r="I965" s="67">
        <f>'COUT TVX'!D962</f>
        <v>2018</v>
      </c>
      <c r="J965" s="67" t="str">
        <f>IF('COUT TVX'!H962="IND","IND",IF('COUT TVX'!H962="COLL","COLL",IF('COUT TVX'!H962="INT","COL","MIXTE")))</f>
        <v>COLL</v>
      </c>
      <c r="K965" s="67" t="str">
        <f>IFERROR((VLOOKUP(A965,'COUT GLOBAL'!A:L,9,FALSE)),"")</f>
        <v>Locatif</v>
      </c>
      <c r="L965" s="67"/>
      <c r="M965" s="67"/>
      <c r="N965" s="67" t="str">
        <f t="shared" si="84"/>
        <v>-</v>
      </c>
      <c r="O965" s="67"/>
      <c r="P965" s="67"/>
      <c r="Q965" s="67"/>
      <c r="R965" s="67"/>
      <c r="S965" s="67"/>
      <c r="T965" s="67"/>
      <c r="U965" s="67"/>
      <c r="V965" s="67"/>
      <c r="W965" s="67"/>
      <c r="X965" s="73" t="str">
        <f>IF('COUT TVX'!E962=0,"",'COUT TVX'!E962)</f>
        <v/>
      </c>
      <c r="Y965" s="74"/>
      <c r="Z965" s="74"/>
      <c r="AA965" s="74"/>
      <c r="AB965" s="74"/>
      <c r="AC965" s="74"/>
      <c r="AD965" s="68"/>
      <c r="AE965" s="68" t="str">
        <f t="shared" si="85"/>
        <v/>
      </c>
      <c r="AF965" s="68"/>
      <c r="AG965" s="75" t="str">
        <f>IF('COUT TVX'!F962=0,"",'COUT TVX'!F962)</f>
        <v/>
      </c>
      <c r="AH965" s="75" t="str">
        <f>IF('COUT TVX'!G962=0,"",'COUT TVX'!G962)</f>
        <v/>
      </c>
      <c r="AI965" s="76" t="str">
        <f t="shared" si="86"/>
        <v/>
      </c>
      <c r="AJ965" s="67" t="str">
        <f>'COUT TVX'!K962</f>
        <v>Sous-Traitant n°02 (n°01 sur la Phase)-Lot n°06</v>
      </c>
      <c r="AK965" s="67" t="str">
        <f>'COUT TVX'!L962</f>
        <v>SECOND ŒUVRE</v>
      </c>
      <c r="AL965" s="68">
        <f>'COUT TVX'!M962</f>
        <v>8120</v>
      </c>
      <c r="AM965" s="68"/>
      <c r="AN965" s="68"/>
      <c r="AO965" s="68"/>
      <c r="AP965" s="68"/>
      <c r="AQ965" s="68"/>
      <c r="AR965" s="68"/>
      <c r="AS965" s="77" t="str">
        <f>IF(ISBLANK('COUT TVX'!Q962),"",'COUT TVX'!Q962)</f>
        <v/>
      </c>
      <c r="AT965" s="68" t="str">
        <f t="shared" si="87"/>
        <v/>
      </c>
      <c r="AU965" s="68" t="str">
        <f t="shared" si="88"/>
        <v/>
      </c>
      <c r="AV965" s="68" t="str">
        <f t="shared" si="89"/>
        <v/>
      </c>
    </row>
    <row r="966" spans="1:48" x14ac:dyDescent="0.25">
      <c r="A966" s="67" t="str">
        <f>'COUT TVX'!A963</f>
        <v>882/1</v>
      </c>
      <c r="B966" s="67" t="str">
        <f>'COUT TVX'!B963</f>
        <v>ECOMMOY-RUE DU CLOS RENAULT</v>
      </c>
      <c r="C966" s="67"/>
      <c r="D966" s="67"/>
      <c r="E966" s="67" t="str">
        <f>IF(ISBLANK('COUT TVX'!I963),"",'COUT TVX'!I963)</f>
        <v/>
      </c>
      <c r="F966" s="72" t="str">
        <f>'COUT TVX'!R963</f>
        <v>Z3</v>
      </c>
      <c r="G966" s="67"/>
      <c r="H966" s="67">
        <f>'COUT TVX'!C963</f>
        <v>2016</v>
      </c>
      <c r="I966" s="67">
        <f>'COUT TVX'!D963</f>
        <v>2018</v>
      </c>
      <c r="J966" s="67" t="str">
        <f>IF('COUT TVX'!H963="IND","IND",IF('COUT TVX'!H963="COLL","COLL",IF('COUT TVX'!H963="INT","COL","MIXTE")))</f>
        <v>COLL</v>
      </c>
      <c r="K966" s="67" t="str">
        <f>IFERROR((VLOOKUP(A966,'COUT GLOBAL'!A:L,9,FALSE)),"")</f>
        <v>Locatif</v>
      </c>
      <c r="L966" s="67"/>
      <c r="M966" s="67"/>
      <c r="N966" s="67" t="str">
        <f t="shared" ref="N966:N1029" si="90">IF(ISBLANK(G966),"-",IF(L965&lt;2012,"RT2005","RT2012"))</f>
        <v>-</v>
      </c>
      <c r="O966" s="67"/>
      <c r="P966" s="67"/>
      <c r="Q966" s="67"/>
      <c r="R966" s="67"/>
      <c r="S966" s="67"/>
      <c r="T966" s="67"/>
      <c r="U966" s="67"/>
      <c r="V966" s="67"/>
      <c r="W966" s="67"/>
      <c r="X966" s="73" t="str">
        <f>IF('COUT TVX'!E963=0,"",'COUT TVX'!E963)</f>
        <v/>
      </c>
      <c r="Y966" s="74"/>
      <c r="Z966" s="74"/>
      <c r="AA966" s="74"/>
      <c r="AB966" s="74"/>
      <c r="AC966" s="74"/>
      <c r="AD966" s="68"/>
      <c r="AE966" s="68" t="str">
        <f t="shared" ref="AE966:AE1029" si="91">IFERROR((AD966/AH966),"")</f>
        <v/>
      </c>
      <c r="AF966" s="68"/>
      <c r="AG966" s="75" t="str">
        <f>IF('COUT TVX'!F963=0,"",'COUT TVX'!F963)</f>
        <v/>
      </c>
      <c r="AH966" s="75" t="str">
        <f>IF('COUT TVX'!G963=0,"",'COUT TVX'!G963)</f>
        <v/>
      </c>
      <c r="AI966" s="76" t="str">
        <f t="shared" ref="AI966:AI1029" si="92">IFERROR((AG966/AH966),"")</f>
        <v/>
      </c>
      <c r="AJ966" s="67" t="str">
        <f>'COUT TVX'!K963</f>
        <v>Lot n°07 : Serrurerie-Garde-Corps-Structures-Portillons</v>
      </c>
      <c r="AK966" s="67" t="str">
        <f>'COUT TVX'!L963</f>
        <v>SECOND ŒUVRE</v>
      </c>
      <c r="AL966" s="68">
        <f>'COUT TVX'!M963</f>
        <v>64581.31</v>
      </c>
      <c r="AM966" s="68"/>
      <c r="AN966" s="68"/>
      <c r="AO966" s="68"/>
      <c r="AP966" s="68"/>
      <c r="AQ966" s="68"/>
      <c r="AR966" s="68"/>
      <c r="AS966" s="77" t="str">
        <f>IF(ISBLANK('COUT TVX'!Q963),"",'COUT TVX'!Q963)</f>
        <v/>
      </c>
      <c r="AT966" s="68" t="str">
        <f t="shared" ref="AT966:AT1029" si="93">IFERROR((AM966/X966),"")</f>
        <v/>
      </c>
      <c r="AU966" s="68" t="str">
        <f t="shared" ref="AU966:AU1029" si="94">IFERROR((AM966/AG966),"")</f>
        <v/>
      </c>
      <c r="AV966" s="68" t="str">
        <f t="shared" ref="AV966:AV1029" si="95">IFERROR((AM966/AH966),"")</f>
        <v/>
      </c>
    </row>
    <row r="967" spans="1:48" x14ac:dyDescent="0.25">
      <c r="A967" s="67" t="str">
        <f>'COUT TVX'!A964</f>
        <v>882/1</v>
      </c>
      <c r="B967" s="67" t="str">
        <f>'COUT TVX'!B964</f>
        <v>ECOMMOY-RUE DU CLOS RENAULT</v>
      </c>
      <c r="C967" s="67"/>
      <c r="D967" s="67"/>
      <c r="E967" s="67" t="str">
        <f>IF(ISBLANK('COUT TVX'!I964),"",'COUT TVX'!I964)</f>
        <v/>
      </c>
      <c r="F967" s="72" t="str">
        <f>'COUT TVX'!R964</f>
        <v>Z3</v>
      </c>
      <c r="G967" s="67"/>
      <c r="H967" s="67">
        <f>'COUT TVX'!C964</f>
        <v>2016</v>
      </c>
      <c r="I967" s="67">
        <f>'COUT TVX'!D964</f>
        <v>2018</v>
      </c>
      <c r="J967" s="67" t="str">
        <f>IF('COUT TVX'!H964="IND","IND",IF('COUT TVX'!H964="COLL","COLL",IF('COUT TVX'!H964="INT","COL","MIXTE")))</f>
        <v>COLL</v>
      </c>
      <c r="K967" s="67" t="str">
        <f>IFERROR((VLOOKUP(A967,'COUT GLOBAL'!A:L,9,FALSE)),"")</f>
        <v>Locatif</v>
      </c>
      <c r="L967" s="67"/>
      <c r="M967" s="67"/>
      <c r="N967" s="67" t="str">
        <f t="shared" si="90"/>
        <v>-</v>
      </c>
      <c r="O967" s="67"/>
      <c r="P967" s="67"/>
      <c r="Q967" s="67"/>
      <c r="R967" s="67"/>
      <c r="S967" s="67"/>
      <c r="T967" s="67"/>
      <c r="U967" s="67"/>
      <c r="V967" s="67"/>
      <c r="W967" s="67"/>
      <c r="X967" s="73" t="str">
        <f>IF('COUT TVX'!E964=0,"",'COUT TVX'!E964)</f>
        <v/>
      </c>
      <c r="Y967" s="74"/>
      <c r="Z967" s="74"/>
      <c r="AA967" s="74"/>
      <c r="AB967" s="74"/>
      <c r="AC967" s="74"/>
      <c r="AD967" s="68"/>
      <c r="AE967" s="68" t="str">
        <f t="shared" si="91"/>
        <v/>
      </c>
      <c r="AF967" s="68"/>
      <c r="AG967" s="75" t="str">
        <f>IF('COUT TVX'!F964=0,"",'COUT TVX'!F964)</f>
        <v/>
      </c>
      <c r="AH967" s="75" t="str">
        <f>IF('COUT TVX'!G964=0,"",'COUT TVX'!G964)</f>
        <v/>
      </c>
      <c r="AI967" s="76" t="str">
        <f t="shared" si="92"/>
        <v/>
      </c>
      <c r="AJ967" s="67" t="str">
        <f>'COUT TVX'!K964</f>
        <v>Lot n°08 : Menuiseries Int Bois et Ext Métalliques-Portes de Garage</v>
      </c>
      <c r="AK967" s="67" t="str">
        <f>'COUT TVX'!L964</f>
        <v>SECOND ŒUVRE</v>
      </c>
      <c r="AL967" s="68">
        <f>'COUT TVX'!M964</f>
        <v>82330.13</v>
      </c>
      <c r="AM967" s="68"/>
      <c r="AN967" s="68"/>
      <c r="AO967" s="68"/>
      <c r="AP967" s="68"/>
      <c r="AQ967" s="68"/>
      <c r="AR967" s="68"/>
      <c r="AS967" s="77" t="str">
        <f>IF(ISBLANK('COUT TVX'!Q964),"",'COUT TVX'!Q964)</f>
        <v/>
      </c>
      <c r="AT967" s="68" t="str">
        <f t="shared" si="93"/>
        <v/>
      </c>
      <c r="AU967" s="68" t="str">
        <f t="shared" si="94"/>
        <v/>
      </c>
      <c r="AV967" s="68" t="str">
        <f t="shared" si="95"/>
        <v/>
      </c>
    </row>
    <row r="968" spans="1:48" x14ac:dyDescent="0.25">
      <c r="A968" s="67" t="str">
        <f>'COUT TVX'!A965</f>
        <v>882/1</v>
      </c>
      <c r="B968" s="67" t="str">
        <f>'COUT TVX'!B965</f>
        <v>ECOMMOY-RUE DU CLOS RENAULT</v>
      </c>
      <c r="C968" s="67"/>
      <c r="D968" s="67"/>
      <c r="E968" s="67" t="str">
        <f>IF(ISBLANK('COUT TVX'!I965),"",'COUT TVX'!I965)</f>
        <v/>
      </c>
      <c r="F968" s="72" t="str">
        <f>'COUT TVX'!R965</f>
        <v>Z3</v>
      </c>
      <c r="G968" s="67"/>
      <c r="H968" s="67">
        <f>'COUT TVX'!C965</f>
        <v>2016</v>
      </c>
      <c r="I968" s="67">
        <f>'COUT TVX'!D965</f>
        <v>2018</v>
      </c>
      <c r="J968" s="67" t="str">
        <f>IF('COUT TVX'!H965="IND","IND",IF('COUT TVX'!H965="COLL","COLL",IF('COUT TVX'!H965="INT","COL","MIXTE")))</f>
        <v>COLL</v>
      </c>
      <c r="K968" s="67" t="str">
        <f>IFERROR((VLOOKUP(A968,'COUT GLOBAL'!A:L,9,FALSE)),"")</f>
        <v>Locatif</v>
      </c>
      <c r="L968" s="67"/>
      <c r="M968" s="67"/>
      <c r="N968" s="67" t="str">
        <f t="shared" si="90"/>
        <v>-</v>
      </c>
      <c r="O968" s="67"/>
      <c r="P968" s="67"/>
      <c r="Q968" s="67"/>
      <c r="R968" s="67"/>
      <c r="S968" s="67"/>
      <c r="T968" s="67"/>
      <c r="U968" s="67"/>
      <c r="V968" s="67"/>
      <c r="W968" s="67"/>
      <c r="X968" s="73" t="str">
        <f>IF('COUT TVX'!E965=0,"",'COUT TVX'!E965)</f>
        <v/>
      </c>
      <c r="Y968" s="74"/>
      <c r="Z968" s="74"/>
      <c r="AA968" s="74"/>
      <c r="AB968" s="74"/>
      <c r="AC968" s="74"/>
      <c r="AD968" s="68"/>
      <c r="AE968" s="68" t="str">
        <f t="shared" si="91"/>
        <v/>
      </c>
      <c r="AF968" s="68"/>
      <c r="AG968" s="75" t="str">
        <f>IF('COUT TVX'!F965=0,"",'COUT TVX'!F965)</f>
        <v/>
      </c>
      <c r="AH968" s="75" t="str">
        <f>IF('COUT TVX'!G965=0,"",'COUT TVX'!G965)</f>
        <v/>
      </c>
      <c r="AI968" s="76" t="str">
        <f t="shared" si="92"/>
        <v/>
      </c>
      <c r="AJ968" s="67" t="str">
        <f>'COUT TVX'!K965</f>
        <v>Lot n°09 : Plâtrerie</v>
      </c>
      <c r="AK968" s="67" t="str">
        <f>'COUT TVX'!L965</f>
        <v>SECOND ŒUVRE</v>
      </c>
      <c r="AL968" s="68">
        <f>'COUT TVX'!M965</f>
        <v>130334.02</v>
      </c>
      <c r="AM968" s="68"/>
      <c r="AN968" s="68"/>
      <c r="AO968" s="68"/>
      <c r="AP968" s="68"/>
      <c r="AQ968" s="68"/>
      <c r="AR968" s="68"/>
      <c r="AS968" s="77" t="str">
        <f>IF(ISBLANK('COUT TVX'!Q965),"",'COUT TVX'!Q965)</f>
        <v/>
      </c>
      <c r="AT968" s="68" t="str">
        <f t="shared" si="93"/>
        <v/>
      </c>
      <c r="AU968" s="68" t="str">
        <f t="shared" si="94"/>
        <v/>
      </c>
      <c r="AV968" s="68" t="str">
        <f t="shared" si="95"/>
        <v/>
      </c>
    </row>
    <row r="969" spans="1:48" x14ac:dyDescent="0.25">
      <c r="A969" s="67" t="str">
        <f>'COUT TVX'!A966</f>
        <v>882/1</v>
      </c>
      <c r="B969" s="67" t="str">
        <f>'COUT TVX'!B966</f>
        <v>ECOMMOY-RUE DU CLOS RENAULT</v>
      </c>
      <c r="C969" s="67"/>
      <c r="D969" s="67"/>
      <c r="E969" s="67" t="str">
        <f>IF(ISBLANK('COUT TVX'!I966),"",'COUT TVX'!I966)</f>
        <v/>
      </c>
      <c r="F969" s="72" t="str">
        <f>'COUT TVX'!R966</f>
        <v>Z3</v>
      </c>
      <c r="G969" s="67"/>
      <c r="H969" s="67">
        <f>'COUT TVX'!C966</f>
        <v>2016</v>
      </c>
      <c r="I969" s="67">
        <f>'COUT TVX'!D966</f>
        <v>2018</v>
      </c>
      <c r="J969" s="67" t="str">
        <f>IF('COUT TVX'!H966="IND","IND",IF('COUT TVX'!H966="COLL","COLL",IF('COUT TVX'!H966="INT","COL","MIXTE")))</f>
        <v>COLL</v>
      </c>
      <c r="K969" s="67" t="str">
        <f>IFERROR((VLOOKUP(A969,'COUT GLOBAL'!A:L,9,FALSE)),"")</f>
        <v>Locatif</v>
      </c>
      <c r="L969" s="67"/>
      <c r="M969" s="67"/>
      <c r="N969" s="67" t="str">
        <f t="shared" si="90"/>
        <v>-</v>
      </c>
      <c r="O969" s="67"/>
      <c r="P969" s="67"/>
      <c r="Q969" s="67"/>
      <c r="R969" s="67"/>
      <c r="S969" s="67"/>
      <c r="T969" s="67"/>
      <c r="U969" s="67"/>
      <c r="V969" s="67"/>
      <c r="W969" s="67"/>
      <c r="X969" s="73" t="str">
        <f>IF('COUT TVX'!E966=0,"",'COUT TVX'!E966)</f>
        <v/>
      </c>
      <c r="Y969" s="74"/>
      <c r="Z969" s="74"/>
      <c r="AA969" s="74"/>
      <c r="AB969" s="74"/>
      <c r="AC969" s="74"/>
      <c r="AD969" s="68"/>
      <c r="AE969" s="68" t="str">
        <f t="shared" si="91"/>
        <v/>
      </c>
      <c r="AF969" s="68"/>
      <c r="AG969" s="75" t="str">
        <f>IF('COUT TVX'!F966=0,"",'COUT TVX'!F966)</f>
        <v/>
      </c>
      <c r="AH969" s="75" t="str">
        <f>IF('COUT TVX'!G966=0,"",'COUT TVX'!G966)</f>
        <v/>
      </c>
      <c r="AI969" s="76" t="str">
        <f t="shared" si="92"/>
        <v/>
      </c>
      <c r="AJ969" s="67" t="str">
        <f>'COUT TVX'!K966</f>
        <v>Lot n°10 : Carrelage-Faïence</v>
      </c>
      <c r="AK969" s="67" t="str">
        <f>'COUT TVX'!L966</f>
        <v>SECOND ŒUVRE</v>
      </c>
      <c r="AL969" s="68">
        <f>'COUT TVX'!M966</f>
        <v>34047.760000000002</v>
      </c>
      <c r="AM969" s="68"/>
      <c r="AN969" s="68"/>
      <c r="AO969" s="68"/>
      <c r="AP969" s="68"/>
      <c r="AQ969" s="68"/>
      <c r="AR969" s="68"/>
      <c r="AS969" s="77" t="str">
        <f>IF(ISBLANK('COUT TVX'!Q966),"",'COUT TVX'!Q966)</f>
        <v/>
      </c>
      <c r="AT969" s="68" t="str">
        <f t="shared" si="93"/>
        <v/>
      </c>
      <c r="AU969" s="68" t="str">
        <f t="shared" si="94"/>
        <v/>
      </c>
      <c r="AV969" s="68" t="str">
        <f t="shared" si="95"/>
        <v/>
      </c>
    </row>
    <row r="970" spans="1:48" x14ac:dyDescent="0.25">
      <c r="A970" s="67" t="str">
        <f>'COUT TVX'!A967</f>
        <v>882/1</v>
      </c>
      <c r="B970" s="67" t="str">
        <f>'COUT TVX'!B967</f>
        <v>ECOMMOY-RUE DU CLOS RENAULT</v>
      </c>
      <c r="C970" s="67"/>
      <c r="D970" s="67"/>
      <c r="E970" s="67" t="str">
        <f>IF(ISBLANK('COUT TVX'!I967),"",'COUT TVX'!I967)</f>
        <v/>
      </c>
      <c r="F970" s="72" t="str">
        <f>'COUT TVX'!R967</f>
        <v>Z3</v>
      </c>
      <c r="G970" s="67"/>
      <c r="H970" s="67">
        <f>'COUT TVX'!C967</f>
        <v>2016</v>
      </c>
      <c r="I970" s="67">
        <f>'COUT TVX'!D967</f>
        <v>2018</v>
      </c>
      <c r="J970" s="67" t="str">
        <f>IF('COUT TVX'!H967="IND","IND",IF('COUT TVX'!H967="COLL","COLL",IF('COUT TVX'!H967="INT","COL","MIXTE")))</f>
        <v>COLL</v>
      </c>
      <c r="K970" s="67" t="str">
        <f>IFERROR((VLOOKUP(A970,'COUT GLOBAL'!A:L,9,FALSE)),"")</f>
        <v>Locatif</v>
      </c>
      <c r="L970" s="67"/>
      <c r="M970" s="67"/>
      <c r="N970" s="67" t="str">
        <f t="shared" si="90"/>
        <v>-</v>
      </c>
      <c r="O970" s="67"/>
      <c r="P970" s="67"/>
      <c r="Q970" s="67"/>
      <c r="R970" s="67"/>
      <c r="S970" s="67"/>
      <c r="T970" s="67"/>
      <c r="U970" s="67"/>
      <c r="V970" s="67"/>
      <c r="W970" s="67"/>
      <c r="X970" s="73" t="str">
        <f>IF('COUT TVX'!E967=0,"",'COUT TVX'!E967)</f>
        <v/>
      </c>
      <c r="Y970" s="74"/>
      <c r="Z970" s="74"/>
      <c r="AA970" s="74"/>
      <c r="AB970" s="74"/>
      <c r="AC970" s="74"/>
      <c r="AD970" s="68"/>
      <c r="AE970" s="68" t="str">
        <f t="shared" si="91"/>
        <v/>
      </c>
      <c r="AF970" s="68"/>
      <c r="AG970" s="75" t="str">
        <f>IF('COUT TVX'!F967=0,"",'COUT TVX'!F967)</f>
        <v/>
      </c>
      <c r="AH970" s="75" t="str">
        <f>IF('COUT TVX'!G967=0,"",'COUT TVX'!G967)</f>
        <v/>
      </c>
      <c r="AI970" s="76" t="str">
        <f t="shared" si="92"/>
        <v/>
      </c>
      <c r="AJ970" s="67" t="str">
        <f>'COUT TVX'!K967</f>
        <v>Lot n°11 : Peinture</v>
      </c>
      <c r="AK970" s="67" t="str">
        <f>'COUT TVX'!L967</f>
        <v>SECOND ŒUVRE</v>
      </c>
      <c r="AL970" s="68">
        <f>'COUT TVX'!M967</f>
        <v>52198.400000000001</v>
      </c>
      <c r="AM970" s="68"/>
      <c r="AN970" s="68"/>
      <c r="AO970" s="68"/>
      <c r="AP970" s="68"/>
      <c r="AQ970" s="68"/>
      <c r="AR970" s="68"/>
      <c r="AS970" s="77" t="str">
        <f>IF(ISBLANK('COUT TVX'!Q967),"",'COUT TVX'!Q967)</f>
        <v/>
      </c>
      <c r="AT970" s="68" t="str">
        <f t="shared" si="93"/>
        <v/>
      </c>
      <c r="AU970" s="68" t="str">
        <f t="shared" si="94"/>
        <v/>
      </c>
      <c r="AV970" s="68" t="str">
        <f t="shared" si="95"/>
        <v/>
      </c>
    </row>
    <row r="971" spans="1:48" x14ac:dyDescent="0.25">
      <c r="A971" s="67" t="str">
        <f>'COUT TVX'!A968</f>
        <v>882/1</v>
      </c>
      <c r="B971" s="67" t="str">
        <f>'COUT TVX'!B968</f>
        <v>ECOMMOY-RUE DU CLOS RENAULT</v>
      </c>
      <c r="C971" s="67"/>
      <c r="D971" s="67"/>
      <c r="E971" s="67" t="str">
        <f>IF(ISBLANK('COUT TVX'!I968),"",'COUT TVX'!I968)</f>
        <v/>
      </c>
      <c r="F971" s="72" t="str">
        <f>'COUT TVX'!R968</f>
        <v>Z3</v>
      </c>
      <c r="G971" s="67"/>
      <c r="H971" s="67">
        <f>'COUT TVX'!C968</f>
        <v>2016</v>
      </c>
      <c r="I971" s="67">
        <f>'COUT TVX'!D968</f>
        <v>2018</v>
      </c>
      <c r="J971" s="67" t="str">
        <f>IF('COUT TVX'!H968="IND","IND",IF('COUT TVX'!H968="COLL","COLL",IF('COUT TVX'!H968="INT","COL","MIXTE")))</f>
        <v>COLL</v>
      </c>
      <c r="K971" s="67" t="str">
        <f>IFERROR((VLOOKUP(A971,'COUT GLOBAL'!A:L,9,FALSE)),"")</f>
        <v>Locatif</v>
      </c>
      <c r="L971" s="67"/>
      <c r="M971" s="67"/>
      <c r="N971" s="67" t="str">
        <f t="shared" si="90"/>
        <v>-</v>
      </c>
      <c r="O971" s="67"/>
      <c r="P971" s="67"/>
      <c r="Q971" s="67"/>
      <c r="R971" s="67"/>
      <c r="S971" s="67"/>
      <c r="T971" s="67"/>
      <c r="U971" s="67"/>
      <c r="V971" s="67"/>
      <c r="W971" s="67"/>
      <c r="X971" s="73" t="str">
        <f>IF('COUT TVX'!E968=0,"",'COUT TVX'!E968)</f>
        <v/>
      </c>
      <c r="Y971" s="74"/>
      <c r="Z971" s="74"/>
      <c r="AA971" s="74"/>
      <c r="AB971" s="74"/>
      <c r="AC971" s="74"/>
      <c r="AD971" s="68"/>
      <c r="AE971" s="68" t="str">
        <f t="shared" si="91"/>
        <v/>
      </c>
      <c r="AF971" s="68"/>
      <c r="AG971" s="75" t="str">
        <f>IF('COUT TVX'!F968=0,"",'COUT TVX'!F968)</f>
        <v/>
      </c>
      <c r="AH971" s="75" t="str">
        <f>IF('COUT TVX'!G968=0,"",'COUT TVX'!G968)</f>
        <v/>
      </c>
      <c r="AI971" s="76" t="str">
        <f t="shared" si="92"/>
        <v/>
      </c>
      <c r="AJ971" s="67" t="str">
        <f>'COUT TVX'!K968</f>
        <v>Lot n°12 : Revêtements de Sols Pvc</v>
      </c>
      <c r="AK971" s="67" t="str">
        <f>'COUT TVX'!L968</f>
        <v>SECOND ŒUVRE</v>
      </c>
      <c r="AL971" s="68">
        <f>'COUT TVX'!M968</f>
        <v>15477.88</v>
      </c>
      <c r="AM971" s="68"/>
      <c r="AN971" s="68"/>
      <c r="AO971" s="68"/>
      <c r="AP971" s="68"/>
      <c r="AQ971" s="68"/>
      <c r="AR971" s="68"/>
      <c r="AS971" s="77" t="str">
        <f>IF(ISBLANK('COUT TVX'!Q968),"",'COUT TVX'!Q968)</f>
        <v/>
      </c>
      <c r="AT971" s="68" t="str">
        <f t="shared" si="93"/>
        <v/>
      </c>
      <c r="AU971" s="68" t="str">
        <f t="shared" si="94"/>
        <v/>
      </c>
      <c r="AV971" s="68" t="str">
        <f t="shared" si="95"/>
        <v/>
      </c>
    </row>
    <row r="972" spans="1:48" x14ac:dyDescent="0.25">
      <c r="A972" s="67" t="str">
        <f>'COUT TVX'!A969</f>
        <v>882/1</v>
      </c>
      <c r="B972" s="67" t="str">
        <f>'COUT TVX'!B969</f>
        <v>ECOMMOY-RUE DU CLOS RENAULT</v>
      </c>
      <c r="C972" s="67"/>
      <c r="D972" s="67"/>
      <c r="E972" s="67" t="str">
        <f>IF(ISBLANK('COUT TVX'!I969),"",'COUT TVX'!I969)</f>
        <v/>
      </c>
      <c r="F972" s="72" t="str">
        <f>'COUT TVX'!R969</f>
        <v>Z3</v>
      </c>
      <c r="G972" s="67"/>
      <c r="H972" s="67">
        <f>'COUT TVX'!C969</f>
        <v>2016</v>
      </c>
      <c r="I972" s="67">
        <f>'COUT TVX'!D969</f>
        <v>2018</v>
      </c>
      <c r="J972" s="67" t="str">
        <f>IF('COUT TVX'!H969="IND","IND",IF('COUT TVX'!H969="COLL","COLL",IF('COUT TVX'!H969="INT","COL","MIXTE")))</f>
        <v>COLL</v>
      </c>
      <c r="K972" s="67" t="str">
        <f>IFERROR((VLOOKUP(A972,'COUT GLOBAL'!A:L,9,FALSE)),"")</f>
        <v>Locatif</v>
      </c>
      <c r="L972" s="67"/>
      <c r="M972" s="67"/>
      <c r="N972" s="67" t="str">
        <f t="shared" si="90"/>
        <v>-</v>
      </c>
      <c r="O972" s="67"/>
      <c r="P972" s="67"/>
      <c r="Q972" s="67"/>
      <c r="R972" s="67"/>
      <c r="S972" s="67"/>
      <c r="T972" s="67"/>
      <c r="U972" s="67"/>
      <c r="V972" s="67"/>
      <c r="W972" s="67"/>
      <c r="X972" s="73" t="str">
        <f>IF('COUT TVX'!E969=0,"",'COUT TVX'!E969)</f>
        <v/>
      </c>
      <c r="Y972" s="74"/>
      <c r="Z972" s="74"/>
      <c r="AA972" s="74"/>
      <c r="AB972" s="74"/>
      <c r="AC972" s="74"/>
      <c r="AD972" s="68"/>
      <c r="AE972" s="68" t="str">
        <f t="shared" si="91"/>
        <v/>
      </c>
      <c r="AF972" s="68"/>
      <c r="AG972" s="75" t="str">
        <f>IF('COUT TVX'!F969=0,"",'COUT TVX'!F969)</f>
        <v/>
      </c>
      <c r="AH972" s="75" t="str">
        <f>IF('COUT TVX'!G969=0,"",'COUT TVX'!G969)</f>
        <v/>
      </c>
      <c r="AI972" s="76" t="str">
        <f t="shared" si="92"/>
        <v/>
      </c>
      <c r="AJ972" s="67" t="str">
        <f>'COUT TVX'!K969</f>
        <v>Lot n°13 : Espaces Verts-Terrasse-Clôtures</v>
      </c>
      <c r="AK972" s="67" t="s">
        <v>148</v>
      </c>
      <c r="AL972" s="68">
        <f>'COUT TVX'!M969</f>
        <v>28209.040000000001</v>
      </c>
      <c r="AM972" s="68"/>
      <c r="AN972" s="68"/>
      <c r="AO972" s="68"/>
      <c r="AP972" s="68"/>
      <c r="AQ972" s="68"/>
      <c r="AR972" s="68"/>
      <c r="AS972" s="77" t="str">
        <f>IF(ISBLANK('COUT TVX'!Q969),"",'COUT TVX'!Q969)</f>
        <v/>
      </c>
      <c r="AT972" s="68" t="str">
        <f t="shared" si="93"/>
        <v/>
      </c>
      <c r="AU972" s="68" t="str">
        <f t="shared" si="94"/>
        <v/>
      </c>
      <c r="AV972" s="68" t="str">
        <f t="shared" si="95"/>
        <v/>
      </c>
    </row>
    <row r="973" spans="1:48" x14ac:dyDescent="0.25">
      <c r="A973" s="67" t="str">
        <f>'COUT TVX'!A970</f>
        <v>882/1</v>
      </c>
      <c r="B973" s="67" t="str">
        <f>'COUT TVX'!B970</f>
        <v>ECOMMOY-RUE DU CLOS RENAULT</v>
      </c>
      <c r="C973" s="67"/>
      <c r="D973" s="67"/>
      <c r="E973" s="67" t="str">
        <f>IF(ISBLANK('COUT TVX'!I970),"",'COUT TVX'!I970)</f>
        <v/>
      </c>
      <c r="F973" s="72" t="str">
        <f>'COUT TVX'!R970</f>
        <v>Z3</v>
      </c>
      <c r="G973" s="67"/>
      <c r="H973" s="67">
        <f>'COUT TVX'!C970</f>
        <v>2016</v>
      </c>
      <c r="I973" s="67">
        <f>'COUT TVX'!D970</f>
        <v>2018</v>
      </c>
      <c r="J973" s="67" t="str">
        <f>IF('COUT TVX'!H970="IND","IND",IF('COUT TVX'!H970="COLL","COLL",IF('COUT TVX'!H970="INT","COL","MIXTE")))</f>
        <v>COLL</v>
      </c>
      <c r="K973" s="67" t="str">
        <f>IFERROR((VLOOKUP(A973,'COUT GLOBAL'!A:L,9,FALSE)),"")</f>
        <v>Locatif</v>
      </c>
      <c r="L973" s="67"/>
      <c r="M973" s="67"/>
      <c r="N973" s="67" t="str">
        <f t="shared" si="90"/>
        <v>-</v>
      </c>
      <c r="O973" s="67"/>
      <c r="P973" s="67"/>
      <c r="Q973" s="67"/>
      <c r="R973" s="67"/>
      <c r="S973" s="67"/>
      <c r="T973" s="67"/>
      <c r="U973" s="67"/>
      <c r="V973" s="67"/>
      <c r="W973" s="67"/>
      <c r="X973" s="73" t="str">
        <f>IF('COUT TVX'!E970=0,"",'COUT TVX'!E970)</f>
        <v/>
      </c>
      <c r="Y973" s="74"/>
      <c r="Z973" s="74"/>
      <c r="AA973" s="74"/>
      <c r="AB973" s="74"/>
      <c r="AC973" s="74"/>
      <c r="AD973" s="68"/>
      <c r="AE973" s="68" t="str">
        <f t="shared" si="91"/>
        <v/>
      </c>
      <c r="AF973" s="68"/>
      <c r="AG973" s="75" t="str">
        <f>IF('COUT TVX'!F970=0,"",'COUT TVX'!F970)</f>
        <v/>
      </c>
      <c r="AH973" s="75" t="str">
        <f>IF('COUT TVX'!G970=0,"",'COUT TVX'!G970)</f>
        <v/>
      </c>
      <c r="AI973" s="76" t="str">
        <f t="shared" si="92"/>
        <v/>
      </c>
      <c r="AJ973" s="67" t="str">
        <f>'COUT TVX'!K970</f>
        <v>Lot n°14 : Plomberie-Chauffage Gaz-VMC</v>
      </c>
      <c r="AK973" s="67" t="str">
        <f>'COUT TVX'!L970</f>
        <v>ELECTRICITE / CHAUFFAGE/PLOMBERIE/VMC</v>
      </c>
      <c r="AL973" s="68">
        <f>'COUT TVX'!M970</f>
        <v>125117.14</v>
      </c>
      <c r="AM973" s="68"/>
      <c r="AN973" s="68"/>
      <c r="AO973" s="68"/>
      <c r="AP973" s="68"/>
      <c r="AQ973" s="68"/>
      <c r="AR973" s="68"/>
      <c r="AS973" s="77" t="str">
        <f>IF(ISBLANK('COUT TVX'!Q970),"",'COUT TVX'!Q970)</f>
        <v/>
      </c>
      <c r="AT973" s="68" t="str">
        <f t="shared" si="93"/>
        <v/>
      </c>
      <c r="AU973" s="68" t="str">
        <f t="shared" si="94"/>
        <v/>
      </c>
      <c r="AV973" s="68" t="str">
        <f t="shared" si="95"/>
        <v/>
      </c>
    </row>
    <row r="974" spans="1:48" x14ac:dyDescent="0.25">
      <c r="A974" s="67" t="str">
        <f>'COUT TVX'!A971</f>
        <v>882/1</v>
      </c>
      <c r="B974" s="67" t="str">
        <f>'COUT TVX'!B971</f>
        <v>ECOMMOY-RUE DU CLOS RENAULT</v>
      </c>
      <c r="C974" s="67"/>
      <c r="D974" s="67"/>
      <c r="E974" s="67" t="str">
        <f>IF(ISBLANK('COUT TVX'!I971),"",'COUT TVX'!I971)</f>
        <v/>
      </c>
      <c r="F974" s="72" t="str">
        <f>'COUT TVX'!R971</f>
        <v>Z3</v>
      </c>
      <c r="G974" s="67"/>
      <c r="H974" s="67">
        <f>'COUT TVX'!C971</f>
        <v>2016</v>
      </c>
      <c r="I974" s="67">
        <f>'COUT TVX'!D971</f>
        <v>2018</v>
      </c>
      <c r="J974" s="67" t="str">
        <f>IF('COUT TVX'!H971="IND","IND",IF('COUT TVX'!H971="COLL","COLL",IF('COUT TVX'!H971="INT","COL","MIXTE")))</f>
        <v>COLL</v>
      </c>
      <c r="K974" s="67" t="str">
        <f>IFERROR((VLOOKUP(A974,'COUT GLOBAL'!A:L,9,FALSE)),"")</f>
        <v>Locatif</v>
      </c>
      <c r="L974" s="67"/>
      <c r="M974" s="67"/>
      <c r="N974" s="67" t="str">
        <f t="shared" si="90"/>
        <v>-</v>
      </c>
      <c r="O974" s="67"/>
      <c r="P974" s="67"/>
      <c r="Q974" s="67"/>
      <c r="R974" s="67"/>
      <c r="S974" s="67"/>
      <c r="T974" s="67"/>
      <c r="U974" s="67"/>
      <c r="V974" s="67"/>
      <c r="W974" s="67"/>
      <c r="X974" s="73" t="str">
        <f>IF('COUT TVX'!E971=0,"",'COUT TVX'!E971)</f>
        <v/>
      </c>
      <c r="Y974" s="74"/>
      <c r="Z974" s="74"/>
      <c r="AA974" s="74"/>
      <c r="AB974" s="74"/>
      <c r="AC974" s="74"/>
      <c r="AD974" s="68"/>
      <c r="AE974" s="68" t="str">
        <f t="shared" si="91"/>
        <v/>
      </c>
      <c r="AF974" s="68"/>
      <c r="AG974" s="75" t="str">
        <f>IF('COUT TVX'!F971=0,"",'COUT TVX'!F971)</f>
        <v/>
      </c>
      <c r="AH974" s="75" t="str">
        <f>IF('COUT TVX'!G971=0,"",'COUT TVX'!G971)</f>
        <v/>
      </c>
      <c r="AI974" s="76" t="str">
        <f t="shared" si="92"/>
        <v/>
      </c>
      <c r="AJ974" s="67" t="str">
        <f>'COUT TVX'!K971</f>
        <v>Lot n°15 : Electricité</v>
      </c>
      <c r="AK974" s="67" t="str">
        <f>'COUT TVX'!L971</f>
        <v>ELECTRICITE / CHAUFFAGE/PLOMBERIE/VMC</v>
      </c>
      <c r="AL974" s="68">
        <f>'COUT TVX'!M971</f>
        <v>80611.399999999994</v>
      </c>
      <c r="AM974" s="68"/>
      <c r="AN974" s="68"/>
      <c r="AO974" s="68"/>
      <c r="AP974" s="68"/>
      <c r="AQ974" s="68"/>
      <c r="AR974" s="68"/>
      <c r="AS974" s="77" t="str">
        <f>IF(ISBLANK('COUT TVX'!Q971),"",'COUT TVX'!Q971)</f>
        <v/>
      </c>
      <c r="AT974" s="68" t="str">
        <f t="shared" si="93"/>
        <v/>
      </c>
      <c r="AU974" s="68" t="str">
        <f t="shared" si="94"/>
        <v/>
      </c>
      <c r="AV974" s="68" t="str">
        <f t="shared" si="95"/>
        <v/>
      </c>
    </row>
    <row r="975" spans="1:48" x14ac:dyDescent="0.25">
      <c r="A975" s="67" t="str">
        <f>'COUT TVX'!A972</f>
        <v>882/2</v>
      </c>
      <c r="B975" s="67" t="str">
        <f>'COUT TVX'!B972</f>
        <v>ECOMMOY-RUE DU CLOS RENAULT</v>
      </c>
      <c r="C975" s="67"/>
      <c r="D975" s="67" t="s">
        <v>1279</v>
      </c>
      <c r="E975" s="67" t="str">
        <f>IF(ISBLANK('COUT TVX'!I972),"",'COUT TVX'!I972)</f>
        <v/>
      </c>
      <c r="F975" s="72" t="str">
        <f>'COUT TVX'!R972</f>
        <v>Z3</v>
      </c>
      <c r="G975" s="67"/>
      <c r="H975" s="67">
        <f>'COUT TVX'!C972</f>
        <v>2016</v>
      </c>
      <c r="I975" s="67">
        <f>'COUT TVX'!D972</f>
        <v>2018</v>
      </c>
      <c r="J975" s="67" t="str">
        <f>IF('COUT TVX'!H972="IND","IND",IF('COUT TVX'!H972="COLL","COLL",IF('COUT TVX'!H972="INT","COL","MIXTE")))</f>
        <v>IND</v>
      </c>
      <c r="K975" s="67" t="str">
        <f>IFERROR((VLOOKUP(A975,'COUT GLOBAL'!A:L,9,FALSE)),"")</f>
        <v>Locatif</v>
      </c>
      <c r="L975" s="67"/>
      <c r="M975" s="67"/>
      <c r="N975" s="67" t="str">
        <f t="shared" si="90"/>
        <v>-</v>
      </c>
      <c r="O975" s="67"/>
      <c r="P975" s="67"/>
      <c r="Q975" s="67"/>
      <c r="R975" s="67"/>
      <c r="S975" s="67"/>
      <c r="T975" s="67"/>
      <c r="U975" s="67"/>
      <c r="V975" s="67"/>
      <c r="W975" s="67"/>
      <c r="X975" s="73">
        <f>IF('COUT TVX'!E972=0,"",'COUT TVX'!E972)</f>
        <v>8</v>
      </c>
      <c r="Y975" s="74"/>
      <c r="Z975" s="74"/>
      <c r="AA975" s="74"/>
      <c r="AB975" s="74"/>
      <c r="AC975" s="74"/>
      <c r="AD975" s="68"/>
      <c r="AE975" s="68">
        <f t="shared" si="91"/>
        <v>0</v>
      </c>
      <c r="AF975" s="68"/>
      <c r="AG975" s="75">
        <f>IF('COUT TVX'!F972=0,"",'COUT TVX'!F972)</f>
        <v>628.79</v>
      </c>
      <c r="AH975" s="75">
        <f>IF('COUT TVX'!G972=0,"",'COUT TVX'!G972)</f>
        <v>670.44</v>
      </c>
      <c r="AI975" s="76">
        <f t="shared" si="92"/>
        <v>0.93787661834019442</v>
      </c>
      <c r="AJ975" s="67" t="str">
        <f>'COUT TVX'!K972</f>
        <v>Sous-Traitnat n°1-Lot n°02 : Enduits Grattés</v>
      </c>
      <c r="AK975" s="67" t="str">
        <f>'COUT TVX'!L972</f>
        <v>GROS ŒUVRE</v>
      </c>
      <c r="AL975" s="68">
        <f>'COUT TVX'!M972</f>
        <v>13230</v>
      </c>
      <c r="AM975" s="68"/>
      <c r="AN975" s="68"/>
      <c r="AO975" s="68"/>
      <c r="AP975" s="68"/>
      <c r="AQ975" s="68"/>
      <c r="AR975" s="68"/>
      <c r="AS975" s="77" t="str">
        <f>IF(ISBLANK('COUT TVX'!Q972),"",'COUT TVX'!Q972)</f>
        <v/>
      </c>
      <c r="AT975" s="68">
        <f t="shared" si="93"/>
        <v>0</v>
      </c>
      <c r="AU975" s="68">
        <f t="shared" si="94"/>
        <v>0</v>
      </c>
      <c r="AV975" s="68">
        <f t="shared" si="95"/>
        <v>0</v>
      </c>
    </row>
    <row r="976" spans="1:48" x14ac:dyDescent="0.25">
      <c r="A976" s="67" t="str">
        <f>'COUT TVX'!A973</f>
        <v>882/2</v>
      </c>
      <c r="B976" s="67" t="str">
        <f>'COUT TVX'!B973</f>
        <v>ECOMMOY-RUE DU CLOS RENAULT</v>
      </c>
      <c r="C976" s="67"/>
      <c r="D976" s="67"/>
      <c r="E976" s="67" t="str">
        <f>IF(ISBLANK('COUT TVX'!I973),"",'COUT TVX'!I973)</f>
        <v/>
      </c>
      <c r="F976" s="72" t="str">
        <f>'COUT TVX'!R973</f>
        <v>Z3</v>
      </c>
      <c r="G976" s="67"/>
      <c r="H976" s="67">
        <f>'COUT TVX'!C973</f>
        <v>2016</v>
      </c>
      <c r="I976" s="67">
        <f>'COUT TVX'!D973</f>
        <v>2018</v>
      </c>
      <c r="J976" s="67" t="str">
        <f>IF('COUT TVX'!H973="IND","IND",IF('COUT TVX'!H973="COLL","COLL",IF('COUT TVX'!H973="INT","COL","MIXTE")))</f>
        <v>IND</v>
      </c>
      <c r="K976" s="67" t="str">
        <f>IFERROR((VLOOKUP(A976,'COUT GLOBAL'!A:L,9,FALSE)),"")</f>
        <v>Locatif</v>
      </c>
      <c r="L976" s="67"/>
      <c r="M976" s="67"/>
      <c r="N976" s="67" t="str">
        <f t="shared" si="90"/>
        <v>-</v>
      </c>
      <c r="O976" s="67"/>
      <c r="P976" s="67"/>
      <c r="Q976" s="67"/>
      <c r="R976" s="67"/>
      <c r="S976" s="67"/>
      <c r="T976" s="67"/>
      <c r="U976" s="67"/>
      <c r="V976" s="67"/>
      <c r="W976" s="67"/>
      <c r="X976" s="73" t="str">
        <f>IF('COUT TVX'!E973=0,"",'COUT TVX'!E973)</f>
        <v/>
      </c>
      <c r="Y976" s="74"/>
      <c r="Z976" s="74"/>
      <c r="AA976" s="74"/>
      <c r="AB976" s="74"/>
      <c r="AC976" s="74"/>
      <c r="AD976" s="68"/>
      <c r="AE976" s="68" t="str">
        <f t="shared" si="91"/>
        <v/>
      </c>
      <c r="AF976" s="68"/>
      <c r="AG976" s="75" t="str">
        <f>IF('COUT TVX'!F973=0,"",'COUT TVX'!F973)</f>
        <v/>
      </c>
      <c r="AH976" s="75" t="str">
        <f>IF('COUT TVX'!G973=0,"",'COUT TVX'!G973)</f>
        <v/>
      </c>
      <c r="AI976" s="76" t="str">
        <f t="shared" si="92"/>
        <v/>
      </c>
      <c r="AJ976" s="67" t="str">
        <f>'COUT TVX'!K973</f>
        <v>Lot n°01 : Terrassement-Voirie-Assainissement</v>
      </c>
      <c r="AK976" s="67" t="str">
        <f>'COUT TVX'!L973</f>
        <v>GROS ŒUVRE</v>
      </c>
      <c r="AL976" s="68">
        <f>'COUT TVX'!M973</f>
        <v>11089.42</v>
      </c>
      <c r="AM976" s="68"/>
      <c r="AN976" s="68"/>
      <c r="AO976" s="68"/>
      <c r="AP976" s="68"/>
      <c r="AQ976" s="68"/>
      <c r="AR976" s="68"/>
      <c r="AS976" s="77" t="str">
        <f>IF(ISBLANK('COUT TVX'!Q973),"",'COUT TVX'!Q973)</f>
        <v/>
      </c>
      <c r="AT976" s="68" t="str">
        <f t="shared" si="93"/>
        <v/>
      </c>
      <c r="AU976" s="68" t="str">
        <f t="shared" si="94"/>
        <v/>
      </c>
      <c r="AV976" s="68" t="str">
        <f t="shared" si="95"/>
        <v/>
      </c>
    </row>
    <row r="977" spans="1:48" x14ac:dyDescent="0.25">
      <c r="A977" s="67" t="str">
        <f>'COUT TVX'!A974</f>
        <v>882/2</v>
      </c>
      <c r="B977" s="67" t="str">
        <f>'COUT TVX'!B974</f>
        <v>ECOMMOY-RUE DU CLOS RENAULT</v>
      </c>
      <c r="C977" s="67"/>
      <c r="D977" s="67"/>
      <c r="E977" s="67" t="str">
        <f>IF(ISBLANK('COUT TVX'!I974),"",'COUT TVX'!I974)</f>
        <v/>
      </c>
      <c r="F977" s="72" t="str">
        <f>'COUT TVX'!R974</f>
        <v>Z3</v>
      </c>
      <c r="G977" s="67"/>
      <c r="H977" s="67">
        <f>'COUT TVX'!C974</f>
        <v>2016</v>
      </c>
      <c r="I977" s="67">
        <f>'COUT TVX'!D974</f>
        <v>2018</v>
      </c>
      <c r="J977" s="67" t="str">
        <f>IF('COUT TVX'!H974="IND","IND",IF('COUT TVX'!H974="COLL","COLL",IF('COUT TVX'!H974="INT","COL","MIXTE")))</f>
        <v>IND</v>
      </c>
      <c r="K977" s="67" t="str">
        <f>IFERROR((VLOOKUP(A977,'COUT GLOBAL'!A:L,9,FALSE)),"")</f>
        <v>Locatif</v>
      </c>
      <c r="L977" s="67"/>
      <c r="M977" s="67"/>
      <c r="N977" s="67" t="str">
        <f t="shared" si="90"/>
        <v>-</v>
      </c>
      <c r="O977" s="67"/>
      <c r="P977" s="67"/>
      <c r="Q977" s="67"/>
      <c r="R977" s="67"/>
      <c r="S977" s="67"/>
      <c r="T977" s="67"/>
      <c r="U977" s="67"/>
      <c r="V977" s="67"/>
      <c r="W977" s="67"/>
      <c r="X977" s="73" t="str">
        <f>IF('COUT TVX'!E974=0,"",'COUT TVX'!E974)</f>
        <v/>
      </c>
      <c r="Y977" s="74"/>
      <c r="Z977" s="74"/>
      <c r="AA977" s="74"/>
      <c r="AB977" s="74"/>
      <c r="AC977" s="74"/>
      <c r="AD977" s="68"/>
      <c r="AE977" s="68" t="str">
        <f t="shared" si="91"/>
        <v/>
      </c>
      <c r="AF977" s="68"/>
      <c r="AG977" s="75" t="str">
        <f>IF('COUT TVX'!F974=0,"",'COUT TVX'!F974)</f>
        <v/>
      </c>
      <c r="AH977" s="75" t="str">
        <f>IF('COUT TVX'!G974=0,"",'COUT TVX'!G974)</f>
        <v/>
      </c>
      <c r="AI977" s="76" t="str">
        <f t="shared" si="92"/>
        <v/>
      </c>
      <c r="AJ977" s="67" t="str">
        <f>'COUT TVX'!K974</f>
        <v>Lot n°02 : Réseaux Divers</v>
      </c>
      <c r="AK977" s="67" t="s">
        <v>193</v>
      </c>
      <c r="AL977" s="68">
        <f>'COUT TVX'!M974</f>
        <v>276.44</v>
      </c>
      <c r="AM977" s="68"/>
      <c r="AN977" s="68"/>
      <c r="AO977" s="68"/>
      <c r="AP977" s="68"/>
      <c r="AQ977" s="68"/>
      <c r="AR977" s="68"/>
      <c r="AS977" s="77" t="str">
        <f>IF(ISBLANK('COUT TVX'!Q974),"",'COUT TVX'!Q974)</f>
        <v/>
      </c>
      <c r="AT977" s="68" t="str">
        <f t="shared" si="93"/>
        <v/>
      </c>
      <c r="AU977" s="68" t="str">
        <f t="shared" si="94"/>
        <v/>
      </c>
      <c r="AV977" s="68" t="str">
        <f t="shared" si="95"/>
        <v/>
      </c>
    </row>
    <row r="978" spans="1:48" x14ac:dyDescent="0.25">
      <c r="A978" s="67" t="str">
        <f>'COUT TVX'!A975</f>
        <v>882/2</v>
      </c>
      <c r="B978" s="67" t="str">
        <f>'COUT TVX'!B975</f>
        <v>ECOMMOY-RUE DU CLOS RENAULT</v>
      </c>
      <c r="C978" s="67"/>
      <c r="D978" s="67"/>
      <c r="E978" s="67" t="str">
        <f>IF(ISBLANK('COUT TVX'!I975),"",'COUT TVX'!I975)</f>
        <v/>
      </c>
      <c r="F978" s="72" t="str">
        <f>'COUT TVX'!R975</f>
        <v>Z3</v>
      </c>
      <c r="G978" s="67"/>
      <c r="H978" s="67">
        <f>'COUT TVX'!C975</f>
        <v>2016</v>
      </c>
      <c r="I978" s="67">
        <f>'COUT TVX'!D975</f>
        <v>2018</v>
      </c>
      <c r="J978" s="67" t="str">
        <f>IF('COUT TVX'!H975="IND","IND",IF('COUT TVX'!H975="COLL","COLL",IF('COUT TVX'!H975="INT","COL","MIXTE")))</f>
        <v>IND</v>
      </c>
      <c r="K978" s="67" t="str">
        <f>IFERROR((VLOOKUP(A978,'COUT GLOBAL'!A:L,9,FALSE)),"")</f>
        <v>Locatif</v>
      </c>
      <c r="L978" s="67"/>
      <c r="M978" s="67"/>
      <c r="N978" s="67" t="str">
        <f t="shared" si="90"/>
        <v>-</v>
      </c>
      <c r="O978" s="67"/>
      <c r="P978" s="67"/>
      <c r="Q978" s="67"/>
      <c r="R978" s="67"/>
      <c r="S978" s="67"/>
      <c r="T978" s="67"/>
      <c r="U978" s="67"/>
      <c r="V978" s="67"/>
      <c r="W978" s="67"/>
      <c r="X978" s="73" t="str">
        <f>IF('COUT TVX'!E975=0,"",'COUT TVX'!E975)</f>
        <v/>
      </c>
      <c r="Y978" s="74"/>
      <c r="Z978" s="74"/>
      <c r="AA978" s="74"/>
      <c r="AB978" s="74"/>
      <c r="AC978" s="74"/>
      <c r="AD978" s="68"/>
      <c r="AE978" s="68" t="str">
        <f t="shared" si="91"/>
        <v/>
      </c>
      <c r="AF978" s="68"/>
      <c r="AG978" s="75" t="str">
        <f>IF('COUT TVX'!F975=0,"",'COUT TVX'!F975)</f>
        <v/>
      </c>
      <c r="AH978" s="75" t="str">
        <f>IF('COUT TVX'!G975=0,"",'COUT TVX'!G975)</f>
        <v/>
      </c>
      <c r="AI978" s="76" t="str">
        <f t="shared" si="92"/>
        <v/>
      </c>
      <c r="AJ978" s="67" t="str">
        <f>'COUT TVX'!K975</f>
        <v>Lot n°01 : Gros Oeuvre-Réseaux</v>
      </c>
      <c r="AK978" s="67" t="str">
        <f>'COUT TVX'!L975</f>
        <v>GROS ŒUVRE</v>
      </c>
      <c r="AL978" s="68">
        <f>'COUT TVX'!M975</f>
        <v>264813.42</v>
      </c>
      <c r="AM978" s="68"/>
      <c r="AN978" s="68"/>
      <c r="AO978" s="68"/>
      <c r="AP978" s="68"/>
      <c r="AQ978" s="68"/>
      <c r="AR978" s="68"/>
      <c r="AS978" s="77" t="str">
        <f>IF(ISBLANK('COUT TVX'!Q975),"",'COUT TVX'!Q975)</f>
        <v/>
      </c>
      <c r="AT978" s="68" t="str">
        <f t="shared" si="93"/>
        <v/>
      </c>
      <c r="AU978" s="68" t="str">
        <f t="shared" si="94"/>
        <v/>
      </c>
      <c r="AV978" s="68" t="str">
        <f t="shared" si="95"/>
        <v/>
      </c>
    </row>
    <row r="979" spans="1:48" x14ac:dyDescent="0.25">
      <c r="A979" s="67" t="str">
        <f>'COUT TVX'!A976</f>
        <v>882/2</v>
      </c>
      <c r="B979" s="67" t="str">
        <f>'COUT TVX'!B976</f>
        <v>ECOMMOY-RUE DU CLOS RENAULT</v>
      </c>
      <c r="C979" s="67"/>
      <c r="D979" s="67"/>
      <c r="E979" s="67" t="str">
        <f>IF(ISBLANK('COUT TVX'!I976),"",'COUT TVX'!I976)</f>
        <v/>
      </c>
      <c r="F979" s="72" t="str">
        <f>'COUT TVX'!R976</f>
        <v>Z3</v>
      </c>
      <c r="G979" s="67"/>
      <c r="H979" s="67">
        <f>'COUT TVX'!C976</f>
        <v>2016</v>
      </c>
      <c r="I979" s="67">
        <f>'COUT TVX'!D976</f>
        <v>2018</v>
      </c>
      <c r="J979" s="67" t="str">
        <f>IF('COUT TVX'!H976="IND","IND",IF('COUT TVX'!H976="COLL","COLL",IF('COUT TVX'!H976="INT","COL","MIXTE")))</f>
        <v>IND</v>
      </c>
      <c r="K979" s="67" t="str">
        <f>IFERROR((VLOOKUP(A979,'COUT GLOBAL'!A:L,9,FALSE)),"")</f>
        <v>Locatif</v>
      </c>
      <c r="L979" s="67"/>
      <c r="M979" s="67"/>
      <c r="N979" s="67" t="str">
        <f t="shared" si="90"/>
        <v>-</v>
      </c>
      <c r="O979" s="67"/>
      <c r="P979" s="67"/>
      <c r="Q979" s="67"/>
      <c r="R979" s="67"/>
      <c r="S979" s="67"/>
      <c r="T979" s="67"/>
      <c r="U979" s="67"/>
      <c r="V979" s="67"/>
      <c r="W979" s="67"/>
      <c r="X979" s="73" t="str">
        <f>IF('COUT TVX'!E976=0,"",'COUT TVX'!E976)</f>
        <v/>
      </c>
      <c r="Y979" s="74"/>
      <c r="Z979" s="74"/>
      <c r="AA979" s="74"/>
      <c r="AB979" s="74"/>
      <c r="AC979" s="74"/>
      <c r="AD979" s="68"/>
      <c r="AE979" s="68" t="str">
        <f t="shared" si="91"/>
        <v/>
      </c>
      <c r="AF979" s="68"/>
      <c r="AG979" s="75" t="str">
        <f>IF('COUT TVX'!F976=0,"",'COUT TVX'!F976)</f>
        <v/>
      </c>
      <c r="AH979" s="75" t="str">
        <f>IF('COUT TVX'!G976=0,"",'COUT TVX'!G976)</f>
        <v/>
      </c>
      <c r="AI979" s="76" t="str">
        <f t="shared" si="92"/>
        <v/>
      </c>
      <c r="AJ979" s="67" t="str">
        <f>'COUT TVX'!K976</f>
        <v>Sous-Traitant n°01-Lot n°01</v>
      </c>
      <c r="AK979" s="67" t="str">
        <f>'COUT TVX'!L976</f>
        <v>GROS ŒUVRE</v>
      </c>
      <c r="AL979" s="68">
        <f>'COUT TVX'!M976</f>
        <v>2800</v>
      </c>
      <c r="AM979" s="68"/>
      <c r="AN979" s="68"/>
      <c r="AO979" s="68"/>
      <c r="AP979" s="68"/>
      <c r="AQ979" s="68"/>
      <c r="AR979" s="68"/>
      <c r="AS979" s="77" t="str">
        <f>IF(ISBLANK('COUT TVX'!Q976),"",'COUT TVX'!Q976)</f>
        <v/>
      </c>
      <c r="AT979" s="68" t="str">
        <f t="shared" si="93"/>
        <v/>
      </c>
      <c r="AU979" s="68" t="str">
        <f t="shared" si="94"/>
        <v/>
      </c>
      <c r="AV979" s="68" t="str">
        <f t="shared" si="95"/>
        <v/>
      </c>
    </row>
    <row r="980" spans="1:48" x14ac:dyDescent="0.25">
      <c r="A980" s="67" t="str">
        <f>'COUT TVX'!A977</f>
        <v>882/2</v>
      </c>
      <c r="B980" s="67" t="str">
        <f>'COUT TVX'!B977</f>
        <v>ECOMMOY-RUE DU CLOS RENAULT</v>
      </c>
      <c r="C980" s="67"/>
      <c r="D980" s="67"/>
      <c r="E980" s="67" t="str">
        <f>IF(ISBLANK('COUT TVX'!I977),"",'COUT TVX'!I977)</f>
        <v/>
      </c>
      <c r="F980" s="72" t="str">
        <f>'COUT TVX'!R977</f>
        <v>Z3</v>
      </c>
      <c r="G980" s="67"/>
      <c r="H980" s="67">
        <f>'COUT TVX'!C977</f>
        <v>2016</v>
      </c>
      <c r="I980" s="67">
        <f>'COUT TVX'!D977</f>
        <v>2018</v>
      </c>
      <c r="J980" s="67" t="str">
        <f>IF('COUT TVX'!H977="IND","IND",IF('COUT TVX'!H977="COLL","COLL",IF('COUT TVX'!H977="INT","COL","MIXTE")))</f>
        <v>IND</v>
      </c>
      <c r="K980" s="67" t="str">
        <f>IFERROR((VLOOKUP(A980,'COUT GLOBAL'!A:L,9,FALSE)),"")</f>
        <v>Locatif</v>
      </c>
      <c r="L980" s="67"/>
      <c r="M980" s="67"/>
      <c r="N980" s="67" t="str">
        <f t="shared" si="90"/>
        <v>-</v>
      </c>
      <c r="O980" s="67"/>
      <c r="P980" s="67"/>
      <c r="Q980" s="67"/>
      <c r="R980" s="67"/>
      <c r="S980" s="67"/>
      <c r="T980" s="67"/>
      <c r="U980" s="67"/>
      <c r="V980" s="67"/>
      <c r="W980" s="67"/>
      <c r="X980" s="73" t="str">
        <f>IF('COUT TVX'!E977=0,"",'COUT TVX'!E977)</f>
        <v/>
      </c>
      <c r="Y980" s="74"/>
      <c r="Z980" s="74"/>
      <c r="AA980" s="74"/>
      <c r="AB980" s="74"/>
      <c r="AC980" s="74"/>
      <c r="AD980" s="68"/>
      <c r="AE980" s="68" t="str">
        <f t="shared" si="91"/>
        <v/>
      </c>
      <c r="AF980" s="68"/>
      <c r="AG980" s="75" t="str">
        <f>IF('COUT TVX'!F977=0,"",'COUT TVX'!F977)</f>
        <v/>
      </c>
      <c r="AH980" s="75" t="str">
        <f>IF('COUT TVX'!G977=0,"",'COUT TVX'!G977)</f>
        <v/>
      </c>
      <c r="AI980" s="76" t="str">
        <f t="shared" si="92"/>
        <v/>
      </c>
      <c r="AJ980" s="67" t="str">
        <f>'COUT TVX'!K977</f>
        <v>Lot n°02 : Enduits Grattés</v>
      </c>
      <c r="AK980" s="67" t="str">
        <f>'COUT TVX'!L977</f>
        <v>GROS ŒUVRE</v>
      </c>
      <c r="AL980" s="68">
        <f>'COUT TVX'!M977</f>
        <v>6029.04</v>
      </c>
      <c r="AM980" s="68"/>
      <c r="AN980" s="68"/>
      <c r="AO980" s="68"/>
      <c r="AP980" s="68"/>
      <c r="AQ980" s="68"/>
      <c r="AR980" s="68"/>
      <c r="AS980" s="77" t="str">
        <f>IF(ISBLANK('COUT TVX'!Q977),"",'COUT TVX'!Q977)</f>
        <v/>
      </c>
      <c r="AT980" s="68" t="str">
        <f t="shared" si="93"/>
        <v/>
      </c>
      <c r="AU980" s="68" t="str">
        <f t="shared" si="94"/>
        <v/>
      </c>
      <c r="AV980" s="68" t="str">
        <f t="shared" si="95"/>
        <v/>
      </c>
    </row>
    <row r="981" spans="1:48" x14ac:dyDescent="0.25">
      <c r="A981" s="67" t="str">
        <f>'COUT TVX'!A978</f>
        <v>882/2</v>
      </c>
      <c r="B981" s="67" t="str">
        <f>'COUT TVX'!B978</f>
        <v>ECOMMOY-RUE DU CLOS RENAULT</v>
      </c>
      <c r="C981" s="67"/>
      <c r="D981" s="67"/>
      <c r="E981" s="67" t="str">
        <f>IF(ISBLANK('COUT TVX'!I978),"",'COUT TVX'!I978)</f>
        <v/>
      </c>
      <c r="F981" s="72" t="str">
        <f>'COUT TVX'!R978</f>
        <v>Z3</v>
      </c>
      <c r="G981" s="67"/>
      <c r="H981" s="67">
        <f>'COUT TVX'!C978</f>
        <v>2016</v>
      </c>
      <c r="I981" s="67">
        <f>'COUT TVX'!D978</f>
        <v>2018</v>
      </c>
      <c r="J981" s="67" t="str">
        <f>IF('COUT TVX'!H978="IND","IND",IF('COUT TVX'!H978="COLL","COLL",IF('COUT TVX'!H978="INT","COL","MIXTE")))</f>
        <v>IND</v>
      </c>
      <c r="K981" s="67" t="str">
        <f>IFERROR((VLOOKUP(A981,'COUT GLOBAL'!A:L,9,FALSE)),"")</f>
        <v>Locatif</v>
      </c>
      <c r="L981" s="67"/>
      <c r="M981" s="67"/>
      <c r="N981" s="67" t="str">
        <f t="shared" si="90"/>
        <v>-</v>
      </c>
      <c r="O981" s="67"/>
      <c r="P981" s="67"/>
      <c r="Q981" s="67"/>
      <c r="R981" s="67"/>
      <c r="S981" s="67"/>
      <c r="T981" s="67"/>
      <c r="U981" s="67"/>
      <c r="V981" s="67"/>
      <c r="W981" s="67"/>
      <c r="X981" s="73" t="str">
        <f>IF('COUT TVX'!E978=0,"",'COUT TVX'!E978)</f>
        <v/>
      </c>
      <c r="Y981" s="74"/>
      <c r="Z981" s="74"/>
      <c r="AA981" s="74"/>
      <c r="AB981" s="74"/>
      <c r="AC981" s="74"/>
      <c r="AD981" s="68"/>
      <c r="AE981" s="68" t="str">
        <f t="shared" si="91"/>
        <v/>
      </c>
      <c r="AF981" s="68"/>
      <c r="AG981" s="75" t="str">
        <f>IF('COUT TVX'!F978=0,"",'COUT TVX'!F978)</f>
        <v/>
      </c>
      <c r="AH981" s="75" t="str">
        <f>IF('COUT TVX'!G978=0,"",'COUT TVX'!G978)</f>
        <v/>
      </c>
      <c r="AI981" s="76" t="str">
        <f t="shared" si="92"/>
        <v/>
      </c>
      <c r="AJ981" s="67" t="str">
        <f>'COUT TVX'!K978</f>
        <v>Lot n°03 : Charpente et Bardage Bois-Fermette et Massif-Murs à Ossature Bois</v>
      </c>
      <c r="AK981" s="67" t="str">
        <f>'COUT TVX'!L978</f>
        <v>CHARPENTE / COUVERTURE</v>
      </c>
      <c r="AL981" s="68">
        <f>'COUT TVX'!M978</f>
        <v>100928.48</v>
      </c>
      <c r="AM981" s="68"/>
      <c r="AN981" s="68"/>
      <c r="AO981" s="68"/>
      <c r="AP981" s="68"/>
      <c r="AQ981" s="68"/>
      <c r="AR981" s="68"/>
      <c r="AS981" s="77" t="str">
        <f>IF(ISBLANK('COUT TVX'!Q978),"",'COUT TVX'!Q978)</f>
        <v/>
      </c>
      <c r="AT981" s="68" t="str">
        <f t="shared" si="93"/>
        <v/>
      </c>
      <c r="AU981" s="68" t="str">
        <f t="shared" si="94"/>
        <v/>
      </c>
      <c r="AV981" s="68" t="str">
        <f t="shared" si="95"/>
        <v/>
      </c>
    </row>
    <row r="982" spans="1:48" x14ac:dyDescent="0.25">
      <c r="A982" s="67" t="str">
        <f>'COUT TVX'!A979</f>
        <v>882/2</v>
      </c>
      <c r="B982" s="67" t="str">
        <f>'COUT TVX'!B979</f>
        <v>ECOMMOY-RUE DU CLOS RENAULT</v>
      </c>
      <c r="C982" s="67"/>
      <c r="D982" s="67"/>
      <c r="E982" s="67" t="str">
        <f>IF(ISBLANK('COUT TVX'!I979),"",'COUT TVX'!I979)</f>
        <v/>
      </c>
      <c r="F982" s="72" t="str">
        <f>'COUT TVX'!R979</f>
        <v>Z3</v>
      </c>
      <c r="G982" s="67"/>
      <c r="H982" s="67">
        <f>'COUT TVX'!C979</f>
        <v>2016</v>
      </c>
      <c r="I982" s="67">
        <f>'COUT TVX'!D979</f>
        <v>2018</v>
      </c>
      <c r="J982" s="67" t="str">
        <f>IF('COUT TVX'!H979="IND","IND",IF('COUT TVX'!H979="COLL","COLL",IF('COUT TVX'!H979="INT","COL","MIXTE")))</f>
        <v>IND</v>
      </c>
      <c r="K982" s="67" t="str">
        <f>IFERROR((VLOOKUP(A982,'COUT GLOBAL'!A:L,9,FALSE)),"")</f>
        <v>Locatif</v>
      </c>
      <c r="L982" s="67"/>
      <c r="M982" s="67"/>
      <c r="N982" s="67" t="str">
        <f t="shared" si="90"/>
        <v>-</v>
      </c>
      <c r="O982" s="67"/>
      <c r="P982" s="67"/>
      <c r="Q982" s="67"/>
      <c r="R982" s="67"/>
      <c r="S982" s="67"/>
      <c r="T982" s="67"/>
      <c r="U982" s="67"/>
      <c r="V982" s="67"/>
      <c r="W982" s="67"/>
      <c r="X982" s="73" t="str">
        <f>IF('COUT TVX'!E979=0,"",'COUT TVX'!E979)</f>
        <v/>
      </c>
      <c r="Y982" s="74"/>
      <c r="Z982" s="74"/>
      <c r="AA982" s="74"/>
      <c r="AB982" s="74"/>
      <c r="AC982" s="74"/>
      <c r="AD982" s="68"/>
      <c r="AE982" s="68" t="str">
        <f t="shared" si="91"/>
        <v/>
      </c>
      <c r="AF982" s="68"/>
      <c r="AG982" s="75" t="str">
        <f>IF('COUT TVX'!F979=0,"",'COUT TVX'!F979)</f>
        <v/>
      </c>
      <c r="AH982" s="75" t="str">
        <f>IF('COUT TVX'!G979=0,"",'COUT TVX'!G979)</f>
        <v/>
      </c>
      <c r="AI982" s="76" t="str">
        <f t="shared" si="92"/>
        <v/>
      </c>
      <c r="AJ982" s="67" t="str">
        <f>'COUT TVX'!K979</f>
        <v>Lot n°04 : Couverture et Bardage Zinc-Couverture Bac Acier</v>
      </c>
      <c r="AK982" s="67" t="str">
        <f>'COUT TVX'!L979</f>
        <v>CHARPENTE / COUVERTURE</v>
      </c>
      <c r="AL982" s="68">
        <f>'COUT TVX'!M979</f>
        <v>80052.899999999994</v>
      </c>
      <c r="AM982" s="68"/>
      <c r="AN982" s="68"/>
      <c r="AO982" s="68"/>
      <c r="AP982" s="68"/>
      <c r="AQ982" s="68"/>
      <c r="AR982" s="68"/>
      <c r="AS982" s="77" t="str">
        <f>IF(ISBLANK('COUT TVX'!Q979),"",'COUT TVX'!Q979)</f>
        <v/>
      </c>
      <c r="AT982" s="68" t="str">
        <f t="shared" si="93"/>
        <v/>
      </c>
      <c r="AU982" s="68" t="str">
        <f t="shared" si="94"/>
        <v/>
      </c>
      <c r="AV982" s="68" t="str">
        <f t="shared" si="95"/>
        <v/>
      </c>
    </row>
    <row r="983" spans="1:48" x14ac:dyDescent="0.25">
      <c r="A983" s="67" t="str">
        <f>'COUT TVX'!A980</f>
        <v>882/2</v>
      </c>
      <c r="B983" s="67" t="str">
        <f>'COUT TVX'!B980</f>
        <v>ECOMMOY-RUE DU CLOS RENAULT</v>
      </c>
      <c r="C983" s="67"/>
      <c r="D983" s="67"/>
      <c r="E983" s="67" t="str">
        <f>IF(ISBLANK('COUT TVX'!I980),"",'COUT TVX'!I980)</f>
        <v/>
      </c>
      <c r="F983" s="72" t="str">
        <f>'COUT TVX'!R980</f>
        <v>Z3</v>
      </c>
      <c r="G983" s="67"/>
      <c r="H983" s="67">
        <f>'COUT TVX'!C980</f>
        <v>2016</v>
      </c>
      <c r="I983" s="67">
        <f>'COUT TVX'!D980</f>
        <v>2018</v>
      </c>
      <c r="J983" s="67" t="str">
        <f>IF('COUT TVX'!H980="IND","IND",IF('COUT TVX'!H980="COLL","COLL",IF('COUT TVX'!H980="INT","COL","MIXTE")))</f>
        <v>IND</v>
      </c>
      <c r="K983" s="67" t="str">
        <f>IFERROR((VLOOKUP(A983,'COUT GLOBAL'!A:L,9,FALSE)),"")</f>
        <v>Locatif</v>
      </c>
      <c r="L983" s="67"/>
      <c r="M983" s="67"/>
      <c r="N983" s="67" t="str">
        <f t="shared" si="90"/>
        <v>-</v>
      </c>
      <c r="O983" s="67"/>
      <c r="P983" s="67"/>
      <c r="Q983" s="67"/>
      <c r="R983" s="67"/>
      <c r="S983" s="67"/>
      <c r="T983" s="67"/>
      <c r="U983" s="67"/>
      <c r="V983" s="67"/>
      <c r="W983" s="67"/>
      <c r="X983" s="73" t="str">
        <f>IF('COUT TVX'!E980=0,"",'COUT TVX'!E980)</f>
        <v/>
      </c>
      <c r="Y983" s="74"/>
      <c r="Z983" s="74"/>
      <c r="AA983" s="74"/>
      <c r="AB983" s="74"/>
      <c r="AC983" s="74"/>
      <c r="AD983" s="68"/>
      <c r="AE983" s="68" t="str">
        <f t="shared" si="91"/>
        <v/>
      </c>
      <c r="AF983" s="68"/>
      <c r="AG983" s="75" t="str">
        <f>IF('COUT TVX'!F980=0,"",'COUT TVX'!F980)</f>
        <v/>
      </c>
      <c r="AH983" s="75" t="str">
        <f>IF('COUT TVX'!G980=0,"",'COUT TVX'!G980)</f>
        <v/>
      </c>
      <c r="AI983" s="76" t="str">
        <f t="shared" si="92"/>
        <v/>
      </c>
      <c r="AJ983" s="67" t="str">
        <f>'COUT TVX'!K980</f>
        <v>Lot n°06 : Menuiseries Extérieures Pvc</v>
      </c>
      <c r="AK983" s="67" t="str">
        <f>'COUT TVX'!L980</f>
        <v>SECOND ŒUVRE</v>
      </c>
      <c r="AL983" s="68">
        <f>'COUT TVX'!M980</f>
        <v>24516.22</v>
      </c>
      <c r="AM983" s="68"/>
      <c r="AN983" s="68"/>
      <c r="AO983" s="68"/>
      <c r="AP983" s="68"/>
      <c r="AQ983" s="68"/>
      <c r="AR983" s="68"/>
      <c r="AS983" s="77" t="str">
        <f>IF(ISBLANK('COUT TVX'!Q980),"",'COUT TVX'!Q980)</f>
        <v/>
      </c>
      <c r="AT983" s="68" t="str">
        <f t="shared" si="93"/>
        <v/>
      </c>
      <c r="AU983" s="68" t="str">
        <f t="shared" si="94"/>
        <v/>
      </c>
      <c r="AV983" s="68" t="str">
        <f t="shared" si="95"/>
        <v/>
      </c>
    </row>
    <row r="984" spans="1:48" x14ac:dyDescent="0.25">
      <c r="A984" s="67" t="str">
        <f>'COUT TVX'!A981</f>
        <v>882/2</v>
      </c>
      <c r="B984" s="67" t="str">
        <f>'COUT TVX'!B981</f>
        <v>ECOMMOY-RUE DU CLOS RENAULT</v>
      </c>
      <c r="C984" s="67"/>
      <c r="D984" s="67"/>
      <c r="E984" s="67" t="str">
        <f>IF(ISBLANK('COUT TVX'!I981),"",'COUT TVX'!I981)</f>
        <v/>
      </c>
      <c r="F984" s="72" t="str">
        <f>'COUT TVX'!R981</f>
        <v>Z3</v>
      </c>
      <c r="G984" s="67"/>
      <c r="H984" s="67">
        <f>'COUT TVX'!C981</f>
        <v>2016</v>
      </c>
      <c r="I984" s="67">
        <f>'COUT TVX'!D981</f>
        <v>2018</v>
      </c>
      <c r="J984" s="67" t="str">
        <f>IF('COUT TVX'!H981="IND","IND",IF('COUT TVX'!H981="COLL","COLL",IF('COUT TVX'!H981="INT","COL","MIXTE")))</f>
        <v>IND</v>
      </c>
      <c r="K984" s="67" t="str">
        <f>IFERROR((VLOOKUP(A984,'COUT GLOBAL'!A:L,9,FALSE)),"")</f>
        <v>Locatif</v>
      </c>
      <c r="L984" s="67"/>
      <c r="M984" s="67"/>
      <c r="N984" s="67" t="str">
        <f t="shared" si="90"/>
        <v>-</v>
      </c>
      <c r="O984" s="67"/>
      <c r="P984" s="67"/>
      <c r="Q984" s="67"/>
      <c r="R984" s="67"/>
      <c r="S984" s="67"/>
      <c r="T984" s="67"/>
      <c r="U984" s="67"/>
      <c r="V984" s="67"/>
      <c r="W984" s="67"/>
      <c r="X984" s="73" t="str">
        <f>IF('COUT TVX'!E981=0,"",'COUT TVX'!E981)</f>
        <v/>
      </c>
      <c r="Y984" s="74"/>
      <c r="Z984" s="74"/>
      <c r="AA984" s="74"/>
      <c r="AB984" s="74"/>
      <c r="AC984" s="74"/>
      <c r="AD984" s="68"/>
      <c r="AE984" s="68" t="str">
        <f t="shared" si="91"/>
        <v/>
      </c>
      <c r="AF984" s="68"/>
      <c r="AG984" s="75" t="str">
        <f>IF('COUT TVX'!F981=0,"",'COUT TVX'!F981)</f>
        <v/>
      </c>
      <c r="AH984" s="75" t="str">
        <f>IF('COUT TVX'!G981=0,"",'COUT TVX'!G981)</f>
        <v/>
      </c>
      <c r="AI984" s="76" t="str">
        <f t="shared" si="92"/>
        <v/>
      </c>
      <c r="AJ984" s="67" t="str">
        <f>'COUT TVX'!K981</f>
        <v>Sous-Traitant n°01-Lot n°06</v>
      </c>
      <c r="AK984" s="67" t="str">
        <f>'COUT TVX'!L981</f>
        <v>SECOND ŒUVRE</v>
      </c>
      <c r="AL984" s="68">
        <f>'COUT TVX'!M981</f>
        <v>4779</v>
      </c>
      <c r="AM984" s="68"/>
      <c r="AN984" s="68"/>
      <c r="AO984" s="68"/>
      <c r="AP984" s="68"/>
      <c r="AQ984" s="68"/>
      <c r="AR984" s="68"/>
      <c r="AS984" s="77" t="str">
        <f>IF(ISBLANK('COUT TVX'!Q981),"",'COUT TVX'!Q981)</f>
        <v/>
      </c>
      <c r="AT984" s="68" t="str">
        <f t="shared" si="93"/>
        <v/>
      </c>
      <c r="AU984" s="68" t="str">
        <f t="shared" si="94"/>
        <v/>
      </c>
      <c r="AV984" s="68" t="str">
        <f t="shared" si="95"/>
        <v/>
      </c>
    </row>
    <row r="985" spans="1:48" x14ac:dyDescent="0.25">
      <c r="A985" s="67" t="str">
        <f>'COUT TVX'!A982</f>
        <v>882/2</v>
      </c>
      <c r="B985" s="67" t="str">
        <f>'COUT TVX'!B982</f>
        <v>ECOMMOY-RUE DU CLOS RENAULT</v>
      </c>
      <c r="C985" s="67"/>
      <c r="D985" s="67"/>
      <c r="E985" s="67" t="str">
        <f>IF(ISBLANK('COUT TVX'!I982),"",'COUT TVX'!I982)</f>
        <v/>
      </c>
      <c r="F985" s="72" t="str">
        <f>'COUT TVX'!R982</f>
        <v>Z3</v>
      </c>
      <c r="G985" s="67"/>
      <c r="H985" s="67">
        <f>'COUT TVX'!C982</f>
        <v>2016</v>
      </c>
      <c r="I985" s="67">
        <f>'COUT TVX'!D982</f>
        <v>2018</v>
      </c>
      <c r="J985" s="67" t="str">
        <f>IF('COUT TVX'!H982="IND","IND",IF('COUT TVX'!H982="COLL","COLL",IF('COUT TVX'!H982="INT","COL","MIXTE")))</f>
        <v>IND</v>
      </c>
      <c r="K985" s="67" t="str">
        <f>IFERROR((VLOOKUP(A985,'COUT GLOBAL'!A:L,9,FALSE)),"")</f>
        <v>Locatif</v>
      </c>
      <c r="L985" s="67"/>
      <c r="M985" s="67"/>
      <c r="N985" s="67" t="str">
        <f t="shared" si="90"/>
        <v>-</v>
      </c>
      <c r="O985" s="67"/>
      <c r="P985" s="67"/>
      <c r="Q985" s="67"/>
      <c r="R985" s="67"/>
      <c r="S985" s="67"/>
      <c r="T985" s="67"/>
      <c r="U985" s="67"/>
      <c r="V985" s="67"/>
      <c r="W985" s="67"/>
      <c r="X985" s="73" t="str">
        <f>IF('COUT TVX'!E982=0,"",'COUT TVX'!E982)</f>
        <v/>
      </c>
      <c r="Y985" s="74"/>
      <c r="Z985" s="74"/>
      <c r="AA985" s="74"/>
      <c r="AB985" s="74"/>
      <c r="AC985" s="74"/>
      <c r="AD985" s="68"/>
      <c r="AE985" s="68" t="str">
        <f t="shared" si="91"/>
        <v/>
      </c>
      <c r="AF985" s="68"/>
      <c r="AG985" s="75" t="str">
        <f>IF('COUT TVX'!F982=0,"",'COUT TVX'!F982)</f>
        <v/>
      </c>
      <c r="AH985" s="75" t="str">
        <f>IF('COUT TVX'!G982=0,"",'COUT TVX'!G982)</f>
        <v/>
      </c>
      <c r="AI985" s="76" t="str">
        <f t="shared" si="92"/>
        <v/>
      </c>
      <c r="AJ985" s="67" t="str">
        <f>'COUT TVX'!K982</f>
        <v>Sous-Traitant n°02-Lot n°06</v>
      </c>
      <c r="AK985" s="67" t="str">
        <f>'COUT TVX'!L982</f>
        <v>SECOND ŒUVRE</v>
      </c>
      <c r="AL985" s="68">
        <f>'COUT TVX'!M982</f>
        <v>680</v>
      </c>
      <c r="AM985" s="68"/>
      <c r="AN985" s="68"/>
      <c r="AO985" s="68"/>
      <c r="AP985" s="68"/>
      <c r="AQ985" s="68"/>
      <c r="AR985" s="68"/>
      <c r="AS985" s="77" t="str">
        <f>IF(ISBLANK('COUT TVX'!Q982),"",'COUT TVX'!Q982)</f>
        <v/>
      </c>
      <c r="AT985" s="68" t="str">
        <f t="shared" si="93"/>
        <v/>
      </c>
      <c r="AU985" s="68" t="str">
        <f t="shared" si="94"/>
        <v/>
      </c>
      <c r="AV985" s="68" t="str">
        <f t="shared" si="95"/>
        <v/>
      </c>
    </row>
    <row r="986" spans="1:48" x14ac:dyDescent="0.25">
      <c r="A986" s="67" t="str">
        <f>'COUT TVX'!A983</f>
        <v>882/2</v>
      </c>
      <c r="B986" s="67" t="str">
        <f>'COUT TVX'!B983</f>
        <v>ECOMMOY-RUE DU CLOS RENAULT</v>
      </c>
      <c r="C986" s="67"/>
      <c r="D986" s="67"/>
      <c r="E986" s="67" t="str">
        <f>IF(ISBLANK('COUT TVX'!I983),"",'COUT TVX'!I983)</f>
        <v/>
      </c>
      <c r="F986" s="72" t="str">
        <f>'COUT TVX'!R983</f>
        <v>Z3</v>
      </c>
      <c r="G986" s="67"/>
      <c r="H986" s="67">
        <f>'COUT TVX'!C983</f>
        <v>2016</v>
      </c>
      <c r="I986" s="67">
        <f>'COUT TVX'!D983</f>
        <v>2018</v>
      </c>
      <c r="J986" s="67" t="str">
        <f>IF('COUT TVX'!H983="IND","IND",IF('COUT TVX'!H983="COLL","COLL",IF('COUT TVX'!H983="INT","COL","MIXTE")))</f>
        <v>IND</v>
      </c>
      <c r="K986" s="67" t="str">
        <f>IFERROR((VLOOKUP(A986,'COUT GLOBAL'!A:L,9,FALSE)),"")</f>
        <v>Locatif</v>
      </c>
      <c r="L986" s="67"/>
      <c r="M986" s="67"/>
      <c r="N986" s="67" t="str">
        <f t="shared" si="90"/>
        <v>-</v>
      </c>
      <c r="O986" s="67"/>
      <c r="P986" s="67"/>
      <c r="Q986" s="67"/>
      <c r="R986" s="67"/>
      <c r="S986" s="67"/>
      <c r="T986" s="67"/>
      <c r="U986" s="67"/>
      <c r="V986" s="67"/>
      <c r="W986" s="67"/>
      <c r="X986" s="73" t="str">
        <f>IF('COUT TVX'!E983=0,"",'COUT TVX'!E983)</f>
        <v/>
      </c>
      <c r="Y986" s="74"/>
      <c r="Z986" s="74"/>
      <c r="AA986" s="74"/>
      <c r="AB986" s="74"/>
      <c r="AC986" s="74"/>
      <c r="AD986" s="68"/>
      <c r="AE986" s="68" t="str">
        <f t="shared" si="91"/>
        <v/>
      </c>
      <c r="AF986" s="68"/>
      <c r="AG986" s="75" t="str">
        <f>IF('COUT TVX'!F983=0,"",'COUT TVX'!F983)</f>
        <v/>
      </c>
      <c r="AH986" s="75" t="str">
        <f>IF('COUT TVX'!G983=0,"",'COUT TVX'!G983)</f>
        <v/>
      </c>
      <c r="AI986" s="76" t="str">
        <f t="shared" si="92"/>
        <v/>
      </c>
      <c r="AJ986" s="67" t="str">
        <f>'COUT TVX'!K983</f>
        <v>Lot n°07 : Serrurerie-Garde-Corps-Structures-Portillons</v>
      </c>
      <c r="AK986" s="67" t="str">
        <f>'COUT TVX'!L983</f>
        <v>SECOND ŒUVRE</v>
      </c>
      <c r="AL986" s="68">
        <f>'COUT TVX'!M983</f>
        <v>17903.939999999999</v>
      </c>
      <c r="AM986" s="68"/>
      <c r="AN986" s="68"/>
      <c r="AO986" s="68"/>
      <c r="AP986" s="68"/>
      <c r="AQ986" s="68"/>
      <c r="AR986" s="68"/>
      <c r="AS986" s="77" t="str">
        <f>IF(ISBLANK('COUT TVX'!Q983),"",'COUT TVX'!Q983)</f>
        <v/>
      </c>
      <c r="AT986" s="68" t="str">
        <f t="shared" si="93"/>
        <v/>
      </c>
      <c r="AU986" s="68" t="str">
        <f t="shared" si="94"/>
        <v/>
      </c>
      <c r="AV986" s="68" t="str">
        <f t="shared" si="95"/>
        <v/>
      </c>
    </row>
    <row r="987" spans="1:48" x14ac:dyDescent="0.25">
      <c r="A987" s="67" t="str">
        <f>'COUT TVX'!A984</f>
        <v>882/2</v>
      </c>
      <c r="B987" s="67" t="str">
        <f>'COUT TVX'!B984</f>
        <v>ECOMMOY-RUE DU CLOS RENAULT</v>
      </c>
      <c r="C987" s="67"/>
      <c r="D987" s="67"/>
      <c r="E987" s="67" t="str">
        <f>IF(ISBLANK('COUT TVX'!I984),"",'COUT TVX'!I984)</f>
        <v/>
      </c>
      <c r="F987" s="72" t="str">
        <f>'COUT TVX'!R984</f>
        <v>Z3</v>
      </c>
      <c r="G987" s="67"/>
      <c r="H987" s="67">
        <f>'COUT TVX'!C984</f>
        <v>2016</v>
      </c>
      <c r="I987" s="67">
        <f>'COUT TVX'!D984</f>
        <v>2018</v>
      </c>
      <c r="J987" s="67" t="str">
        <f>IF('COUT TVX'!H984="IND","IND",IF('COUT TVX'!H984="COLL","COLL",IF('COUT TVX'!H984="INT","COL","MIXTE")))</f>
        <v>IND</v>
      </c>
      <c r="K987" s="67" t="str">
        <f>IFERROR((VLOOKUP(A987,'COUT GLOBAL'!A:L,9,FALSE)),"")</f>
        <v>Locatif</v>
      </c>
      <c r="L987" s="67"/>
      <c r="M987" s="67"/>
      <c r="N987" s="67" t="str">
        <f t="shared" si="90"/>
        <v>-</v>
      </c>
      <c r="O987" s="67"/>
      <c r="P987" s="67"/>
      <c r="Q987" s="67"/>
      <c r="R987" s="67"/>
      <c r="S987" s="67"/>
      <c r="T987" s="67"/>
      <c r="U987" s="67"/>
      <c r="V987" s="67"/>
      <c r="W987" s="67"/>
      <c r="X987" s="73" t="str">
        <f>IF('COUT TVX'!E984=0,"",'COUT TVX'!E984)</f>
        <v/>
      </c>
      <c r="Y987" s="74"/>
      <c r="Z987" s="74"/>
      <c r="AA987" s="74"/>
      <c r="AB987" s="74"/>
      <c r="AC987" s="74"/>
      <c r="AD987" s="68"/>
      <c r="AE987" s="68" t="str">
        <f t="shared" si="91"/>
        <v/>
      </c>
      <c r="AF987" s="68"/>
      <c r="AG987" s="75" t="str">
        <f>IF('COUT TVX'!F984=0,"",'COUT TVX'!F984)</f>
        <v/>
      </c>
      <c r="AH987" s="75" t="str">
        <f>IF('COUT TVX'!G984=0,"",'COUT TVX'!G984)</f>
        <v/>
      </c>
      <c r="AI987" s="76" t="str">
        <f t="shared" si="92"/>
        <v/>
      </c>
      <c r="AJ987" s="67" t="str">
        <f>'COUT TVX'!K984</f>
        <v>Lot n°08 : Menuis Int Bois et Ext Métalliques-Portes de Garage</v>
      </c>
      <c r="AK987" s="67" t="str">
        <f>'COUT TVX'!L984</f>
        <v>SECOND ŒUVRE</v>
      </c>
      <c r="AL987" s="68">
        <f>'COUT TVX'!M984</f>
        <v>58350.91</v>
      </c>
      <c r="AM987" s="68"/>
      <c r="AN987" s="68"/>
      <c r="AO987" s="68"/>
      <c r="AP987" s="68"/>
      <c r="AQ987" s="68"/>
      <c r="AR987" s="68"/>
      <c r="AS987" s="77" t="str">
        <f>IF(ISBLANK('COUT TVX'!Q984),"",'COUT TVX'!Q984)</f>
        <v/>
      </c>
      <c r="AT987" s="68" t="str">
        <f t="shared" si="93"/>
        <v/>
      </c>
      <c r="AU987" s="68" t="str">
        <f t="shared" si="94"/>
        <v/>
      </c>
      <c r="AV987" s="68" t="str">
        <f t="shared" si="95"/>
        <v/>
      </c>
    </row>
    <row r="988" spans="1:48" x14ac:dyDescent="0.25">
      <c r="A988" s="67" t="str">
        <f>'COUT TVX'!A985</f>
        <v>882/2</v>
      </c>
      <c r="B988" s="67" t="str">
        <f>'COUT TVX'!B985</f>
        <v>ECOMMOY-RUE DU CLOS RENAULT</v>
      </c>
      <c r="C988" s="67"/>
      <c r="D988" s="67"/>
      <c r="E988" s="67" t="str">
        <f>IF(ISBLANK('COUT TVX'!I985),"",'COUT TVX'!I985)</f>
        <v/>
      </c>
      <c r="F988" s="72" t="str">
        <f>'COUT TVX'!R985</f>
        <v>Z3</v>
      </c>
      <c r="G988" s="67"/>
      <c r="H988" s="67">
        <f>'COUT TVX'!C985</f>
        <v>2016</v>
      </c>
      <c r="I988" s="67">
        <f>'COUT TVX'!D985</f>
        <v>2018</v>
      </c>
      <c r="J988" s="67" t="str">
        <f>IF('COUT TVX'!H985="IND","IND",IF('COUT TVX'!H985="COLL","COLL",IF('COUT TVX'!H985="INT","COL","MIXTE")))</f>
        <v>IND</v>
      </c>
      <c r="K988" s="67" t="str">
        <f>IFERROR((VLOOKUP(A988,'COUT GLOBAL'!A:L,9,FALSE)),"")</f>
        <v>Locatif</v>
      </c>
      <c r="L988" s="67"/>
      <c r="M988" s="67"/>
      <c r="N988" s="67" t="str">
        <f t="shared" si="90"/>
        <v>-</v>
      </c>
      <c r="O988" s="67"/>
      <c r="P988" s="67"/>
      <c r="Q988" s="67"/>
      <c r="R988" s="67"/>
      <c r="S988" s="67"/>
      <c r="T988" s="67"/>
      <c r="U988" s="67"/>
      <c r="V988" s="67"/>
      <c r="W988" s="67"/>
      <c r="X988" s="73" t="str">
        <f>IF('COUT TVX'!E985=0,"",'COUT TVX'!E985)</f>
        <v/>
      </c>
      <c r="Y988" s="74"/>
      <c r="Z988" s="74"/>
      <c r="AA988" s="74"/>
      <c r="AB988" s="74"/>
      <c r="AC988" s="74"/>
      <c r="AD988" s="68"/>
      <c r="AE988" s="68" t="str">
        <f t="shared" si="91"/>
        <v/>
      </c>
      <c r="AF988" s="68"/>
      <c r="AG988" s="75" t="str">
        <f>IF('COUT TVX'!F985=0,"",'COUT TVX'!F985)</f>
        <v/>
      </c>
      <c r="AH988" s="75" t="str">
        <f>IF('COUT TVX'!G985=0,"",'COUT TVX'!G985)</f>
        <v/>
      </c>
      <c r="AI988" s="76" t="str">
        <f t="shared" si="92"/>
        <v/>
      </c>
      <c r="AJ988" s="67" t="str">
        <f>'COUT TVX'!K985</f>
        <v>Lot n°09 : Plâtrerie</v>
      </c>
      <c r="AK988" s="67" t="str">
        <f>'COUT TVX'!L985</f>
        <v>SECOND ŒUVRE</v>
      </c>
      <c r="AL988" s="68">
        <f>'COUT TVX'!M985</f>
        <v>94007.21</v>
      </c>
      <c r="AM988" s="68"/>
      <c r="AN988" s="68"/>
      <c r="AO988" s="68"/>
      <c r="AP988" s="68"/>
      <c r="AQ988" s="68"/>
      <c r="AR988" s="68"/>
      <c r="AS988" s="77" t="str">
        <f>IF(ISBLANK('COUT TVX'!Q985),"",'COUT TVX'!Q985)</f>
        <v/>
      </c>
      <c r="AT988" s="68" t="str">
        <f t="shared" si="93"/>
        <v/>
      </c>
      <c r="AU988" s="68" t="str">
        <f t="shared" si="94"/>
        <v/>
      </c>
      <c r="AV988" s="68" t="str">
        <f t="shared" si="95"/>
        <v/>
      </c>
    </row>
    <row r="989" spans="1:48" x14ac:dyDescent="0.25">
      <c r="A989" s="67" t="str">
        <f>'COUT TVX'!A986</f>
        <v>882/2</v>
      </c>
      <c r="B989" s="67" t="str">
        <f>'COUT TVX'!B986</f>
        <v>ECOMMOY-RUE DU CLOS RENAULT</v>
      </c>
      <c r="C989" s="67"/>
      <c r="D989" s="67"/>
      <c r="E989" s="67" t="str">
        <f>IF(ISBLANK('COUT TVX'!I986),"",'COUT TVX'!I986)</f>
        <v/>
      </c>
      <c r="F989" s="72" t="str">
        <f>'COUT TVX'!R986</f>
        <v>Z3</v>
      </c>
      <c r="G989" s="67"/>
      <c r="H989" s="67">
        <f>'COUT TVX'!C986</f>
        <v>2016</v>
      </c>
      <c r="I989" s="67">
        <f>'COUT TVX'!D986</f>
        <v>2018</v>
      </c>
      <c r="J989" s="67" t="str">
        <f>IF('COUT TVX'!H986="IND","IND",IF('COUT TVX'!H986="COLL","COLL",IF('COUT TVX'!H986="INT","COL","MIXTE")))</f>
        <v>IND</v>
      </c>
      <c r="K989" s="67" t="str">
        <f>IFERROR((VLOOKUP(A989,'COUT GLOBAL'!A:L,9,FALSE)),"")</f>
        <v>Locatif</v>
      </c>
      <c r="L989" s="67"/>
      <c r="M989" s="67"/>
      <c r="N989" s="67" t="str">
        <f t="shared" si="90"/>
        <v>-</v>
      </c>
      <c r="O989" s="67"/>
      <c r="P989" s="67"/>
      <c r="Q989" s="67"/>
      <c r="R989" s="67"/>
      <c r="S989" s="67"/>
      <c r="T989" s="67"/>
      <c r="U989" s="67"/>
      <c r="V989" s="67"/>
      <c r="W989" s="67"/>
      <c r="X989" s="73" t="str">
        <f>IF('COUT TVX'!E986=0,"",'COUT TVX'!E986)</f>
        <v/>
      </c>
      <c r="Y989" s="74"/>
      <c r="Z989" s="74"/>
      <c r="AA989" s="74"/>
      <c r="AB989" s="74"/>
      <c r="AC989" s="74"/>
      <c r="AD989" s="68"/>
      <c r="AE989" s="68" t="str">
        <f t="shared" si="91"/>
        <v/>
      </c>
      <c r="AF989" s="68"/>
      <c r="AG989" s="75" t="str">
        <f>IF('COUT TVX'!F986=0,"",'COUT TVX'!F986)</f>
        <v/>
      </c>
      <c r="AH989" s="75" t="str">
        <f>IF('COUT TVX'!G986=0,"",'COUT TVX'!G986)</f>
        <v/>
      </c>
      <c r="AI989" s="76" t="str">
        <f t="shared" si="92"/>
        <v/>
      </c>
      <c r="AJ989" s="67" t="str">
        <f>'COUT TVX'!K986</f>
        <v>Sous-Traitant n°01-Lot n°09</v>
      </c>
      <c r="AK989" s="67" t="str">
        <f>'COUT TVX'!L986</f>
        <v>SECOND ŒUVRE</v>
      </c>
      <c r="AL989" s="68">
        <f>'COUT TVX'!M986</f>
        <v>2100</v>
      </c>
      <c r="AM989" s="68"/>
      <c r="AN989" s="68"/>
      <c r="AO989" s="68"/>
      <c r="AP989" s="68"/>
      <c r="AQ989" s="68"/>
      <c r="AR989" s="68"/>
      <c r="AS989" s="77" t="str">
        <f>IF(ISBLANK('COUT TVX'!Q986),"",'COUT TVX'!Q986)</f>
        <v/>
      </c>
      <c r="AT989" s="68" t="str">
        <f t="shared" si="93"/>
        <v/>
      </c>
      <c r="AU989" s="68" t="str">
        <f t="shared" si="94"/>
        <v/>
      </c>
      <c r="AV989" s="68" t="str">
        <f t="shared" si="95"/>
        <v/>
      </c>
    </row>
    <row r="990" spans="1:48" x14ac:dyDescent="0.25">
      <c r="A990" s="67" t="str">
        <f>'COUT TVX'!A987</f>
        <v>882/2</v>
      </c>
      <c r="B990" s="67" t="str">
        <f>'COUT TVX'!B987</f>
        <v>ECOMMOY-RUE DU CLOS RENAULT</v>
      </c>
      <c r="C990" s="67"/>
      <c r="D990" s="67"/>
      <c r="E990" s="67" t="str">
        <f>IF(ISBLANK('COUT TVX'!I987),"",'COUT TVX'!I987)</f>
        <v/>
      </c>
      <c r="F990" s="72" t="str">
        <f>'COUT TVX'!R987</f>
        <v>Z3</v>
      </c>
      <c r="G990" s="67"/>
      <c r="H990" s="67">
        <f>'COUT TVX'!C987</f>
        <v>2016</v>
      </c>
      <c r="I990" s="67">
        <f>'COUT TVX'!D987</f>
        <v>2018</v>
      </c>
      <c r="J990" s="67" t="str">
        <f>IF('COUT TVX'!H987="IND","IND",IF('COUT TVX'!H987="COLL","COLL",IF('COUT TVX'!H987="INT","COL","MIXTE")))</f>
        <v>IND</v>
      </c>
      <c r="K990" s="67" t="str">
        <f>IFERROR((VLOOKUP(A990,'COUT GLOBAL'!A:L,9,FALSE)),"")</f>
        <v>Locatif</v>
      </c>
      <c r="L990" s="67"/>
      <c r="M990" s="67"/>
      <c r="N990" s="67" t="str">
        <f t="shared" si="90"/>
        <v>-</v>
      </c>
      <c r="O990" s="67"/>
      <c r="P990" s="67"/>
      <c r="Q990" s="67"/>
      <c r="R990" s="67"/>
      <c r="S990" s="67"/>
      <c r="T990" s="67"/>
      <c r="U990" s="67"/>
      <c r="V990" s="67"/>
      <c r="W990" s="67"/>
      <c r="X990" s="73" t="str">
        <f>IF('COUT TVX'!E987=0,"",'COUT TVX'!E987)</f>
        <v/>
      </c>
      <c r="Y990" s="74"/>
      <c r="Z990" s="74"/>
      <c r="AA990" s="74"/>
      <c r="AB990" s="74"/>
      <c r="AC990" s="74"/>
      <c r="AD990" s="68"/>
      <c r="AE990" s="68" t="str">
        <f t="shared" si="91"/>
        <v/>
      </c>
      <c r="AF990" s="68"/>
      <c r="AG990" s="75" t="str">
        <f>IF('COUT TVX'!F987=0,"",'COUT TVX'!F987)</f>
        <v/>
      </c>
      <c r="AH990" s="75" t="str">
        <f>IF('COUT TVX'!G987=0,"",'COUT TVX'!G987)</f>
        <v/>
      </c>
      <c r="AI990" s="76" t="str">
        <f t="shared" si="92"/>
        <v/>
      </c>
      <c r="AJ990" s="67" t="str">
        <f>'COUT TVX'!K987</f>
        <v>Lot n°10 : Carrelage-Faience</v>
      </c>
      <c r="AK990" s="67" t="str">
        <f>'COUT TVX'!L987</f>
        <v>SECOND ŒUVRE</v>
      </c>
      <c r="AL990" s="68">
        <f>'COUT TVX'!M987</f>
        <v>31423.35</v>
      </c>
      <c r="AM990" s="68"/>
      <c r="AN990" s="68"/>
      <c r="AO990" s="68"/>
      <c r="AP990" s="68"/>
      <c r="AQ990" s="68"/>
      <c r="AR990" s="68"/>
      <c r="AS990" s="77" t="str">
        <f>IF(ISBLANK('COUT TVX'!Q987),"",'COUT TVX'!Q987)</f>
        <v/>
      </c>
      <c r="AT990" s="68" t="str">
        <f t="shared" si="93"/>
        <v/>
      </c>
      <c r="AU990" s="68" t="str">
        <f t="shared" si="94"/>
        <v/>
      </c>
      <c r="AV990" s="68" t="str">
        <f t="shared" si="95"/>
        <v/>
      </c>
    </row>
    <row r="991" spans="1:48" x14ac:dyDescent="0.25">
      <c r="A991" s="67" t="str">
        <f>'COUT TVX'!A988</f>
        <v>882/2</v>
      </c>
      <c r="B991" s="67" t="str">
        <f>'COUT TVX'!B988</f>
        <v>ECOMMOY-RUE DU CLOS RENAULT</v>
      </c>
      <c r="C991" s="67"/>
      <c r="D991" s="67"/>
      <c r="E991" s="67" t="str">
        <f>IF(ISBLANK('COUT TVX'!I988),"",'COUT TVX'!I988)</f>
        <v/>
      </c>
      <c r="F991" s="72" t="str">
        <f>'COUT TVX'!R988</f>
        <v>Z3</v>
      </c>
      <c r="G991" s="67"/>
      <c r="H991" s="67">
        <f>'COUT TVX'!C988</f>
        <v>2016</v>
      </c>
      <c r="I991" s="67">
        <f>'COUT TVX'!D988</f>
        <v>2018</v>
      </c>
      <c r="J991" s="67" t="str">
        <f>IF('COUT TVX'!H988="IND","IND",IF('COUT TVX'!H988="COLL","COLL",IF('COUT TVX'!H988="INT","COL","MIXTE")))</f>
        <v>IND</v>
      </c>
      <c r="K991" s="67" t="str">
        <f>IFERROR((VLOOKUP(A991,'COUT GLOBAL'!A:L,9,FALSE)),"")</f>
        <v>Locatif</v>
      </c>
      <c r="L991" s="67"/>
      <c r="M991" s="67"/>
      <c r="N991" s="67" t="str">
        <f t="shared" si="90"/>
        <v>-</v>
      </c>
      <c r="O991" s="67"/>
      <c r="P991" s="67"/>
      <c r="Q991" s="67"/>
      <c r="R991" s="67"/>
      <c r="S991" s="67"/>
      <c r="T991" s="67"/>
      <c r="U991" s="67"/>
      <c r="V991" s="67"/>
      <c r="W991" s="67"/>
      <c r="X991" s="73" t="str">
        <f>IF('COUT TVX'!E988=0,"",'COUT TVX'!E988)</f>
        <v/>
      </c>
      <c r="Y991" s="74"/>
      <c r="Z991" s="74"/>
      <c r="AA991" s="74"/>
      <c r="AB991" s="74"/>
      <c r="AC991" s="74"/>
      <c r="AD991" s="68"/>
      <c r="AE991" s="68" t="str">
        <f t="shared" si="91"/>
        <v/>
      </c>
      <c r="AF991" s="68"/>
      <c r="AG991" s="75" t="str">
        <f>IF('COUT TVX'!F988=0,"",'COUT TVX'!F988)</f>
        <v/>
      </c>
      <c r="AH991" s="75" t="str">
        <f>IF('COUT TVX'!G988=0,"",'COUT TVX'!G988)</f>
        <v/>
      </c>
      <c r="AI991" s="76" t="str">
        <f t="shared" si="92"/>
        <v/>
      </c>
      <c r="AJ991" s="67" t="str">
        <f>'COUT TVX'!K988</f>
        <v>Lot n°11 : Peinture</v>
      </c>
      <c r="AK991" s="67" t="str">
        <f>'COUT TVX'!L988</f>
        <v>SECOND ŒUVRE</v>
      </c>
      <c r="AL991" s="68">
        <f>'COUT TVX'!M988</f>
        <v>31419.82</v>
      </c>
      <c r="AM991" s="68"/>
      <c r="AN991" s="68"/>
      <c r="AO991" s="68"/>
      <c r="AP991" s="68"/>
      <c r="AQ991" s="68"/>
      <c r="AR991" s="68"/>
      <c r="AS991" s="77" t="str">
        <f>IF(ISBLANK('COUT TVX'!Q988),"",'COUT TVX'!Q988)</f>
        <v/>
      </c>
      <c r="AT991" s="68" t="str">
        <f t="shared" si="93"/>
        <v/>
      </c>
      <c r="AU991" s="68" t="str">
        <f t="shared" si="94"/>
        <v/>
      </c>
      <c r="AV991" s="68" t="str">
        <f t="shared" si="95"/>
        <v/>
      </c>
    </row>
    <row r="992" spans="1:48" x14ac:dyDescent="0.25">
      <c r="A992" s="67" t="str">
        <f>'COUT TVX'!A989</f>
        <v>882/2</v>
      </c>
      <c r="B992" s="67" t="str">
        <f>'COUT TVX'!B989</f>
        <v>ECOMMOY-RUE DU CLOS RENAULT</v>
      </c>
      <c r="C992" s="67"/>
      <c r="D992" s="67"/>
      <c r="E992" s="67" t="str">
        <f>IF(ISBLANK('COUT TVX'!I989),"",'COUT TVX'!I989)</f>
        <v/>
      </c>
      <c r="F992" s="72" t="str">
        <f>'COUT TVX'!R989</f>
        <v>Z3</v>
      </c>
      <c r="G992" s="67"/>
      <c r="H992" s="67">
        <f>'COUT TVX'!C989</f>
        <v>2016</v>
      </c>
      <c r="I992" s="67">
        <f>'COUT TVX'!D989</f>
        <v>2018</v>
      </c>
      <c r="J992" s="67" t="str">
        <f>IF('COUT TVX'!H989="IND","IND",IF('COUT TVX'!H989="COLL","COLL",IF('COUT TVX'!H989="INT","COL","MIXTE")))</f>
        <v>IND</v>
      </c>
      <c r="K992" s="67" t="str">
        <f>IFERROR((VLOOKUP(A992,'COUT GLOBAL'!A:L,9,FALSE)),"")</f>
        <v>Locatif</v>
      </c>
      <c r="L992" s="67"/>
      <c r="M992" s="67"/>
      <c r="N992" s="67" t="str">
        <f t="shared" si="90"/>
        <v>-</v>
      </c>
      <c r="O992" s="67"/>
      <c r="P992" s="67"/>
      <c r="Q992" s="67"/>
      <c r="R992" s="67"/>
      <c r="S992" s="67"/>
      <c r="T992" s="67"/>
      <c r="U992" s="67"/>
      <c r="V992" s="67"/>
      <c r="W992" s="67"/>
      <c r="X992" s="73" t="str">
        <f>IF('COUT TVX'!E989=0,"",'COUT TVX'!E989)</f>
        <v/>
      </c>
      <c r="Y992" s="74"/>
      <c r="Z992" s="74"/>
      <c r="AA992" s="74"/>
      <c r="AB992" s="74"/>
      <c r="AC992" s="74"/>
      <c r="AD992" s="68"/>
      <c r="AE992" s="68" t="str">
        <f t="shared" si="91"/>
        <v/>
      </c>
      <c r="AF992" s="68"/>
      <c r="AG992" s="75" t="str">
        <f>IF('COUT TVX'!F989=0,"",'COUT TVX'!F989)</f>
        <v/>
      </c>
      <c r="AH992" s="75" t="str">
        <f>IF('COUT TVX'!G989=0,"",'COUT TVX'!G989)</f>
        <v/>
      </c>
      <c r="AI992" s="76" t="str">
        <f t="shared" si="92"/>
        <v/>
      </c>
      <c r="AJ992" s="67" t="str">
        <f>'COUT TVX'!K989</f>
        <v>Lot n°12 : Revêtements de Sols Pvc</v>
      </c>
      <c r="AK992" s="67" t="str">
        <f>'COUT TVX'!L989</f>
        <v>SECOND ŒUVRE</v>
      </c>
      <c r="AL992" s="68">
        <f>'COUT TVX'!M989</f>
        <v>7273.12</v>
      </c>
      <c r="AM992" s="68"/>
      <c r="AN992" s="68"/>
      <c r="AO992" s="68"/>
      <c r="AP992" s="68"/>
      <c r="AQ992" s="68"/>
      <c r="AR992" s="68"/>
      <c r="AS992" s="77" t="str">
        <f>IF(ISBLANK('COUT TVX'!Q989),"",'COUT TVX'!Q989)</f>
        <v/>
      </c>
      <c r="AT992" s="68" t="str">
        <f t="shared" si="93"/>
        <v/>
      </c>
      <c r="AU992" s="68" t="str">
        <f t="shared" si="94"/>
        <v/>
      </c>
      <c r="AV992" s="68" t="str">
        <f t="shared" si="95"/>
        <v/>
      </c>
    </row>
    <row r="993" spans="1:48" x14ac:dyDescent="0.25">
      <c r="A993" s="67" t="str">
        <f>'COUT TVX'!A990</f>
        <v>882/2</v>
      </c>
      <c r="B993" s="67" t="str">
        <f>'COUT TVX'!B990</f>
        <v>ECOMMOY-RUE DU CLOS RENAULT</v>
      </c>
      <c r="C993" s="67"/>
      <c r="D993" s="67"/>
      <c r="E993" s="67" t="str">
        <f>IF(ISBLANK('COUT TVX'!I990),"",'COUT TVX'!I990)</f>
        <v/>
      </c>
      <c r="F993" s="72" t="str">
        <f>'COUT TVX'!R990</f>
        <v>Z3</v>
      </c>
      <c r="G993" s="67"/>
      <c r="H993" s="67">
        <f>'COUT TVX'!C990</f>
        <v>2016</v>
      </c>
      <c r="I993" s="67">
        <f>'COUT TVX'!D990</f>
        <v>2018</v>
      </c>
      <c r="J993" s="67" t="str">
        <f>IF('COUT TVX'!H990="IND","IND",IF('COUT TVX'!H990="COLL","COLL",IF('COUT TVX'!H990="INT","COL","MIXTE")))</f>
        <v>IND</v>
      </c>
      <c r="K993" s="67" t="str">
        <f>IFERROR((VLOOKUP(A993,'COUT GLOBAL'!A:L,9,FALSE)),"")</f>
        <v>Locatif</v>
      </c>
      <c r="L993" s="67"/>
      <c r="M993" s="67"/>
      <c r="N993" s="67" t="str">
        <f t="shared" si="90"/>
        <v>-</v>
      </c>
      <c r="O993" s="67"/>
      <c r="P993" s="67"/>
      <c r="Q993" s="67"/>
      <c r="R993" s="67"/>
      <c r="S993" s="67"/>
      <c r="T993" s="67"/>
      <c r="U993" s="67"/>
      <c r="V993" s="67"/>
      <c r="W993" s="67"/>
      <c r="X993" s="73" t="str">
        <f>IF('COUT TVX'!E990=0,"",'COUT TVX'!E990)</f>
        <v/>
      </c>
      <c r="Y993" s="74"/>
      <c r="Z993" s="74"/>
      <c r="AA993" s="74"/>
      <c r="AB993" s="74"/>
      <c r="AC993" s="74"/>
      <c r="AD993" s="68"/>
      <c r="AE993" s="68" t="str">
        <f t="shared" si="91"/>
        <v/>
      </c>
      <c r="AF993" s="68"/>
      <c r="AG993" s="75" t="str">
        <f>IF('COUT TVX'!F990=0,"",'COUT TVX'!F990)</f>
        <v/>
      </c>
      <c r="AH993" s="75" t="str">
        <f>IF('COUT TVX'!G990=0,"",'COUT TVX'!G990)</f>
        <v/>
      </c>
      <c r="AI993" s="76" t="str">
        <f t="shared" si="92"/>
        <v/>
      </c>
      <c r="AJ993" s="67" t="str">
        <f>'COUT TVX'!K990</f>
        <v>Lot n°13 : Espaces Verts-Terrasses-Clôtures</v>
      </c>
      <c r="AK993" s="67" t="s">
        <v>148</v>
      </c>
      <c r="AL993" s="68">
        <f>'COUT TVX'!M990</f>
        <v>14754.7</v>
      </c>
      <c r="AM993" s="68"/>
      <c r="AN993" s="68"/>
      <c r="AO993" s="68"/>
      <c r="AP993" s="68"/>
      <c r="AQ993" s="68"/>
      <c r="AR993" s="68"/>
      <c r="AS993" s="77" t="str">
        <f>IF(ISBLANK('COUT TVX'!Q990),"",'COUT TVX'!Q990)</f>
        <v/>
      </c>
      <c r="AT993" s="68" t="str">
        <f t="shared" si="93"/>
        <v/>
      </c>
      <c r="AU993" s="68" t="str">
        <f t="shared" si="94"/>
        <v/>
      </c>
      <c r="AV993" s="68" t="str">
        <f t="shared" si="95"/>
        <v/>
      </c>
    </row>
    <row r="994" spans="1:48" x14ac:dyDescent="0.25">
      <c r="A994" s="67" t="str">
        <f>'COUT TVX'!A991</f>
        <v>882/2</v>
      </c>
      <c r="B994" s="67" t="str">
        <f>'COUT TVX'!B991</f>
        <v>ECOMMOY-RUE DU CLOS RENAULT</v>
      </c>
      <c r="C994" s="67"/>
      <c r="D994" s="67"/>
      <c r="E994" s="67" t="str">
        <f>IF(ISBLANK('COUT TVX'!I991),"",'COUT TVX'!I991)</f>
        <v/>
      </c>
      <c r="F994" s="72" t="str">
        <f>'COUT TVX'!R991</f>
        <v>Z3</v>
      </c>
      <c r="G994" s="67"/>
      <c r="H994" s="67">
        <f>'COUT TVX'!C991</f>
        <v>2016</v>
      </c>
      <c r="I994" s="67">
        <f>'COUT TVX'!D991</f>
        <v>2018</v>
      </c>
      <c r="J994" s="67" t="str">
        <f>IF('COUT TVX'!H991="IND","IND",IF('COUT TVX'!H991="COLL","COLL",IF('COUT TVX'!H991="INT","COL","MIXTE")))</f>
        <v>IND</v>
      </c>
      <c r="K994" s="67" t="str">
        <f>IFERROR((VLOOKUP(A994,'COUT GLOBAL'!A:L,9,FALSE)),"")</f>
        <v>Locatif</v>
      </c>
      <c r="L994" s="67"/>
      <c r="M994" s="67"/>
      <c r="N994" s="67" t="str">
        <f t="shared" si="90"/>
        <v>-</v>
      </c>
      <c r="O994" s="67"/>
      <c r="P994" s="67"/>
      <c r="Q994" s="67"/>
      <c r="R994" s="67"/>
      <c r="S994" s="67"/>
      <c r="T994" s="67"/>
      <c r="U994" s="67"/>
      <c r="V994" s="67"/>
      <c r="W994" s="67"/>
      <c r="X994" s="73" t="str">
        <f>IF('COUT TVX'!E991=0,"",'COUT TVX'!E991)</f>
        <v/>
      </c>
      <c r="Y994" s="74"/>
      <c r="Z994" s="74"/>
      <c r="AA994" s="74"/>
      <c r="AB994" s="74"/>
      <c r="AC994" s="74"/>
      <c r="AD994" s="68"/>
      <c r="AE994" s="68" t="str">
        <f t="shared" si="91"/>
        <v/>
      </c>
      <c r="AF994" s="68"/>
      <c r="AG994" s="75" t="str">
        <f>IF('COUT TVX'!F991=0,"",'COUT TVX'!F991)</f>
        <v/>
      </c>
      <c r="AH994" s="75" t="str">
        <f>IF('COUT TVX'!G991=0,"",'COUT TVX'!G991)</f>
        <v/>
      </c>
      <c r="AI994" s="76" t="str">
        <f t="shared" si="92"/>
        <v/>
      </c>
      <c r="AJ994" s="67" t="str">
        <f>'COUT TVX'!K991</f>
        <v>Lot n°14 : Plomberie-Chauffage Gaz-VMC</v>
      </c>
      <c r="AK994" s="67" t="str">
        <f>'COUT TVX'!L991</f>
        <v>ELECTRICITE / CHAUFFAGE/PLOMBERIE/VMC</v>
      </c>
      <c r="AL994" s="68">
        <f>'COUT TVX'!M991</f>
        <v>74228.42</v>
      </c>
      <c r="AM994" s="68"/>
      <c r="AN994" s="68"/>
      <c r="AO994" s="68"/>
      <c r="AP994" s="68"/>
      <c r="AQ994" s="68"/>
      <c r="AR994" s="68"/>
      <c r="AS994" s="77" t="str">
        <f>IF(ISBLANK('COUT TVX'!Q991),"",'COUT TVX'!Q991)</f>
        <v/>
      </c>
      <c r="AT994" s="68" t="str">
        <f t="shared" si="93"/>
        <v/>
      </c>
      <c r="AU994" s="68" t="str">
        <f t="shared" si="94"/>
        <v/>
      </c>
      <c r="AV994" s="68" t="str">
        <f t="shared" si="95"/>
        <v/>
      </c>
    </row>
    <row r="995" spans="1:48" x14ac:dyDescent="0.25">
      <c r="A995" s="67" t="str">
        <f>'COUT TVX'!A992</f>
        <v>882/2</v>
      </c>
      <c r="B995" s="67" t="str">
        <f>'COUT TVX'!B992</f>
        <v>ECOMMOY-RUE DU CLOS RENAULT</v>
      </c>
      <c r="C995" s="67"/>
      <c r="D995" s="67"/>
      <c r="E995" s="67" t="str">
        <f>IF(ISBLANK('COUT TVX'!I992),"",'COUT TVX'!I992)</f>
        <v/>
      </c>
      <c r="F995" s="72" t="str">
        <f>'COUT TVX'!R992</f>
        <v>Z3</v>
      </c>
      <c r="G995" s="67"/>
      <c r="H995" s="67">
        <f>'COUT TVX'!C992</f>
        <v>2016</v>
      </c>
      <c r="I995" s="67">
        <f>'COUT TVX'!D992</f>
        <v>2018</v>
      </c>
      <c r="J995" s="67" t="str">
        <f>IF('COUT TVX'!H992="IND","IND",IF('COUT TVX'!H992="COLL","COLL",IF('COUT TVX'!H992="INT","COL","MIXTE")))</f>
        <v>IND</v>
      </c>
      <c r="K995" s="67" t="str">
        <f>IFERROR((VLOOKUP(A995,'COUT GLOBAL'!A:L,9,FALSE)),"")</f>
        <v>Locatif</v>
      </c>
      <c r="L995" s="67"/>
      <c r="M995" s="67"/>
      <c r="N995" s="67" t="str">
        <f t="shared" si="90"/>
        <v>-</v>
      </c>
      <c r="O995" s="67"/>
      <c r="P995" s="67"/>
      <c r="Q995" s="67"/>
      <c r="R995" s="67"/>
      <c r="S995" s="67"/>
      <c r="T995" s="67"/>
      <c r="U995" s="67"/>
      <c r="V995" s="67"/>
      <c r="W995" s="67"/>
      <c r="X995" s="73" t="str">
        <f>IF('COUT TVX'!E992=0,"",'COUT TVX'!E992)</f>
        <v/>
      </c>
      <c r="Y995" s="74"/>
      <c r="Z995" s="74"/>
      <c r="AA995" s="74"/>
      <c r="AB995" s="74"/>
      <c r="AC995" s="74"/>
      <c r="AD995" s="68"/>
      <c r="AE995" s="68" t="str">
        <f t="shared" si="91"/>
        <v/>
      </c>
      <c r="AF995" s="68"/>
      <c r="AG995" s="75" t="str">
        <f>IF('COUT TVX'!F992=0,"",'COUT TVX'!F992)</f>
        <v/>
      </c>
      <c r="AH995" s="75" t="str">
        <f>IF('COUT TVX'!G992=0,"",'COUT TVX'!G992)</f>
        <v/>
      </c>
      <c r="AI995" s="76" t="str">
        <f t="shared" si="92"/>
        <v/>
      </c>
      <c r="AJ995" s="67" t="str">
        <f>'COUT TVX'!K992</f>
        <v>Lot n°15 : Electricité</v>
      </c>
      <c r="AK995" s="67" t="str">
        <f>'COUT TVX'!L992</f>
        <v>ELECTRICITE / CHAUFFAGE/PLOMBERIE/VMC</v>
      </c>
      <c r="AL995" s="68">
        <f>'COUT TVX'!M992</f>
        <v>42239.54</v>
      </c>
      <c r="AM995" s="68"/>
      <c r="AN995" s="68"/>
      <c r="AO995" s="68"/>
      <c r="AP995" s="68"/>
      <c r="AQ995" s="68"/>
      <c r="AR995" s="68"/>
      <c r="AS995" s="77" t="str">
        <f>IF(ISBLANK('COUT TVX'!Q992),"",'COUT TVX'!Q992)</f>
        <v/>
      </c>
      <c r="AT995" s="68" t="str">
        <f t="shared" si="93"/>
        <v/>
      </c>
      <c r="AU995" s="68" t="str">
        <f t="shared" si="94"/>
        <v/>
      </c>
      <c r="AV995" s="68" t="str">
        <f t="shared" si="95"/>
        <v/>
      </c>
    </row>
    <row r="996" spans="1:48" x14ac:dyDescent="0.25">
      <c r="A996" s="67">
        <f>'COUT TVX'!A993</f>
        <v>863</v>
      </c>
      <c r="B996" s="67" t="str">
        <f>'COUT TVX'!B993</f>
        <v>SAINT CORNEILLE-LE BOURG</v>
      </c>
      <c r="C996" s="67"/>
      <c r="D996" s="67" t="s">
        <v>1280</v>
      </c>
      <c r="E996" s="67" t="str">
        <f>IF(ISBLANK('COUT TVX'!I993),"",'COUT TVX'!I993)</f>
        <v/>
      </c>
      <c r="F996" s="72" t="str">
        <f>'COUT TVX'!R993</f>
        <v>Z3</v>
      </c>
      <c r="G996" s="67"/>
      <c r="H996" s="67">
        <f>'COUT TVX'!C993</f>
        <v>2016</v>
      </c>
      <c r="I996" s="67">
        <f>'COUT TVX'!D993</f>
        <v>2018</v>
      </c>
      <c r="J996" s="67" t="str">
        <f>IF('COUT TVX'!H993="IND","IND",IF('COUT TVX'!H993="COLL","COLL",IF('COUT TVX'!H993="INT","COL","MIXTE")))</f>
        <v>MIXTE</v>
      </c>
      <c r="K996" s="67" t="str">
        <f>IFERROR((VLOOKUP(A996,'COUT GLOBAL'!A:L,9,FALSE)),"")</f>
        <v>Locatif</v>
      </c>
      <c r="L996" s="67"/>
      <c r="M996" s="67"/>
      <c r="N996" s="67" t="str">
        <f t="shared" si="90"/>
        <v>-</v>
      </c>
      <c r="O996" s="67"/>
      <c r="P996" s="67"/>
      <c r="Q996" s="67"/>
      <c r="R996" s="67"/>
      <c r="S996" s="67"/>
      <c r="T996" s="67"/>
      <c r="U996" s="67"/>
      <c r="V996" s="67"/>
      <c r="W996" s="67"/>
      <c r="X996" s="73">
        <f>IF('COUT TVX'!E993=0,"",'COUT TVX'!E993)</f>
        <v>8</v>
      </c>
      <c r="Y996" s="74"/>
      <c r="Z996" s="74"/>
      <c r="AA996" s="74"/>
      <c r="AB996" s="74"/>
      <c r="AC996" s="74"/>
      <c r="AD996" s="68"/>
      <c r="AE996" s="68">
        <f t="shared" si="91"/>
        <v>0</v>
      </c>
      <c r="AF996" s="68"/>
      <c r="AG996" s="75">
        <f>IF('COUT TVX'!F993=0,"",'COUT TVX'!F993)</f>
        <v>527.70000000000005</v>
      </c>
      <c r="AH996" s="75">
        <f>IF('COUT TVX'!G993=0,"",'COUT TVX'!G993)</f>
        <v>545.45000000000005</v>
      </c>
      <c r="AI996" s="76">
        <f t="shared" si="92"/>
        <v>0.96745806215051788</v>
      </c>
      <c r="AJ996" s="67" t="str">
        <f>'COUT TVX'!K993</f>
        <v>Lot n°14 : VRD</v>
      </c>
      <c r="AK996" s="67" t="str">
        <f>'COUT TVX'!L993</f>
        <v>VRD</v>
      </c>
      <c r="AL996" s="68">
        <f>'COUT TVX'!M993</f>
        <v>39370.71</v>
      </c>
      <c r="AM996" s="68"/>
      <c r="AN996" s="68"/>
      <c r="AO996" s="68"/>
      <c r="AP996" s="68"/>
      <c r="AQ996" s="68"/>
      <c r="AR996" s="68"/>
      <c r="AS996" s="77" t="str">
        <f>IF(ISBLANK('COUT TVX'!Q993),"",'COUT TVX'!Q993)</f>
        <v/>
      </c>
      <c r="AT996" s="68">
        <f t="shared" si="93"/>
        <v>0</v>
      </c>
      <c r="AU996" s="68">
        <f t="shared" si="94"/>
        <v>0</v>
      </c>
      <c r="AV996" s="68">
        <f t="shared" si="95"/>
        <v>0</v>
      </c>
    </row>
    <row r="997" spans="1:48" x14ac:dyDescent="0.25">
      <c r="A997" s="67">
        <f>'COUT TVX'!A994</f>
        <v>863</v>
      </c>
      <c r="B997" s="67" t="str">
        <f>'COUT TVX'!B994</f>
        <v>SAINT CORNEILLE-LE BOURG</v>
      </c>
      <c r="C997" s="67"/>
      <c r="D997" s="67"/>
      <c r="E997" s="67" t="str">
        <f>IF(ISBLANK('COUT TVX'!I994),"",'COUT TVX'!I994)</f>
        <v/>
      </c>
      <c r="F997" s="72" t="str">
        <f>'COUT TVX'!R994</f>
        <v>Z3</v>
      </c>
      <c r="G997" s="67"/>
      <c r="H997" s="67">
        <f>'COUT TVX'!C994</f>
        <v>2016</v>
      </c>
      <c r="I997" s="67">
        <f>'COUT TVX'!D994</f>
        <v>2018</v>
      </c>
      <c r="J997" s="67" t="str">
        <f>IF('COUT TVX'!H994="IND","IND",IF('COUT TVX'!H994="COLL","COLL",IF('COUT TVX'!H994="INT","COL","MIXTE")))</f>
        <v>MIXTE</v>
      </c>
      <c r="K997" s="67" t="str">
        <f>IFERROR((VLOOKUP(A997,'COUT GLOBAL'!A:L,9,FALSE)),"")</f>
        <v>Locatif</v>
      </c>
      <c r="L997" s="67"/>
      <c r="M997" s="67"/>
      <c r="N997" s="67" t="str">
        <f t="shared" si="90"/>
        <v>-</v>
      </c>
      <c r="O997" s="67"/>
      <c r="P997" s="67"/>
      <c r="Q997" s="67"/>
      <c r="R997" s="67"/>
      <c r="S997" s="67"/>
      <c r="T997" s="67"/>
      <c r="U997" s="67"/>
      <c r="V997" s="67"/>
      <c r="W997" s="67"/>
      <c r="X997" s="73" t="str">
        <f>IF('COUT TVX'!E994=0,"",'COUT TVX'!E994)</f>
        <v/>
      </c>
      <c r="Y997" s="74"/>
      <c r="Z997" s="74"/>
      <c r="AA997" s="74"/>
      <c r="AB997" s="74"/>
      <c r="AC997" s="74"/>
      <c r="AD997" s="68"/>
      <c r="AE997" s="68" t="str">
        <f t="shared" si="91"/>
        <v/>
      </c>
      <c r="AF997" s="68"/>
      <c r="AG997" s="75" t="str">
        <f>IF('COUT TVX'!F994=0,"",'COUT TVX'!F994)</f>
        <v/>
      </c>
      <c r="AH997" s="75" t="str">
        <f>IF('COUT TVX'!G994=0,"",'COUT TVX'!G994)</f>
        <v/>
      </c>
      <c r="AI997" s="76" t="str">
        <f t="shared" si="92"/>
        <v/>
      </c>
      <c r="AJ997" s="67" t="str">
        <f>'COUT TVX'!K994</f>
        <v>Lot n°15 : Réseaux Souples</v>
      </c>
      <c r="AK997" s="67" t="str">
        <f>'COUT TVX'!L994</f>
        <v>GROS ŒUVRE</v>
      </c>
      <c r="AL997" s="68">
        <f>'COUT TVX'!M994</f>
        <v>6681.33</v>
      </c>
      <c r="AM997" s="68"/>
      <c r="AN997" s="68"/>
      <c r="AO997" s="68"/>
      <c r="AP997" s="68"/>
      <c r="AQ997" s="68"/>
      <c r="AR997" s="68"/>
      <c r="AS997" s="77" t="str">
        <f>IF(ISBLANK('COUT TVX'!Q994),"",'COUT TVX'!Q994)</f>
        <v/>
      </c>
      <c r="AT997" s="68" t="str">
        <f t="shared" si="93"/>
        <v/>
      </c>
      <c r="AU997" s="68" t="str">
        <f t="shared" si="94"/>
        <v/>
      </c>
      <c r="AV997" s="68" t="str">
        <f t="shared" si="95"/>
        <v/>
      </c>
    </row>
    <row r="998" spans="1:48" x14ac:dyDescent="0.25">
      <c r="A998" s="67">
        <f>'COUT TVX'!A995</f>
        <v>863</v>
      </c>
      <c r="B998" s="67" t="str">
        <f>'COUT TVX'!B995</f>
        <v>SAINT CORNEILLE-LE BOURG</v>
      </c>
      <c r="C998" s="67"/>
      <c r="D998" s="67"/>
      <c r="E998" s="67" t="str">
        <f>IF(ISBLANK('COUT TVX'!I995),"",'COUT TVX'!I995)</f>
        <v/>
      </c>
      <c r="F998" s="72" t="str">
        <f>'COUT TVX'!R995</f>
        <v>Z3</v>
      </c>
      <c r="G998" s="67"/>
      <c r="H998" s="67">
        <f>'COUT TVX'!C995</f>
        <v>2016</v>
      </c>
      <c r="I998" s="67">
        <f>'COUT TVX'!D995</f>
        <v>2018</v>
      </c>
      <c r="J998" s="67" t="str">
        <f>IF('COUT TVX'!H995="IND","IND",IF('COUT TVX'!H995="COLL","COLL",IF('COUT TVX'!H995="INT","COL","MIXTE")))</f>
        <v>MIXTE</v>
      </c>
      <c r="K998" s="67" t="str">
        <f>IFERROR((VLOOKUP(A998,'COUT GLOBAL'!A:L,9,FALSE)),"")</f>
        <v>Locatif</v>
      </c>
      <c r="L998" s="67"/>
      <c r="M998" s="67"/>
      <c r="N998" s="67" t="str">
        <f t="shared" si="90"/>
        <v>-</v>
      </c>
      <c r="O998" s="67"/>
      <c r="P998" s="67"/>
      <c r="Q998" s="67"/>
      <c r="R998" s="67"/>
      <c r="S998" s="67"/>
      <c r="T998" s="67"/>
      <c r="U998" s="67"/>
      <c r="V998" s="67"/>
      <c r="W998" s="67"/>
      <c r="X998" s="73" t="str">
        <f>IF('COUT TVX'!E995=0,"",'COUT TVX'!E995)</f>
        <v/>
      </c>
      <c r="Y998" s="74"/>
      <c r="Z998" s="74"/>
      <c r="AA998" s="74"/>
      <c r="AB998" s="74"/>
      <c r="AC998" s="74"/>
      <c r="AD998" s="68"/>
      <c r="AE998" s="68" t="str">
        <f t="shared" si="91"/>
        <v/>
      </c>
      <c r="AF998" s="68"/>
      <c r="AG998" s="75" t="str">
        <f>IF('COUT TVX'!F995=0,"",'COUT TVX'!F995)</f>
        <v/>
      </c>
      <c r="AH998" s="75" t="str">
        <f>IF('COUT TVX'!G995=0,"",'COUT TVX'!G995)</f>
        <v/>
      </c>
      <c r="AI998" s="76" t="str">
        <f t="shared" si="92"/>
        <v/>
      </c>
      <c r="AJ998" s="67" t="str">
        <f>'COUT TVX'!K995</f>
        <v>Lot n°01 : Gros Oeuvre</v>
      </c>
      <c r="AK998" s="67" t="str">
        <f>'COUT TVX'!L995</f>
        <v>GROS ŒUVRE</v>
      </c>
      <c r="AL998" s="68">
        <f>'COUT TVX'!M995</f>
        <v>216759.05</v>
      </c>
      <c r="AM998" s="68"/>
      <c r="AN998" s="68"/>
      <c r="AO998" s="68"/>
      <c r="AP998" s="68"/>
      <c r="AQ998" s="68"/>
      <c r="AR998" s="68"/>
      <c r="AS998" s="77" t="str">
        <f>IF(ISBLANK('COUT TVX'!Q995),"",'COUT TVX'!Q995)</f>
        <v/>
      </c>
      <c r="AT998" s="68" t="str">
        <f t="shared" si="93"/>
        <v/>
      </c>
      <c r="AU998" s="68" t="str">
        <f t="shared" si="94"/>
        <v/>
      </c>
      <c r="AV998" s="68" t="str">
        <f t="shared" si="95"/>
        <v/>
      </c>
    </row>
    <row r="999" spans="1:48" x14ac:dyDescent="0.25">
      <c r="A999" s="67">
        <f>'COUT TVX'!A996</f>
        <v>863</v>
      </c>
      <c r="B999" s="67" t="str">
        <f>'COUT TVX'!B996</f>
        <v>SAINT CORNEILLE-LE BOURG</v>
      </c>
      <c r="C999" s="67"/>
      <c r="D999" s="67"/>
      <c r="E999" s="67" t="str">
        <f>IF(ISBLANK('COUT TVX'!I996),"",'COUT TVX'!I996)</f>
        <v/>
      </c>
      <c r="F999" s="72" t="str">
        <f>'COUT TVX'!R996</f>
        <v>Z3</v>
      </c>
      <c r="G999" s="67"/>
      <c r="H999" s="67">
        <f>'COUT TVX'!C996</f>
        <v>2016</v>
      </c>
      <c r="I999" s="67">
        <f>'COUT TVX'!D996</f>
        <v>2018</v>
      </c>
      <c r="J999" s="67" t="str">
        <f>IF('COUT TVX'!H996="IND","IND",IF('COUT TVX'!H996="COLL","COLL",IF('COUT TVX'!H996="INT","COL","MIXTE")))</f>
        <v>MIXTE</v>
      </c>
      <c r="K999" s="67" t="str">
        <f>IFERROR((VLOOKUP(A999,'COUT GLOBAL'!A:L,9,FALSE)),"")</f>
        <v>Locatif</v>
      </c>
      <c r="L999" s="67"/>
      <c r="M999" s="67"/>
      <c r="N999" s="67" t="str">
        <f t="shared" si="90"/>
        <v>-</v>
      </c>
      <c r="O999" s="67"/>
      <c r="P999" s="67"/>
      <c r="Q999" s="67"/>
      <c r="R999" s="67"/>
      <c r="S999" s="67"/>
      <c r="T999" s="67"/>
      <c r="U999" s="67"/>
      <c r="V999" s="67"/>
      <c r="W999" s="67"/>
      <c r="X999" s="73" t="str">
        <f>IF('COUT TVX'!E996=0,"",'COUT TVX'!E996)</f>
        <v/>
      </c>
      <c r="Y999" s="74"/>
      <c r="Z999" s="74"/>
      <c r="AA999" s="74"/>
      <c r="AB999" s="74"/>
      <c r="AC999" s="74"/>
      <c r="AD999" s="68"/>
      <c r="AE999" s="68" t="str">
        <f t="shared" si="91"/>
        <v/>
      </c>
      <c r="AF999" s="68"/>
      <c r="AG999" s="75" t="str">
        <f>IF('COUT TVX'!F996=0,"",'COUT TVX'!F996)</f>
        <v/>
      </c>
      <c r="AH999" s="75" t="str">
        <f>IF('COUT TVX'!G996=0,"",'COUT TVX'!G996)</f>
        <v/>
      </c>
      <c r="AI999" s="76" t="str">
        <f t="shared" si="92"/>
        <v/>
      </c>
      <c r="AJ999" s="67" t="str">
        <f>'COUT TVX'!K996</f>
        <v>Lot n°02 : Ravalements</v>
      </c>
      <c r="AK999" s="67" t="str">
        <f>'COUT TVX'!L996</f>
        <v>GROS ŒUVRE</v>
      </c>
      <c r="AL999" s="68">
        <f>'COUT TVX'!M996</f>
        <v>24206.5</v>
      </c>
      <c r="AM999" s="68"/>
      <c r="AN999" s="68"/>
      <c r="AO999" s="68"/>
      <c r="AP999" s="68"/>
      <c r="AQ999" s="68"/>
      <c r="AR999" s="68"/>
      <c r="AS999" s="77" t="str">
        <f>IF(ISBLANK('COUT TVX'!Q996),"",'COUT TVX'!Q996)</f>
        <v/>
      </c>
      <c r="AT999" s="68" t="str">
        <f t="shared" si="93"/>
        <v/>
      </c>
      <c r="AU999" s="68" t="str">
        <f t="shared" si="94"/>
        <v/>
      </c>
      <c r="AV999" s="68" t="str">
        <f t="shared" si="95"/>
        <v/>
      </c>
    </row>
    <row r="1000" spans="1:48" x14ac:dyDescent="0.25">
      <c r="A1000" s="67">
        <f>'COUT TVX'!A997</f>
        <v>863</v>
      </c>
      <c r="B1000" s="67" t="str">
        <f>'COUT TVX'!B997</f>
        <v>SAINT CORNEILLE-LE BOURG</v>
      </c>
      <c r="C1000" s="67"/>
      <c r="D1000" s="67"/>
      <c r="E1000" s="67" t="str">
        <f>IF(ISBLANK('COUT TVX'!I997),"",'COUT TVX'!I997)</f>
        <v/>
      </c>
      <c r="F1000" s="72" t="str">
        <f>'COUT TVX'!R997</f>
        <v>Z3</v>
      </c>
      <c r="G1000" s="67"/>
      <c r="H1000" s="67">
        <f>'COUT TVX'!C997</f>
        <v>2016</v>
      </c>
      <c r="I1000" s="67">
        <f>'COUT TVX'!D997</f>
        <v>2018</v>
      </c>
      <c r="J1000" s="67" t="str">
        <f>IF('COUT TVX'!H997="IND","IND",IF('COUT TVX'!H997="COLL","COLL",IF('COUT TVX'!H997="INT","COL","MIXTE")))</f>
        <v>MIXTE</v>
      </c>
      <c r="K1000" s="67" t="str">
        <f>IFERROR((VLOOKUP(A1000,'COUT GLOBAL'!A:L,9,FALSE)),"")</f>
        <v>Locatif</v>
      </c>
      <c r="L1000" s="67"/>
      <c r="M1000" s="67"/>
      <c r="N1000" s="67" t="str">
        <f t="shared" si="90"/>
        <v>-</v>
      </c>
      <c r="O1000" s="67"/>
      <c r="P1000" s="67"/>
      <c r="Q1000" s="67"/>
      <c r="R1000" s="67"/>
      <c r="S1000" s="67"/>
      <c r="T1000" s="67"/>
      <c r="U1000" s="67"/>
      <c r="V1000" s="67"/>
      <c r="W1000" s="67"/>
      <c r="X1000" s="73" t="str">
        <f>IF('COUT TVX'!E997=0,"",'COUT TVX'!E997)</f>
        <v/>
      </c>
      <c r="Y1000" s="74"/>
      <c r="Z1000" s="74"/>
      <c r="AA1000" s="74"/>
      <c r="AB1000" s="74"/>
      <c r="AC1000" s="74"/>
      <c r="AD1000" s="68"/>
      <c r="AE1000" s="68" t="str">
        <f t="shared" si="91"/>
        <v/>
      </c>
      <c r="AF1000" s="68"/>
      <c r="AG1000" s="75" t="str">
        <f>IF('COUT TVX'!F997=0,"",'COUT TVX'!F997)</f>
        <v/>
      </c>
      <c r="AH1000" s="75" t="str">
        <f>IF('COUT TVX'!G997=0,"",'COUT TVX'!G997)</f>
        <v/>
      </c>
      <c r="AI1000" s="76" t="str">
        <f t="shared" si="92"/>
        <v/>
      </c>
      <c r="AJ1000" s="67" t="str">
        <f>'COUT TVX'!K997</f>
        <v>Lot n°03 : Charpente Bois</v>
      </c>
      <c r="AK1000" s="67" t="str">
        <f>'COUT TVX'!L997</f>
        <v>CHARPENTE / COUVERTURE</v>
      </c>
      <c r="AL1000" s="68">
        <f>'COUT TVX'!M997</f>
        <v>20841.919999999998</v>
      </c>
      <c r="AM1000" s="68"/>
      <c r="AN1000" s="68"/>
      <c r="AO1000" s="68"/>
      <c r="AP1000" s="68"/>
      <c r="AQ1000" s="68"/>
      <c r="AR1000" s="68"/>
      <c r="AS1000" s="77" t="str">
        <f>IF(ISBLANK('COUT TVX'!Q997),"",'COUT TVX'!Q997)</f>
        <v/>
      </c>
      <c r="AT1000" s="68" t="str">
        <f t="shared" si="93"/>
        <v/>
      </c>
      <c r="AU1000" s="68" t="str">
        <f t="shared" si="94"/>
        <v/>
      </c>
      <c r="AV1000" s="68" t="str">
        <f t="shared" si="95"/>
        <v/>
      </c>
    </row>
    <row r="1001" spans="1:48" x14ac:dyDescent="0.25">
      <c r="A1001" s="67">
        <f>'COUT TVX'!A998</f>
        <v>863</v>
      </c>
      <c r="B1001" s="67" t="str">
        <f>'COUT TVX'!B998</f>
        <v>SAINT CORNEILLE-LE BOURG</v>
      </c>
      <c r="C1001" s="67"/>
      <c r="D1001" s="67"/>
      <c r="E1001" s="67" t="str">
        <f>IF(ISBLANK('COUT TVX'!I998),"",'COUT TVX'!I998)</f>
        <v/>
      </c>
      <c r="F1001" s="72" t="str">
        <f>'COUT TVX'!R998</f>
        <v>Z3</v>
      </c>
      <c r="G1001" s="67"/>
      <c r="H1001" s="67">
        <f>'COUT TVX'!C998</f>
        <v>2016</v>
      </c>
      <c r="I1001" s="67">
        <f>'COUT TVX'!D998</f>
        <v>2018</v>
      </c>
      <c r="J1001" s="67" t="str">
        <f>IF('COUT TVX'!H998="IND","IND",IF('COUT TVX'!H998="COLL","COLL",IF('COUT TVX'!H998="INT","COL","MIXTE")))</f>
        <v>MIXTE</v>
      </c>
      <c r="K1001" s="67" t="str">
        <f>IFERROR((VLOOKUP(A1001,'COUT GLOBAL'!A:L,9,FALSE)),"")</f>
        <v>Locatif</v>
      </c>
      <c r="L1001" s="67"/>
      <c r="M1001" s="67"/>
      <c r="N1001" s="67" t="str">
        <f t="shared" si="90"/>
        <v>-</v>
      </c>
      <c r="O1001" s="67"/>
      <c r="P1001" s="67"/>
      <c r="Q1001" s="67"/>
      <c r="R1001" s="67"/>
      <c r="S1001" s="67"/>
      <c r="T1001" s="67"/>
      <c r="U1001" s="67"/>
      <c r="V1001" s="67"/>
      <c r="W1001" s="67"/>
      <c r="X1001" s="73" t="str">
        <f>IF('COUT TVX'!E998=0,"",'COUT TVX'!E998)</f>
        <v/>
      </c>
      <c r="Y1001" s="74"/>
      <c r="Z1001" s="74"/>
      <c r="AA1001" s="74"/>
      <c r="AB1001" s="74"/>
      <c r="AC1001" s="74"/>
      <c r="AD1001" s="68"/>
      <c r="AE1001" s="68" t="str">
        <f t="shared" si="91"/>
        <v/>
      </c>
      <c r="AF1001" s="68"/>
      <c r="AG1001" s="75" t="str">
        <f>IF('COUT TVX'!F998=0,"",'COUT TVX'!F998)</f>
        <v/>
      </c>
      <c r="AH1001" s="75" t="str">
        <f>IF('COUT TVX'!G998=0,"",'COUT TVX'!G998)</f>
        <v/>
      </c>
      <c r="AI1001" s="76" t="str">
        <f t="shared" si="92"/>
        <v/>
      </c>
      <c r="AJ1001" s="67" t="str">
        <f>'COUT TVX'!K998</f>
        <v>Sous-Traitant n°01-Lot n°03</v>
      </c>
      <c r="AK1001" s="67" t="str">
        <f>'COUT TVX'!L998</f>
        <v>CHARPENTE / COUVERTURE</v>
      </c>
      <c r="AL1001" s="68">
        <f>'COUT TVX'!M998</f>
        <v>4322.62</v>
      </c>
      <c r="AM1001" s="68"/>
      <c r="AN1001" s="68"/>
      <c r="AO1001" s="68"/>
      <c r="AP1001" s="68"/>
      <c r="AQ1001" s="68"/>
      <c r="AR1001" s="68"/>
      <c r="AS1001" s="77" t="str">
        <f>IF(ISBLANK('COUT TVX'!Q998),"",'COUT TVX'!Q998)</f>
        <v/>
      </c>
      <c r="AT1001" s="68" t="str">
        <f t="shared" si="93"/>
        <v/>
      </c>
      <c r="AU1001" s="68" t="str">
        <f t="shared" si="94"/>
        <v/>
      </c>
      <c r="AV1001" s="68" t="str">
        <f t="shared" si="95"/>
        <v/>
      </c>
    </row>
    <row r="1002" spans="1:48" x14ac:dyDescent="0.25">
      <c r="A1002" s="67">
        <f>'COUT TVX'!A999</f>
        <v>863</v>
      </c>
      <c r="B1002" s="67" t="str">
        <f>'COUT TVX'!B999</f>
        <v>SAINT CORNEILLE-LE BOURG</v>
      </c>
      <c r="C1002" s="67"/>
      <c r="D1002" s="67"/>
      <c r="E1002" s="67" t="str">
        <f>IF(ISBLANK('COUT TVX'!I999),"",'COUT TVX'!I999)</f>
        <v/>
      </c>
      <c r="F1002" s="72" t="str">
        <f>'COUT TVX'!R999</f>
        <v>Z3</v>
      </c>
      <c r="G1002" s="67"/>
      <c r="H1002" s="67">
        <f>'COUT TVX'!C999</f>
        <v>2016</v>
      </c>
      <c r="I1002" s="67">
        <f>'COUT TVX'!D999</f>
        <v>2018</v>
      </c>
      <c r="J1002" s="67" t="str">
        <f>IF('COUT TVX'!H999="IND","IND",IF('COUT TVX'!H999="COLL","COLL",IF('COUT TVX'!H999="INT","COL","MIXTE")))</f>
        <v>MIXTE</v>
      </c>
      <c r="K1002" s="67" t="str">
        <f>IFERROR((VLOOKUP(A1002,'COUT GLOBAL'!A:L,9,FALSE)),"")</f>
        <v>Locatif</v>
      </c>
      <c r="L1002" s="67"/>
      <c r="M1002" s="67"/>
      <c r="N1002" s="67" t="str">
        <f t="shared" si="90"/>
        <v>-</v>
      </c>
      <c r="O1002" s="67"/>
      <c r="P1002" s="67"/>
      <c r="Q1002" s="67"/>
      <c r="R1002" s="67"/>
      <c r="S1002" s="67"/>
      <c r="T1002" s="67"/>
      <c r="U1002" s="67"/>
      <c r="V1002" s="67"/>
      <c r="W1002" s="67"/>
      <c r="X1002" s="73" t="str">
        <f>IF('COUT TVX'!E999=0,"",'COUT TVX'!E999)</f>
        <v/>
      </c>
      <c r="Y1002" s="74"/>
      <c r="Z1002" s="74"/>
      <c r="AA1002" s="74"/>
      <c r="AB1002" s="74"/>
      <c r="AC1002" s="74"/>
      <c r="AD1002" s="68"/>
      <c r="AE1002" s="68" t="str">
        <f t="shared" si="91"/>
        <v/>
      </c>
      <c r="AF1002" s="68"/>
      <c r="AG1002" s="75" t="str">
        <f>IF('COUT TVX'!F999=0,"",'COUT TVX'!F999)</f>
        <v/>
      </c>
      <c r="AH1002" s="75" t="str">
        <f>IF('COUT TVX'!G999=0,"",'COUT TVX'!G999)</f>
        <v/>
      </c>
      <c r="AI1002" s="76" t="str">
        <f t="shared" si="92"/>
        <v/>
      </c>
      <c r="AJ1002" s="67" t="str">
        <f>'COUT TVX'!K999</f>
        <v>Lot n°04 : Couvertures</v>
      </c>
      <c r="AK1002" s="67" t="str">
        <f>'COUT TVX'!L999</f>
        <v>CHARPENTE / COUVERTURE</v>
      </c>
      <c r="AL1002" s="68">
        <f>'COUT TVX'!M999</f>
        <v>29722.36</v>
      </c>
      <c r="AM1002" s="68"/>
      <c r="AN1002" s="68"/>
      <c r="AO1002" s="68"/>
      <c r="AP1002" s="68"/>
      <c r="AQ1002" s="68"/>
      <c r="AR1002" s="68"/>
      <c r="AS1002" s="77" t="str">
        <f>IF(ISBLANK('COUT TVX'!Q999),"",'COUT TVX'!Q999)</f>
        <v/>
      </c>
      <c r="AT1002" s="68" t="str">
        <f t="shared" si="93"/>
        <v/>
      </c>
      <c r="AU1002" s="68" t="str">
        <f t="shared" si="94"/>
        <v/>
      </c>
      <c r="AV1002" s="68" t="str">
        <f t="shared" si="95"/>
        <v/>
      </c>
    </row>
    <row r="1003" spans="1:48" x14ac:dyDescent="0.25">
      <c r="A1003" s="67">
        <f>'COUT TVX'!A1000</f>
        <v>863</v>
      </c>
      <c r="B1003" s="67" t="str">
        <f>'COUT TVX'!B1000</f>
        <v>SAINT CORNEILLE-LE BOURG</v>
      </c>
      <c r="C1003" s="67"/>
      <c r="D1003" s="67"/>
      <c r="E1003" s="67" t="str">
        <f>IF(ISBLANK('COUT TVX'!I1000),"",'COUT TVX'!I1000)</f>
        <v/>
      </c>
      <c r="F1003" s="72" t="str">
        <f>'COUT TVX'!R1000</f>
        <v>Z3</v>
      </c>
      <c r="G1003" s="67"/>
      <c r="H1003" s="67">
        <f>'COUT TVX'!C1000</f>
        <v>2016</v>
      </c>
      <c r="I1003" s="67">
        <f>'COUT TVX'!D1000</f>
        <v>2018</v>
      </c>
      <c r="J1003" s="67" t="str">
        <f>IF('COUT TVX'!H1000="IND","IND",IF('COUT TVX'!H1000="COLL","COLL",IF('COUT TVX'!H1000="INT","COL","MIXTE")))</f>
        <v>MIXTE</v>
      </c>
      <c r="K1003" s="67" t="str">
        <f>IFERROR((VLOOKUP(A1003,'COUT GLOBAL'!A:L,9,FALSE)),"")</f>
        <v>Locatif</v>
      </c>
      <c r="L1003" s="67"/>
      <c r="M1003" s="67"/>
      <c r="N1003" s="67" t="str">
        <f t="shared" si="90"/>
        <v>-</v>
      </c>
      <c r="O1003" s="67"/>
      <c r="P1003" s="67"/>
      <c r="Q1003" s="67"/>
      <c r="R1003" s="67"/>
      <c r="S1003" s="67"/>
      <c r="T1003" s="67"/>
      <c r="U1003" s="67"/>
      <c r="V1003" s="67"/>
      <c r="W1003" s="67"/>
      <c r="X1003" s="73" t="str">
        <f>IF('COUT TVX'!E1000=0,"",'COUT TVX'!E1000)</f>
        <v/>
      </c>
      <c r="Y1003" s="74"/>
      <c r="Z1003" s="74"/>
      <c r="AA1003" s="74"/>
      <c r="AB1003" s="74"/>
      <c r="AC1003" s="74"/>
      <c r="AD1003" s="68"/>
      <c r="AE1003" s="68" t="str">
        <f t="shared" si="91"/>
        <v/>
      </c>
      <c r="AF1003" s="68"/>
      <c r="AG1003" s="75" t="str">
        <f>IF('COUT TVX'!F1000=0,"",'COUT TVX'!F1000)</f>
        <v/>
      </c>
      <c r="AH1003" s="75" t="str">
        <f>IF('COUT TVX'!G1000=0,"",'COUT TVX'!G1000)</f>
        <v/>
      </c>
      <c r="AI1003" s="76" t="str">
        <f t="shared" si="92"/>
        <v/>
      </c>
      <c r="AJ1003" s="67" t="str">
        <f>'COUT TVX'!K1000</f>
        <v>Lot n°05 : Etanchéité</v>
      </c>
      <c r="AK1003" s="67" t="str">
        <f>'COUT TVX'!L1000</f>
        <v>CHARPENTE / COUVERTURE</v>
      </c>
      <c r="AL1003" s="68">
        <f>'COUT TVX'!M1000</f>
        <v>31892.98</v>
      </c>
      <c r="AM1003" s="68"/>
      <c r="AN1003" s="68"/>
      <c r="AO1003" s="68"/>
      <c r="AP1003" s="68"/>
      <c r="AQ1003" s="68"/>
      <c r="AR1003" s="68"/>
      <c r="AS1003" s="77" t="str">
        <f>IF(ISBLANK('COUT TVX'!Q1000),"",'COUT TVX'!Q1000)</f>
        <v/>
      </c>
      <c r="AT1003" s="68" t="str">
        <f t="shared" si="93"/>
        <v/>
      </c>
      <c r="AU1003" s="68" t="str">
        <f t="shared" si="94"/>
        <v/>
      </c>
      <c r="AV1003" s="68" t="str">
        <f t="shared" si="95"/>
        <v/>
      </c>
    </row>
    <row r="1004" spans="1:48" x14ac:dyDescent="0.25">
      <c r="A1004" s="67">
        <f>'COUT TVX'!A1001</f>
        <v>863</v>
      </c>
      <c r="B1004" s="67" t="str">
        <f>'COUT TVX'!B1001</f>
        <v>SAINT CORNEILLE-LE BOURG</v>
      </c>
      <c r="C1004" s="67"/>
      <c r="D1004" s="67"/>
      <c r="E1004" s="67" t="str">
        <f>IF(ISBLANK('COUT TVX'!I1001),"",'COUT TVX'!I1001)</f>
        <v/>
      </c>
      <c r="F1004" s="72" t="str">
        <f>'COUT TVX'!R1001</f>
        <v>Z3</v>
      </c>
      <c r="G1004" s="67"/>
      <c r="H1004" s="67">
        <f>'COUT TVX'!C1001</f>
        <v>2016</v>
      </c>
      <c r="I1004" s="67">
        <f>'COUT TVX'!D1001</f>
        <v>2018</v>
      </c>
      <c r="J1004" s="67" t="str">
        <f>IF('COUT TVX'!H1001="IND","IND",IF('COUT TVX'!H1001="COLL","COLL",IF('COUT TVX'!H1001="INT","COL","MIXTE")))</f>
        <v>MIXTE</v>
      </c>
      <c r="K1004" s="67" t="str">
        <f>IFERROR((VLOOKUP(A1004,'COUT GLOBAL'!A:L,9,FALSE)),"")</f>
        <v>Locatif</v>
      </c>
      <c r="L1004" s="67"/>
      <c r="M1004" s="67"/>
      <c r="N1004" s="67" t="str">
        <f t="shared" si="90"/>
        <v>-</v>
      </c>
      <c r="O1004" s="67"/>
      <c r="P1004" s="67"/>
      <c r="Q1004" s="67"/>
      <c r="R1004" s="67"/>
      <c r="S1004" s="67"/>
      <c r="T1004" s="67"/>
      <c r="U1004" s="67"/>
      <c r="V1004" s="67"/>
      <c r="W1004" s="67"/>
      <c r="X1004" s="73" t="str">
        <f>IF('COUT TVX'!E1001=0,"",'COUT TVX'!E1001)</f>
        <v/>
      </c>
      <c r="Y1004" s="74"/>
      <c r="Z1004" s="74"/>
      <c r="AA1004" s="74"/>
      <c r="AB1004" s="74"/>
      <c r="AC1004" s="74"/>
      <c r="AD1004" s="68"/>
      <c r="AE1004" s="68" t="str">
        <f t="shared" si="91"/>
        <v/>
      </c>
      <c r="AF1004" s="68"/>
      <c r="AG1004" s="75" t="str">
        <f>IF('COUT TVX'!F1001=0,"",'COUT TVX'!F1001)</f>
        <v/>
      </c>
      <c r="AH1004" s="75" t="str">
        <f>IF('COUT TVX'!G1001=0,"",'COUT TVX'!G1001)</f>
        <v/>
      </c>
      <c r="AI1004" s="76" t="str">
        <f t="shared" si="92"/>
        <v/>
      </c>
      <c r="AJ1004" s="67" t="str">
        <f>'COUT TVX'!K1001</f>
        <v>Lot n°06 : Menuiseries Extérieures-Métallerie</v>
      </c>
      <c r="AK1004" s="67" t="str">
        <f>'COUT TVX'!L1001</f>
        <v>SECOND ŒUVRE</v>
      </c>
      <c r="AL1004" s="68">
        <f>'COUT TVX'!M1001</f>
        <v>75801.06</v>
      </c>
      <c r="AM1004" s="68"/>
      <c r="AN1004" s="68"/>
      <c r="AO1004" s="68"/>
      <c r="AP1004" s="68"/>
      <c r="AQ1004" s="68"/>
      <c r="AR1004" s="68"/>
      <c r="AS1004" s="77" t="str">
        <f>IF(ISBLANK('COUT TVX'!Q1001),"",'COUT TVX'!Q1001)</f>
        <v/>
      </c>
      <c r="AT1004" s="68" t="str">
        <f t="shared" si="93"/>
        <v/>
      </c>
      <c r="AU1004" s="68" t="str">
        <f t="shared" si="94"/>
        <v/>
      </c>
      <c r="AV1004" s="68" t="str">
        <f t="shared" si="95"/>
        <v/>
      </c>
    </row>
    <row r="1005" spans="1:48" x14ac:dyDescent="0.25">
      <c r="A1005" s="67">
        <f>'COUT TVX'!A1002</f>
        <v>863</v>
      </c>
      <c r="B1005" s="67" t="str">
        <f>'COUT TVX'!B1002</f>
        <v>SAINT CORNEILLE-LE BOURG</v>
      </c>
      <c r="C1005" s="67"/>
      <c r="D1005" s="67"/>
      <c r="E1005" s="67" t="str">
        <f>IF(ISBLANK('COUT TVX'!I1002),"",'COUT TVX'!I1002)</f>
        <v/>
      </c>
      <c r="F1005" s="72" t="str">
        <f>'COUT TVX'!R1002</f>
        <v>Z3</v>
      </c>
      <c r="G1005" s="67"/>
      <c r="H1005" s="67">
        <f>'COUT TVX'!C1002</f>
        <v>2016</v>
      </c>
      <c r="I1005" s="67">
        <f>'COUT TVX'!D1002</f>
        <v>2018</v>
      </c>
      <c r="J1005" s="67" t="str">
        <f>IF('COUT TVX'!H1002="IND","IND",IF('COUT TVX'!H1002="COLL","COLL",IF('COUT TVX'!H1002="INT","COL","MIXTE")))</f>
        <v>MIXTE</v>
      </c>
      <c r="K1005" s="67" t="str">
        <f>IFERROR((VLOOKUP(A1005,'COUT GLOBAL'!A:L,9,FALSE)),"")</f>
        <v>Locatif</v>
      </c>
      <c r="L1005" s="67"/>
      <c r="M1005" s="67"/>
      <c r="N1005" s="67" t="str">
        <f t="shared" si="90"/>
        <v>-</v>
      </c>
      <c r="O1005" s="67"/>
      <c r="P1005" s="67"/>
      <c r="Q1005" s="67"/>
      <c r="R1005" s="67"/>
      <c r="S1005" s="67"/>
      <c r="T1005" s="67"/>
      <c r="U1005" s="67"/>
      <c r="V1005" s="67"/>
      <c r="W1005" s="67"/>
      <c r="X1005" s="73" t="str">
        <f>IF('COUT TVX'!E1002=0,"",'COUT TVX'!E1002)</f>
        <v/>
      </c>
      <c r="Y1005" s="74"/>
      <c r="Z1005" s="74"/>
      <c r="AA1005" s="74"/>
      <c r="AB1005" s="74"/>
      <c r="AC1005" s="74"/>
      <c r="AD1005" s="68"/>
      <c r="AE1005" s="68" t="str">
        <f t="shared" si="91"/>
        <v/>
      </c>
      <c r="AF1005" s="68"/>
      <c r="AG1005" s="75" t="str">
        <f>IF('COUT TVX'!F1002=0,"",'COUT TVX'!F1002)</f>
        <v/>
      </c>
      <c r="AH1005" s="75" t="str">
        <f>IF('COUT TVX'!G1002=0,"",'COUT TVX'!G1002)</f>
        <v/>
      </c>
      <c r="AI1005" s="76" t="str">
        <f t="shared" si="92"/>
        <v/>
      </c>
      <c r="AJ1005" s="67" t="str">
        <f>'COUT TVX'!K1002</f>
        <v>Sous-Traitant n°01-Lot n°06 : Menuiseries Ext Menuiserie</v>
      </c>
      <c r="AK1005" s="67" t="str">
        <f>'COUT TVX'!L1002</f>
        <v>SECOND ŒUVRE</v>
      </c>
      <c r="AL1005" s="68">
        <f>'COUT TVX'!M1002</f>
        <v>26955.66</v>
      </c>
      <c r="AM1005" s="68"/>
      <c r="AN1005" s="68"/>
      <c r="AO1005" s="68"/>
      <c r="AP1005" s="68"/>
      <c r="AQ1005" s="68"/>
      <c r="AR1005" s="68"/>
      <c r="AS1005" s="77" t="str">
        <f>IF(ISBLANK('COUT TVX'!Q1002),"",'COUT TVX'!Q1002)</f>
        <v/>
      </c>
      <c r="AT1005" s="68" t="str">
        <f t="shared" si="93"/>
        <v/>
      </c>
      <c r="AU1005" s="68" t="str">
        <f t="shared" si="94"/>
        <v/>
      </c>
      <c r="AV1005" s="68" t="str">
        <f t="shared" si="95"/>
        <v/>
      </c>
    </row>
    <row r="1006" spans="1:48" x14ac:dyDescent="0.25">
      <c r="A1006" s="67">
        <f>'COUT TVX'!A1003</f>
        <v>863</v>
      </c>
      <c r="B1006" s="67" t="str">
        <f>'COUT TVX'!B1003</f>
        <v>SAINT CORNEILLE-LE BOURG</v>
      </c>
      <c r="C1006" s="67"/>
      <c r="D1006" s="67"/>
      <c r="E1006" s="67" t="str">
        <f>IF(ISBLANK('COUT TVX'!I1003),"",'COUT TVX'!I1003)</f>
        <v/>
      </c>
      <c r="F1006" s="72" t="str">
        <f>'COUT TVX'!R1003</f>
        <v>Z3</v>
      </c>
      <c r="G1006" s="67"/>
      <c r="H1006" s="67">
        <f>'COUT TVX'!C1003</f>
        <v>2016</v>
      </c>
      <c r="I1006" s="67">
        <f>'COUT TVX'!D1003</f>
        <v>2018</v>
      </c>
      <c r="J1006" s="67" t="str">
        <f>IF('COUT TVX'!H1003="IND","IND",IF('COUT TVX'!H1003="COLL","COLL",IF('COUT TVX'!H1003="INT","COL","MIXTE")))</f>
        <v>MIXTE</v>
      </c>
      <c r="K1006" s="67" t="str">
        <f>IFERROR((VLOOKUP(A1006,'COUT GLOBAL'!A:L,9,FALSE)),"")</f>
        <v>Locatif</v>
      </c>
      <c r="L1006" s="67"/>
      <c r="M1006" s="67"/>
      <c r="N1006" s="67" t="str">
        <f t="shared" si="90"/>
        <v>-</v>
      </c>
      <c r="O1006" s="67"/>
      <c r="P1006" s="67"/>
      <c r="Q1006" s="67"/>
      <c r="R1006" s="67"/>
      <c r="S1006" s="67"/>
      <c r="T1006" s="67"/>
      <c r="U1006" s="67"/>
      <c r="V1006" s="67"/>
      <c r="W1006" s="67"/>
      <c r="X1006" s="73" t="str">
        <f>IF('COUT TVX'!E1003=0,"",'COUT TVX'!E1003)</f>
        <v/>
      </c>
      <c r="Y1006" s="74"/>
      <c r="Z1006" s="74"/>
      <c r="AA1006" s="74"/>
      <c r="AB1006" s="74"/>
      <c r="AC1006" s="74"/>
      <c r="AD1006" s="68"/>
      <c r="AE1006" s="68" t="str">
        <f t="shared" si="91"/>
        <v/>
      </c>
      <c r="AF1006" s="68"/>
      <c r="AG1006" s="75" t="str">
        <f>IF('COUT TVX'!F1003=0,"",'COUT TVX'!F1003)</f>
        <v/>
      </c>
      <c r="AH1006" s="75" t="str">
        <f>IF('COUT TVX'!G1003=0,"",'COUT TVX'!G1003)</f>
        <v/>
      </c>
      <c r="AI1006" s="76" t="str">
        <f t="shared" si="92"/>
        <v/>
      </c>
      <c r="AJ1006" s="67" t="str">
        <f>'COUT TVX'!K1003</f>
        <v>Lot n°07 : Menuiseries Bois</v>
      </c>
      <c r="AK1006" s="67" t="str">
        <f>'COUT TVX'!L1003</f>
        <v>SECOND ŒUVRE</v>
      </c>
      <c r="AL1006" s="68">
        <f>'COUT TVX'!M1003</f>
        <v>17865.43</v>
      </c>
      <c r="AM1006" s="68"/>
      <c r="AN1006" s="68"/>
      <c r="AO1006" s="68"/>
      <c r="AP1006" s="68"/>
      <c r="AQ1006" s="68"/>
      <c r="AR1006" s="68"/>
      <c r="AS1006" s="77" t="str">
        <f>IF(ISBLANK('COUT TVX'!Q1003),"",'COUT TVX'!Q1003)</f>
        <v/>
      </c>
      <c r="AT1006" s="68" t="str">
        <f t="shared" si="93"/>
        <v/>
      </c>
      <c r="AU1006" s="68" t="str">
        <f t="shared" si="94"/>
        <v/>
      </c>
      <c r="AV1006" s="68" t="str">
        <f t="shared" si="95"/>
        <v/>
      </c>
    </row>
    <row r="1007" spans="1:48" x14ac:dyDescent="0.25">
      <c r="A1007" s="67">
        <f>'COUT TVX'!A1004</f>
        <v>863</v>
      </c>
      <c r="B1007" s="67" t="str">
        <f>'COUT TVX'!B1004</f>
        <v>SAINT CORNEILLE-LE BOURG</v>
      </c>
      <c r="C1007" s="67"/>
      <c r="D1007" s="67"/>
      <c r="E1007" s="67" t="str">
        <f>IF(ISBLANK('COUT TVX'!I1004),"",'COUT TVX'!I1004)</f>
        <v/>
      </c>
      <c r="F1007" s="72" t="str">
        <f>'COUT TVX'!R1004</f>
        <v>Z3</v>
      </c>
      <c r="G1007" s="67"/>
      <c r="H1007" s="67">
        <f>'COUT TVX'!C1004</f>
        <v>2016</v>
      </c>
      <c r="I1007" s="67">
        <f>'COUT TVX'!D1004</f>
        <v>2018</v>
      </c>
      <c r="J1007" s="67" t="str">
        <f>IF('COUT TVX'!H1004="IND","IND",IF('COUT TVX'!H1004="COLL","COLL",IF('COUT TVX'!H1004="INT","COL","MIXTE")))</f>
        <v>MIXTE</v>
      </c>
      <c r="K1007" s="67" t="str">
        <f>IFERROR((VLOOKUP(A1007,'COUT GLOBAL'!A:L,9,FALSE)),"")</f>
        <v>Locatif</v>
      </c>
      <c r="L1007" s="67"/>
      <c r="M1007" s="67"/>
      <c r="N1007" s="67" t="str">
        <f t="shared" si="90"/>
        <v>-</v>
      </c>
      <c r="O1007" s="67"/>
      <c r="P1007" s="67"/>
      <c r="Q1007" s="67"/>
      <c r="R1007" s="67"/>
      <c r="S1007" s="67"/>
      <c r="T1007" s="67"/>
      <c r="U1007" s="67"/>
      <c r="V1007" s="67"/>
      <c r="W1007" s="67"/>
      <c r="X1007" s="73" t="str">
        <f>IF('COUT TVX'!E1004=0,"",'COUT TVX'!E1004)</f>
        <v/>
      </c>
      <c r="Y1007" s="74"/>
      <c r="Z1007" s="74"/>
      <c r="AA1007" s="74"/>
      <c r="AB1007" s="74"/>
      <c r="AC1007" s="74"/>
      <c r="AD1007" s="68"/>
      <c r="AE1007" s="68" t="str">
        <f t="shared" si="91"/>
        <v/>
      </c>
      <c r="AF1007" s="68"/>
      <c r="AG1007" s="75" t="str">
        <f>IF('COUT TVX'!F1004=0,"",'COUT TVX'!F1004)</f>
        <v/>
      </c>
      <c r="AH1007" s="75" t="str">
        <f>IF('COUT TVX'!G1004=0,"",'COUT TVX'!G1004)</f>
        <v/>
      </c>
      <c r="AI1007" s="76" t="str">
        <f t="shared" si="92"/>
        <v/>
      </c>
      <c r="AJ1007" s="67" t="str">
        <f>'COUT TVX'!K1004</f>
        <v>Lot n°8 : Plâtrerie-Cloisons Sèches-Isolation</v>
      </c>
      <c r="AK1007" s="67" t="str">
        <f>'COUT TVX'!L1004</f>
        <v>SECOND ŒUVRE</v>
      </c>
      <c r="AL1007" s="68">
        <f>'COUT TVX'!M1004</f>
        <v>79622.570000000007</v>
      </c>
      <c r="AM1007" s="68"/>
      <c r="AN1007" s="68"/>
      <c r="AO1007" s="68"/>
      <c r="AP1007" s="68"/>
      <c r="AQ1007" s="68"/>
      <c r="AR1007" s="68"/>
      <c r="AS1007" s="77" t="str">
        <f>IF(ISBLANK('COUT TVX'!Q1004),"",'COUT TVX'!Q1004)</f>
        <v/>
      </c>
      <c r="AT1007" s="68" t="str">
        <f t="shared" si="93"/>
        <v/>
      </c>
      <c r="AU1007" s="68" t="str">
        <f t="shared" si="94"/>
        <v/>
      </c>
      <c r="AV1007" s="68" t="str">
        <f t="shared" si="95"/>
        <v/>
      </c>
    </row>
    <row r="1008" spans="1:48" x14ac:dyDescent="0.25">
      <c r="A1008" s="67">
        <f>'COUT TVX'!A1005</f>
        <v>863</v>
      </c>
      <c r="B1008" s="67" t="str">
        <f>'COUT TVX'!B1005</f>
        <v>SAINT CORNEILLE-LE BOURG</v>
      </c>
      <c r="C1008" s="67"/>
      <c r="D1008" s="67"/>
      <c r="E1008" s="67" t="str">
        <f>IF(ISBLANK('COUT TVX'!I1005),"",'COUT TVX'!I1005)</f>
        <v/>
      </c>
      <c r="F1008" s="72" t="str">
        <f>'COUT TVX'!R1005</f>
        <v>Z3</v>
      </c>
      <c r="G1008" s="67"/>
      <c r="H1008" s="67">
        <f>'COUT TVX'!C1005</f>
        <v>2016</v>
      </c>
      <c r="I1008" s="67">
        <f>'COUT TVX'!D1005</f>
        <v>2018</v>
      </c>
      <c r="J1008" s="67" t="str">
        <f>IF('COUT TVX'!H1005="IND","IND",IF('COUT TVX'!H1005="COLL","COLL",IF('COUT TVX'!H1005="INT","COL","MIXTE")))</f>
        <v>MIXTE</v>
      </c>
      <c r="K1008" s="67" t="str">
        <f>IFERROR((VLOOKUP(A1008,'COUT GLOBAL'!A:L,9,FALSE)),"")</f>
        <v>Locatif</v>
      </c>
      <c r="L1008" s="67"/>
      <c r="M1008" s="67"/>
      <c r="N1008" s="67" t="str">
        <f t="shared" si="90"/>
        <v>-</v>
      </c>
      <c r="O1008" s="67"/>
      <c r="P1008" s="67"/>
      <c r="Q1008" s="67"/>
      <c r="R1008" s="67"/>
      <c r="S1008" s="67"/>
      <c r="T1008" s="67"/>
      <c r="U1008" s="67"/>
      <c r="V1008" s="67"/>
      <c r="W1008" s="67"/>
      <c r="X1008" s="73" t="str">
        <f>IF('COUT TVX'!E1005=0,"",'COUT TVX'!E1005)</f>
        <v/>
      </c>
      <c r="Y1008" s="74"/>
      <c r="Z1008" s="74"/>
      <c r="AA1008" s="74"/>
      <c r="AB1008" s="74"/>
      <c r="AC1008" s="74"/>
      <c r="AD1008" s="68"/>
      <c r="AE1008" s="68" t="str">
        <f t="shared" si="91"/>
        <v/>
      </c>
      <c r="AF1008" s="68"/>
      <c r="AG1008" s="75" t="str">
        <f>IF('COUT TVX'!F1005=0,"",'COUT TVX'!F1005)</f>
        <v/>
      </c>
      <c r="AH1008" s="75" t="str">
        <f>IF('COUT TVX'!G1005=0,"",'COUT TVX'!G1005)</f>
        <v/>
      </c>
      <c r="AI1008" s="76" t="str">
        <f t="shared" si="92"/>
        <v/>
      </c>
      <c r="AJ1008" s="67" t="str">
        <f>'COUT TVX'!K1005</f>
        <v>Sous-Traitant n°1-Lot n°08</v>
      </c>
      <c r="AK1008" s="67" t="str">
        <f>'COUT TVX'!L1005</f>
        <v>SECOND ŒUVRE</v>
      </c>
      <c r="AL1008" s="68">
        <f>'COUT TVX'!M1005</f>
        <v>1700</v>
      </c>
      <c r="AM1008" s="68"/>
      <c r="AN1008" s="68"/>
      <c r="AO1008" s="68"/>
      <c r="AP1008" s="68"/>
      <c r="AQ1008" s="68"/>
      <c r="AR1008" s="68"/>
      <c r="AS1008" s="77" t="str">
        <f>IF(ISBLANK('COUT TVX'!Q1005),"",'COUT TVX'!Q1005)</f>
        <v/>
      </c>
      <c r="AT1008" s="68" t="str">
        <f t="shared" si="93"/>
        <v/>
      </c>
      <c r="AU1008" s="68" t="str">
        <f t="shared" si="94"/>
        <v/>
      </c>
      <c r="AV1008" s="68" t="str">
        <f t="shared" si="95"/>
        <v/>
      </c>
    </row>
    <row r="1009" spans="1:48" x14ac:dyDescent="0.25">
      <c r="A1009" s="67">
        <f>'COUT TVX'!A1006</f>
        <v>863</v>
      </c>
      <c r="B1009" s="67" t="str">
        <f>'COUT TVX'!B1006</f>
        <v>SAINT CORNEILLE-LE BOURG</v>
      </c>
      <c r="C1009" s="67"/>
      <c r="D1009" s="67"/>
      <c r="E1009" s="67" t="str">
        <f>IF(ISBLANK('COUT TVX'!I1006),"",'COUT TVX'!I1006)</f>
        <v/>
      </c>
      <c r="F1009" s="72" t="str">
        <f>'COUT TVX'!R1006</f>
        <v>Z3</v>
      </c>
      <c r="G1009" s="67"/>
      <c r="H1009" s="67">
        <f>'COUT TVX'!C1006</f>
        <v>2016</v>
      </c>
      <c r="I1009" s="67">
        <f>'COUT TVX'!D1006</f>
        <v>2018</v>
      </c>
      <c r="J1009" s="67" t="str">
        <f>IF('COUT TVX'!H1006="IND","IND",IF('COUT TVX'!H1006="COLL","COLL",IF('COUT TVX'!H1006="INT","COL","MIXTE")))</f>
        <v>MIXTE</v>
      </c>
      <c r="K1009" s="67" t="str">
        <f>IFERROR((VLOOKUP(A1009,'COUT GLOBAL'!A:L,9,FALSE)),"")</f>
        <v>Locatif</v>
      </c>
      <c r="L1009" s="67"/>
      <c r="M1009" s="67"/>
      <c r="N1009" s="67" t="str">
        <f t="shared" si="90"/>
        <v>-</v>
      </c>
      <c r="O1009" s="67"/>
      <c r="P1009" s="67"/>
      <c r="Q1009" s="67"/>
      <c r="R1009" s="67"/>
      <c r="S1009" s="67"/>
      <c r="T1009" s="67"/>
      <c r="U1009" s="67"/>
      <c r="V1009" s="67"/>
      <c r="W1009" s="67"/>
      <c r="X1009" s="73" t="str">
        <f>IF('COUT TVX'!E1006=0,"",'COUT TVX'!E1006)</f>
        <v/>
      </c>
      <c r="Y1009" s="74"/>
      <c r="Z1009" s="74"/>
      <c r="AA1009" s="74"/>
      <c r="AB1009" s="74"/>
      <c r="AC1009" s="74"/>
      <c r="AD1009" s="68"/>
      <c r="AE1009" s="68" t="str">
        <f t="shared" si="91"/>
        <v/>
      </c>
      <c r="AF1009" s="68"/>
      <c r="AG1009" s="75" t="str">
        <f>IF('COUT TVX'!F1006=0,"",'COUT TVX'!F1006)</f>
        <v/>
      </c>
      <c r="AH1009" s="75" t="str">
        <f>IF('COUT TVX'!G1006=0,"",'COUT TVX'!G1006)</f>
        <v/>
      </c>
      <c r="AI1009" s="76" t="str">
        <f t="shared" si="92"/>
        <v/>
      </c>
      <c r="AJ1009" s="67" t="str">
        <f>'COUT TVX'!K1006</f>
        <v>Lot n°09 : Carrelage-Faïence</v>
      </c>
      <c r="AK1009" s="67" t="str">
        <f>'COUT TVX'!L1006</f>
        <v>SECOND ŒUVRE</v>
      </c>
      <c r="AL1009" s="68">
        <f>'COUT TVX'!M1006</f>
        <v>34784.97</v>
      </c>
      <c r="AM1009" s="68"/>
      <c r="AN1009" s="68"/>
      <c r="AO1009" s="68"/>
      <c r="AP1009" s="68"/>
      <c r="AQ1009" s="68"/>
      <c r="AR1009" s="68"/>
      <c r="AS1009" s="77" t="str">
        <f>IF(ISBLANK('COUT TVX'!Q1006),"",'COUT TVX'!Q1006)</f>
        <v/>
      </c>
      <c r="AT1009" s="68" t="str">
        <f t="shared" si="93"/>
        <v/>
      </c>
      <c r="AU1009" s="68" t="str">
        <f t="shared" si="94"/>
        <v/>
      </c>
      <c r="AV1009" s="68" t="str">
        <f t="shared" si="95"/>
        <v/>
      </c>
    </row>
    <row r="1010" spans="1:48" x14ac:dyDescent="0.25">
      <c r="A1010" s="67">
        <f>'COUT TVX'!A1007</f>
        <v>863</v>
      </c>
      <c r="B1010" s="67" t="str">
        <f>'COUT TVX'!B1007</f>
        <v>SAINT CORNEILLE-LE BOURG</v>
      </c>
      <c r="C1010" s="67"/>
      <c r="D1010" s="67"/>
      <c r="E1010" s="67" t="str">
        <f>IF(ISBLANK('COUT TVX'!I1007),"",'COUT TVX'!I1007)</f>
        <v/>
      </c>
      <c r="F1010" s="72" t="str">
        <f>'COUT TVX'!R1007</f>
        <v>Z3</v>
      </c>
      <c r="G1010" s="67"/>
      <c r="H1010" s="67">
        <f>'COUT TVX'!C1007</f>
        <v>2016</v>
      </c>
      <c r="I1010" s="67">
        <f>'COUT TVX'!D1007</f>
        <v>2018</v>
      </c>
      <c r="J1010" s="67" t="str">
        <f>IF('COUT TVX'!H1007="IND","IND",IF('COUT TVX'!H1007="COLL","COLL",IF('COUT TVX'!H1007="INT","COL","MIXTE")))</f>
        <v>MIXTE</v>
      </c>
      <c r="K1010" s="67" t="str">
        <f>IFERROR((VLOOKUP(A1010,'COUT GLOBAL'!A:L,9,FALSE)),"")</f>
        <v>Locatif</v>
      </c>
      <c r="L1010" s="67"/>
      <c r="M1010" s="67"/>
      <c r="N1010" s="67" t="str">
        <f t="shared" si="90"/>
        <v>-</v>
      </c>
      <c r="O1010" s="67"/>
      <c r="P1010" s="67"/>
      <c r="Q1010" s="67"/>
      <c r="R1010" s="67"/>
      <c r="S1010" s="67"/>
      <c r="T1010" s="67"/>
      <c r="U1010" s="67"/>
      <c r="V1010" s="67"/>
      <c r="W1010" s="67"/>
      <c r="X1010" s="73" t="str">
        <f>IF('COUT TVX'!E1007=0,"",'COUT TVX'!E1007)</f>
        <v/>
      </c>
      <c r="Y1010" s="74"/>
      <c r="Z1010" s="74"/>
      <c r="AA1010" s="74"/>
      <c r="AB1010" s="74"/>
      <c r="AC1010" s="74"/>
      <c r="AD1010" s="68"/>
      <c r="AE1010" s="68" t="str">
        <f t="shared" si="91"/>
        <v/>
      </c>
      <c r="AF1010" s="68"/>
      <c r="AG1010" s="75" t="str">
        <f>IF('COUT TVX'!F1007=0,"",'COUT TVX'!F1007)</f>
        <v/>
      </c>
      <c r="AH1010" s="75" t="str">
        <f>IF('COUT TVX'!G1007=0,"",'COUT TVX'!G1007)</f>
        <v/>
      </c>
      <c r="AI1010" s="76" t="str">
        <f t="shared" si="92"/>
        <v/>
      </c>
      <c r="AJ1010" s="67" t="str">
        <f>'COUT TVX'!K1007</f>
        <v>Lot n°10 : Peinture-Revêtements Muraux-Sols Collés</v>
      </c>
      <c r="AK1010" s="67" t="str">
        <f>'COUT TVX'!L1007</f>
        <v>SECOND ŒUVRE</v>
      </c>
      <c r="AL1010" s="68">
        <f>'COUT TVX'!M1007</f>
        <v>40232.6</v>
      </c>
      <c r="AM1010" s="68"/>
      <c r="AN1010" s="68"/>
      <c r="AO1010" s="68"/>
      <c r="AP1010" s="68"/>
      <c r="AQ1010" s="68"/>
      <c r="AR1010" s="68"/>
      <c r="AS1010" s="77" t="str">
        <f>IF(ISBLANK('COUT TVX'!Q1007),"",'COUT TVX'!Q1007)</f>
        <v/>
      </c>
      <c r="AT1010" s="68" t="str">
        <f t="shared" si="93"/>
        <v/>
      </c>
      <c r="AU1010" s="68" t="str">
        <f t="shared" si="94"/>
        <v/>
      </c>
      <c r="AV1010" s="68" t="str">
        <f t="shared" si="95"/>
        <v/>
      </c>
    </row>
    <row r="1011" spans="1:48" x14ac:dyDescent="0.25">
      <c r="A1011" s="67">
        <f>'COUT TVX'!A1008</f>
        <v>863</v>
      </c>
      <c r="B1011" s="67" t="str">
        <f>'COUT TVX'!B1008</f>
        <v>SAINT CORNEILLE-LE BOURG</v>
      </c>
      <c r="C1011" s="67"/>
      <c r="D1011" s="67"/>
      <c r="E1011" s="67" t="str">
        <f>IF(ISBLANK('COUT TVX'!I1008),"",'COUT TVX'!I1008)</f>
        <v/>
      </c>
      <c r="F1011" s="72" t="str">
        <f>'COUT TVX'!R1008</f>
        <v>Z3</v>
      </c>
      <c r="G1011" s="67"/>
      <c r="H1011" s="67">
        <f>'COUT TVX'!C1008</f>
        <v>2016</v>
      </c>
      <c r="I1011" s="67">
        <f>'COUT TVX'!D1008</f>
        <v>2018</v>
      </c>
      <c r="J1011" s="67" t="str">
        <f>IF('COUT TVX'!H1008="IND","IND",IF('COUT TVX'!H1008="COLL","COLL",IF('COUT TVX'!H1008="INT","COL","MIXTE")))</f>
        <v>MIXTE</v>
      </c>
      <c r="K1011" s="67" t="str">
        <f>IFERROR((VLOOKUP(A1011,'COUT GLOBAL'!A:L,9,FALSE)),"")</f>
        <v>Locatif</v>
      </c>
      <c r="L1011" s="67"/>
      <c r="M1011" s="67"/>
      <c r="N1011" s="67" t="str">
        <f t="shared" si="90"/>
        <v>-</v>
      </c>
      <c r="O1011" s="67"/>
      <c r="P1011" s="67"/>
      <c r="Q1011" s="67"/>
      <c r="R1011" s="67"/>
      <c r="S1011" s="67"/>
      <c r="T1011" s="67"/>
      <c r="U1011" s="67"/>
      <c r="V1011" s="67"/>
      <c r="W1011" s="67"/>
      <c r="X1011" s="73" t="str">
        <f>IF('COUT TVX'!E1008=0,"",'COUT TVX'!E1008)</f>
        <v/>
      </c>
      <c r="Y1011" s="74"/>
      <c r="Z1011" s="74"/>
      <c r="AA1011" s="74"/>
      <c r="AB1011" s="74"/>
      <c r="AC1011" s="74"/>
      <c r="AD1011" s="68"/>
      <c r="AE1011" s="68" t="str">
        <f t="shared" si="91"/>
        <v/>
      </c>
      <c r="AF1011" s="68"/>
      <c r="AG1011" s="75" t="str">
        <f>IF('COUT TVX'!F1008=0,"",'COUT TVX'!F1008)</f>
        <v/>
      </c>
      <c r="AH1011" s="75" t="str">
        <f>IF('COUT TVX'!G1008=0,"",'COUT TVX'!G1008)</f>
        <v/>
      </c>
      <c r="AI1011" s="76" t="str">
        <f t="shared" si="92"/>
        <v/>
      </c>
      <c r="AJ1011" s="67" t="str">
        <f>'COUT TVX'!K1008</f>
        <v>Lot n°11 : Plomberie</v>
      </c>
      <c r="AK1011" s="67" t="str">
        <f>'COUT TVX'!L1008</f>
        <v>ELECTRICITE / CHAUFFAGE/PLOMBERIE/VMC</v>
      </c>
      <c r="AL1011" s="68">
        <f>'COUT TVX'!M1008</f>
        <v>41234.89</v>
      </c>
      <c r="AM1011" s="68"/>
      <c r="AN1011" s="68"/>
      <c r="AO1011" s="68"/>
      <c r="AP1011" s="68"/>
      <c r="AQ1011" s="68"/>
      <c r="AR1011" s="68"/>
      <c r="AS1011" s="77" t="str">
        <f>IF(ISBLANK('COUT TVX'!Q1008),"",'COUT TVX'!Q1008)</f>
        <v/>
      </c>
      <c r="AT1011" s="68" t="str">
        <f t="shared" si="93"/>
        <v/>
      </c>
      <c r="AU1011" s="68" t="str">
        <f t="shared" si="94"/>
        <v/>
      </c>
      <c r="AV1011" s="68" t="str">
        <f t="shared" si="95"/>
        <v/>
      </c>
    </row>
    <row r="1012" spans="1:48" x14ac:dyDescent="0.25">
      <c r="A1012" s="67">
        <f>'COUT TVX'!A1009</f>
        <v>863</v>
      </c>
      <c r="B1012" s="67" t="str">
        <f>'COUT TVX'!B1009</f>
        <v>SAINT CORNEILLE-LE BOURG</v>
      </c>
      <c r="C1012" s="67"/>
      <c r="D1012" s="67"/>
      <c r="E1012" s="67" t="str">
        <f>IF(ISBLANK('COUT TVX'!I1009),"",'COUT TVX'!I1009)</f>
        <v/>
      </c>
      <c r="F1012" s="72" t="str">
        <f>'COUT TVX'!R1009</f>
        <v>Z3</v>
      </c>
      <c r="G1012" s="67"/>
      <c r="H1012" s="67">
        <f>'COUT TVX'!C1009</f>
        <v>2016</v>
      </c>
      <c r="I1012" s="67">
        <f>'COUT TVX'!D1009</f>
        <v>2018</v>
      </c>
      <c r="J1012" s="67" t="str">
        <f>IF('COUT TVX'!H1009="IND","IND",IF('COUT TVX'!H1009="COLL","COLL",IF('COUT TVX'!H1009="INT","COL","MIXTE")))</f>
        <v>MIXTE</v>
      </c>
      <c r="K1012" s="67" t="str">
        <f>IFERROR((VLOOKUP(A1012,'COUT GLOBAL'!A:L,9,FALSE)),"")</f>
        <v>Locatif</v>
      </c>
      <c r="L1012" s="67"/>
      <c r="M1012" s="67"/>
      <c r="N1012" s="67" t="str">
        <f t="shared" si="90"/>
        <v>-</v>
      </c>
      <c r="O1012" s="67"/>
      <c r="P1012" s="67"/>
      <c r="Q1012" s="67"/>
      <c r="R1012" s="67"/>
      <c r="S1012" s="67"/>
      <c r="T1012" s="67"/>
      <c r="U1012" s="67"/>
      <c r="V1012" s="67"/>
      <c r="W1012" s="67"/>
      <c r="X1012" s="73" t="str">
        <f>IF('COUT TVX'!E1009=0,"",'COUT TVX'!E1009)</f>
        <v/>
      </c>
      <c r="Y1012" s="74"/>
      <c r="Z1012" s="74"/>
      <c r="AA1012" s="74"/>
      <c r="AB1012" s="74"/>
      <c r="AC1012" s="74"/>
      <c r="AD1012" s="68"/>
      <c r="AE1012" s="68" t="str">
        <f t="shared" si="91"/>
        <v/>
      </c>
      <c r="AF1012" s="68"/>
      <c r="AG1012" s="75" t="str">
        <f>IF('COUT TVX'!F1009=0,"",'COUT TVX'!F1009)</f>
        <v/>
      </c>
      <c r="AH1012" s="75" t="str">
        <f>IF('COUT TVX'!G1009=0,"",'COUT TVX'!G1009)</f>
        <v/>
      </c>
      <c r="AI1012" s="76" t="str">
        <f t="shared" si="92"/>
        <v/>
      </c>
      <c r="AJ1012" s="67" t="str">
        <f>'COUT TVX'!K1009</f>
        <v>Lot n°12 : Ventilation</v>
      </c>
      <c r="AK1012" s="67" t="str">
        <f>'COUT TVX'!L1009</f>
        <v>ELECTRICITE / CHAUFFAGE/PLOMBERIE/VMC</v>
      </c>
      <c r="AL1012" s="68">
        <f>'COUT TVX'!M1009</f>
        <v>7299.09</v>
      </c>
      <c r="AM1012" s="68"/>
      <c r="AN1012" s="68"/>
      <c r="AO1012" s="68"/>
      <c r="AP1012" s="68"/>
      <c r="AQ1012" s="68"/>
      <c r="AR1012" s="68"/>
      <c r="AS1012" s="77" t="str">
        <f>IF(ISBLANK('COUT TVX'!Q1009),"",'COUT TVX'!Q1009)</f>
        <v/>
      </c>
      <c r="AT1012" s="68" t="str">
        <f t="shared" si="93"/>
        <v/>
      </c>
      <c r="AU1012" s="68" t="str">
        <f t="shared" si="94"/>
        <v/>
      </c>
      <c r="AV1012" s="68" t="str">
        <f t="shared" si="95"/>
        <v/>
      </c>
    </row>
    <row r="1013" spans="1:48" x14ac:dyDescent="0.25">
      <c r="A1013" s="67">
        <f>'COUT TVX'!A1010</f>
        <v>863</v>
      </c>
      <c r="B1013" s="67" t="str">
        <f>'COUT TVX'!B1010</f>
        <v>SAINT CORNEILLE-LE BOURG</v>
      </c>
      <c r="C1013" s="67"/>
      <c r="D1013" s="67"/>
      <c r="E1013" s="67" t="str">
        <f>IF(ISBLANK('COUT TVX'!I1010),"",'COUT TVX'!I1010)</f>
        <v/>
      </c>
      <c r="F1013" s="72" t="str">
        <f>'COUT TVX'!R1010</f>
        <v>Z3</v>
      </c>
      <c r="G1013" s="67"/>
      <c r="H1013" s="67">
        <f>'COUT TVX'!C1010</f>
        <v>2016</v>
      </c>
      <c r="I1013" s="67">
        <f>'COUT TVX'!D1010</f>
        <v>2018</v>
      </c>
      <c r="J1013" s="67" t="str">
        <f>IF('COUT TVX'!H1010="IND","IND",IF('COUT TVX'!H1010="COLL","COLL",IF('COUT TVX'!H1010="INT","COL","MIXTE")))</f>
        <v>MIXTE</v>
      </c>
      <c r="K1013" s="67" t="str">
        <f>IFERROR((VLOOKUP(A1013,'COUT GLOBAL'!A:L,9,FALSE)),"")</f>
        <v>Locatif</v>
      </c>
      <c r="L1013" s="67"/>
      <c r="M1013" s="67"/>
      <c r="N1013" s="67" t="str">
        <f t="shared" si="90"/>
        <v>-</v>
      </c>
      <c r="O1013" s="67"/>
      <c r="P1013" s="67"/>
      <c r="Q1013" s="67"/>
      <c r="R1013" s="67"/>
      <c r="S1013" s="67"/>
      <c r="T1013" s="67"/>
      <c r="U1013" s="67"/>
      <c r="V1013" s="67"/>
      <c r="W1013" s="67"/>
      <c r="X1013" s="73" t="str">
        <f>IF('COUT TVX'!E1010=0,"",'COUT TVX'!E1010)</f>
        <v/>
      </c>
      <c r="Y1013" s="74"/>
      <c r="Z1013" s="74"/>
      <c r="AA1013" s="74"/>
      <c r="AB1013" s="74"/>
      <c r="AC1013" s="74"/>
      <c r="AD1013" s="68"/>
      <c r="AE1013" s="68" t="str">
        <f t="shared" si="91"/>
        <v/>
      </c>
      <c r="AF1013" s="68"/>
      <c r="AG1013" s="75" t="str">
        <f>IF('COUT TVX'!F1010=0,"",'COUT TVX'!F1010)</f>
        <v/>
      </c>
      <c r="AH1013" s="75" t="str">
        <f>IF('COUT TVX'!G1010=0,"",'COUT TVX'!G1010)</f>
        <v/>
      </c>
      <c r="AI1013" s="76" t="str">
        <f t="shared" si="92"/>
        <v/>
      </c>
      <c r="AJ1013" s="67" t="str">
        <f>'COUT TVX'!K1010</f>
        <v>Lot n°13 : Electricité-Courants Forts et Faibles-Chauffage Électrique</v>
      </c>
      <c r="AK1013" s="67" t="str">
        <f>'COUT TVX'!L1010</f>
        <v>ELECTRICITE / CHAUFFAGE/PLOMBERIE/VMC</v>
      </c>
      <c r="AL1013" s="68">
        <f>'COUT TVX'!M1010</f>
        <v>51701.74</v>
      </c>
      <c r="AM1013" s="68"/>
      <c r="AN1013" s="68"/>
      <c r="AO1013" s="68"/>
      <c r="AP1013" s="68"/>
      <c r="AQ1013" s="68"/>
      <c r="AR1013" s="68"/>
      <c r="AS1013" s="77" t="str">
        <f>IF(ISBLANK('COUT TVX'!Q1010),"",'COUT TVX'!Q1010)</f>
        <v/>
      </c>
      <c r="AT1013" s="68" t="str">
        <f t="shared" si="93"/>
        <v/>
      </c>
      <c r="AU1013" s="68" t="str">
        <f t="shared" si="94"/>
        <v/>
      </c>
      <c r="AV1013" s="68" t="str">
        <f t="shared" si="95"/>
        <v/>
      </c>
    </row>
    <row r="1014" spans="1:48" x14ac:dyDescent="0.25">
      <c r="A1014" s="67">
        <f>'COUT TVX'!A1011</f>
        <v>863</v>
      </c>
      <c r="B1014" s="67" t="str">
        <f>'COUT TVX'!B1011</f>
        <v>SAINT CORNEILLE-LE BOURG</v>
      </c>
      <c r="C1014" s="67"/>
      <c r="D1014" s="67"/>
      <c r="E1014" s="67" t="str">
        <f>IF(ISBLANK('COUT TVX'!I1011),"",'COUT TVX'!I1011)</f>
        <v/>
      </c>
      <c r="F1014" s="72" t="str">
        <f>'COUT TVX'!R1011</f>
        <v>Z3</v>
      </c>
      <c r="G1014" s="67"/>
      <c r="H1014" s="67">
        <f>'COUT TVX'!C1011</f>
        <v>2016</v>
      </c>
      <c r="I1014" s="67">
        <f>'COUT TVX'!D1011</f>
        <v>2018</v>
      </c>
      <c r="J1014" s="67" t="str">
        <f>IF('COUT TVX'!H1011="IND","IND",IF('COUT TVX'!H1011="COLL","COLL",IF('COUT TVX'!H1011="INT","COL","MIXTE")))</f>
        <v>MIXTE</v>
      </c>
      <c r="K1014" s="67" t="str">
        <f>IFERROR((VLOOKUP(A1014,'COUT GLOBAL'!A:L,9,FALSE)),"")</f>
        <v>Locatif</v>
      </c>
      <c r="L1014" s="67"/>
      <c r="M1014" s="67"/>
      <c r="N1014" s="67" t="str">
        <f t="shared" si="90"/>
        <v>-</v>
      </c>
      <c r="O1014" s="67"/>
      <c r="P1014" s="67"/>
      <c r="Q1014" s="67"/>
      <c r="R1014" s="67"/>
      <c r="S1014" s="67"/>
      <c r="T1014" s="67"/>
      <c r="U1014" s="67"/>
      <c r="V1014" s="67"/>
      <c r="W1014" s="67"/>
      <c r="X1014" s="73" t="str">
        <f>IF('COUT TVX'!E1011=0,"",'COUT TVX'!E1011)</f>
        <v/>
      </c>
      <c r="Y1014" s="74"/>
      <c r="Z1014" s="74"/>
      <c r="AA1014" s="74"/>
      <c r="AB1014" s="74"/>
      <c r="AC1014" s="74"/>
      <c r="AD1014" s="68"/>
      <c r="AE1014" s="68" t="str">
        <f t="shared" si="91"/>
        <v/>
      </c>
      <c r="AF1014" s="68"/>
      <c r="AG1014" s="75" t="str">
        <f>IF('COUT TVX'!F1011=0,"",'COUT TVX'!F1011)</f>
        <v/>
      </c>
      <c r="AH1014" s="75" t="str">
        <f>IF('COUT TVX'!G1011=0,"",'COUT TVX'!G1011)</f>
        <v/>
      </c>
      <c r="AI1014" s="76" t="str">
        <f t="shared" si="92"/>
        <v/>
      </c>
      <c r="AJ1014" s="67" t="str">
        <f>'COUT TVX'!K1011</f>
        <v>Sous-Traitant n°01-Lot n°14</v>
      </c>
      <c r="AK1014" s="67" t="str">
        <f>'COUT TVX'!L1011</f>
        <v>VRD</v>
      </c>
      <c r="AL1014" s="68">
        <f>'COUT TVX'!M1011</f>
        <v>10478</v>
      </c>
      <c r="AM1014" s="68"/>
      <c r="AN1014" s="68"/>
      <c r="AO1014" s="68"/>
      <c r="AP1014" s="68"/>
      <c r="AQ1014" s="68"/>
      <c r="AR1014" s="68"/>
      <c r="AS1014" s="77" t="str">
        <f>IF(ISBLANK('COUT TVX'!Q1011),"",'COUT TVX'!Q1011)</f>
        <v/>
      </c>
      <c r="AT1014" s="68" t="str">
        <f t="shared" si="93"/>
        <v/>
      </c>
      <c r="AU1014" s="68" t="str">
        <f t="shared" si="94"/>
        <v/>
      </c>
      <c r="AV1014" s="68" t="str">
        <f t="shared" si="95"/>
        <v/>
      </c>
    </row>
    <row r="1015" spans="1:48" x14ac:dyDescent="0.25">
      <c r="A1015" s="67">
        <f>'COUT TVX'!A1012</f>
        <v>933</v>
      </c>
      <c r="B1015" s="67" t="str">
        <f>'COUT TVX'!B1012</f>
        <v>RUAUDIN-RUE DES TILLEULS</v>
      </c>
      <c r="C1015" s="67"/>
      <c r="D1015" s="67" t="s">
        <v>1281</v>
      </c>
      <c r="E1015" s="67" t="str">
        <f>IF(ISBLANK('COUT TVX'!I1012),"",'COUT TVX'!I1012)</f>
        <v/>
      </c>
      <c r="F1015" s="72" t="str">
        <f>'COUT TVX'!R1012</f>
        <v>Z2</v>
      </c>
      <c r="G1015" s="67"/>
      <c r="H1015" s="67">
        <f>'COUT TVX'!C1012</f>
        <v>2017</v>
      </c>
      <c r="I1015" s="67">
        <f>'COUT TVX'!D1012</f>
        <v>2018</v>
      </c>
      <c r="J1015" s="67" t="str">
        <f>IF('COUT TVX'!H1012="IND","IND",IF('COUT TVX'!H1012="COLL","COLL",IF('COUT TVX'!H1012="INT","COL","MIXTE")))</f>
        <v>IND</v>
      </c>
      <c r="K1015" s="67" t="str">
        <f>IFERROR((VLOOKUP(A1015,'COUT GLOBAL'!A:L,9,FALSE)),"")</f>
        <v>Locatif</v>
      </c>
      <c r="L1015" s="67"/>
      <c r="M1015" s="67"/>
      <c r="N1015" s="67" t="str">
        <f t="shared" si="90"/>
        <v>-</v>
      </c>
      <c r="O1015" s="67"/>
      <c r="P1015" s="67"/>
      <c r="Q1015" s="67"/>
      <c r="R1015" s="67"/>
      <c r="S1015" s="67"/>
      <c r="T1015" s="67"/>
      <c r="U1015" s="67"/>
      <c r="V1015" s="67"/>
      <c r="W1015" s="67"/>
      <c r="X1015" s="73">
        <f>IF('COUT TVX'!E1012=0,"",'COUT TVX'!E1012)</f>
        <v>16</v>
      </c>
      <c r="Y1015" s="74"/>
      <c r="Z1015" s="74"/>
      <c r="AA1015" s="74"/>
      <c r="AB1015" s="74"/>
      <c r="AC1015" s="74"/>
      <c r="AD1015" s="68"/>
      <c r="AE1015" s="68">
        <f t="shared" si="91"/>
        <v>0</v>
      </c>
      <c r="AF1015" s="68"/>
      <c r="AG1015" s="75">
        <f>IF('COUT TVX'!F1012=0,"",'COUT TVX'!F1012)</f>
        <v>1196.3</v>
      </c>
      <c r="AH1015" s="75">
        <f>IF('COUT TVX'!G1012=0,"",'COUT TVX'!G1012)</f>
        <v>1265.54</v>
      </c>
      <c r="AI1015" s="76">
        <f t="shared" si="92"/>
        <v>0.94528817737882642</v>
      </c>
      <c r="AJ1015" s="67" t="str">
        <f>'COUT TVX'!K1012</f>
        <v>Lot n°01-Voieris Assainissement Plateforme Bâtiment-Colas</v>
      </c>
      <c r="AK1015" s="67" t="str">
        <f>'COUT TVX'!L1012</f>
        <v>GROS ŒUVRE</v>
      </c>
      <c r="AL1015" s="68">
        <f>'COUT TVX'!M1012</f>
        <v>141678</v>
      </c>
      <c r="AM1015" s="68"/>
      <c r="AN1015" s="68"/>
      <c r="AO1015" s="68"/>
      <c r="AP1015" s="68"/>
      <c r="AQ1015" s="68"/>
      <c r="AR1015" s="68"/>
      <c r="AS1015" s="77" t="str">
        <f>IF(ISBLANK('COUT TVX'!Q1012),"",'COUT TVX'!Q1012)</f>
        <v/>
      </c>
      <c r="AT1015" s="68">
        <f t="shared" si="93"/>
        <v>0</v>
      </c>
      <c r="AU1015" s="68">
        <f t="shared" si="94"/>
        <v>0</v>
      </c>
      <c r="AV1015" s="68">
        <f t="shared" si="95"/>
        <v>0</v>
      </c>
    </row>
    <row r="1016" spans="1:48" x14ac:dyDescent="0.25">
      <c r="A1016" s="67">
        <f>'COUT TVX'!A1013</f>
        <v>933</v>
      </c>
      <c r="B1016" s="67" t="str">
        <f>'COUT TVX'!B1013</f>
        <v>RUAUDIN-RUE DES TILLEULS</v>
      </c>
      <c r="C1016" s="67"/>
      <c r="D1016" s="67"/>
      <c r="E1016" s="67" t="str">
        <f>IF(ISBLANK('COUT TVX'!I1013),"",'COUT TVX'!I1013)</f>
        <v/>
      </c>
      <c r="F1016" s="72" t="str">
        <f>'COUT TVX'!R1013</f>
        <v>Z2</v>
      </c>
      <c r="G1016" s="67"/>
      <c r="H1016" s="67">
        <f>'COUT TVX'!C1013</f>
        <v>2017</v>
      </c>
      <c r="I1016" s="67">
        <f>'COUT TVX'!D1013</f>
        <v>2018</v>
      </c>
      <c r="J1016" s="67" t="str">
        <f>IF('COUT TVX'!H1013="IND","IND",IF('COUT TVX'!H1013="COLL","COLL",IF('COUT TVX'!H1013="INT","COL","MIXTE")))</f>
        <v>IND</v>
      </c>
      <c r="K1016" s="67" t="str">
        <f>IFERROR((VLOOKUP(A1016,'COUT GLOBAL'!A:L,9,FALSE)),"")</f>
        <v>Locatif</v>
      </c>
      <c r="L1016" s="67"/>
      <c r="M1016" s="67"/>
      <c r="N1016" s="67" t="str">
        <f t="shared" si="90"/>
        <v>-</v>
      </c>
      <c r="O1016" s="67"/>
      <c r="P1016" s="67"/>
      <c r="Q1016" s="67"/>
      <c r="R1016" s="67"/>
      <c r="S1016" s="67"/>
      <c r="T1016" s="67"/>
      <c r="U1016" s="67"/>
      <c r="V1016" s="67"/>
      <c r="W1016" s="67"/>
      <c r="X1016" s="73" t="str">
        <f>IF('COUT TVX'!E1013=0,"",'COUT TVX'!E1013)</f>
        <v/>
      </c>
      <c r="Y1016" s="74"/>
      <c r="Z1016" s="74"/>
      <c r="AA1016" s="74"/>
      <c r="AB1016" s="74"/>
      <c r="AC1016" s="74"/>
      <c r="AD1016" s="68"/>
      <c r="AE1016" s="68" t="str">
        <f t="shared" si="91"/>
        <v/>
      </c>
      <c r="AF1016" s="68"/>
      <c r="AG1016" s="75" t="str">
        <f>IF('COUT TVX'!F1013=0,"",'COUT TVX'!F1013)</f>
        <v/>
      </c>
      <c r="AH1016" s="75" t="str">
        <f>IF('COUT TVX'!G1013=0,"",'COUT TVX'!G1013)</f>
        <v/>
      </c>
      <c r="AI1016" s="76" t="str">
        <f t="shared" si="92"/>
        <v/>
      </c>
      <c r="AJ1016" s="67" t="str">
        <f>'COUT TVX'!K1013</f>
        <v>Sous-Traitant Lot n°1 Colas</v>
      </c>
      <c r="AK1016" s="67" t="str">
        <f>'COUT TVX'!L1013</f>
        <v>GROS ŒUVRE</v>
      </c>
      <c r="AL1016" s="68">
        <f>'COUT TVX'!M1013</f>
        <v>620</v>
      </c>
      <c r="AM1016" s="68"/>
      <c r="AN1016" s="68"/>
      <c r="AO1016" s="68"/>
      <c r="AP1016" s="68"/>
      <c r="AQ1016" s="68"/>
      <c r="AR1016" s="68"/>
      <c r="AS1016" s="77" t="str">
        <f>IF(ISBLANK('COUT TVX'!Q1013),"",'COUT TVX'!Q1013)</f>
        <v/>
      </c>
      <c r="AT1016" s="68" t="str">
        <f t="shared" si="93"/>
        <v/>
      </c>
      <c r="AU1016" s="68" t="str">
        <f t="shared" si="94"/>
        <v/>
      </c>
      <c r="AV1016" s="68" t="str">
        <f t="shared" si="95"/>
        <v/>
      </c>
    </row>
    <row r="1017" spans="1:48" x14ac:dyDescent="0.25">
      <c r="A1017" s="67">
        <f>'COUT TVX'!A1014</f>
        <v>933</v>
      </c>
      <c r="B1017" s="67" t="str">
        <f>'COUT TVX'!B1014</f>
        <v>RUAUDIN-RUE DES TILLEULS</v>
      </c>
      <c r="C1017" s="67"/>
      <c r="D1017" s="67"/>
      <c r="E1017" s="67" t="str">
        <f>IF(ISBLANK('COUT TVX'!I1014),"",'COUT TVX'!I1014)</f>
        <v/>
      </c>
      <c r="F1017" s="72" t="str">
        <f>'COUT TVX'!R1014</f>
        <v>Z2</v>
      </c>
      <c r="G1017" s="67"/>
      <c r="H1017" s="67">
        <f>'COUT TVX'!C1014</f>
        <v>2017</v>
      </c>
      <c r="I1017" s="67">
        <f>'COUT TVX'!D1014</f>
        <v>2018</v>
      </c>
      <c r="J1017" s="67" t="str">
        <f>IF('COUT TVX'!H1014="IND","IND",IF('COUT TVX'!H1014="COLL","COLL",IF('COUT TVX'!H1014="INT","COL","MIXTE")))</f>
        <v>IND</v>
      </c>
      <c r="K1017" s="67" t="str">
        <f>IFERROR((VLOOKUP(A1017,'COUT GLOBAL'!A:L,9,FALSE)),"")</f>
        <v>Locatif</v>
      </c>
      <c r="L1017" s="67"/>
      <c r="M1017" s="67"/>
      <c r="N1017" s="67" t="str">
        <f t="shared" si="90"/>
        <v>-</v>
      </c>
      <c r="O1017" s="67"/>
      <c r="P1017" s="67"/>
      <c r="Q1017" s="67"/>
      <c r="R1017" s="67"/>
      <c r="S1017" s="67"/>
      <c r="T1017" s="67"/>
      <c r="U1017" s="67"/>
      <c r="V1017" s="67"/>
      <c r="W1017" s="67"/>
      <c r="X1017" s="73" t="str">
        <f>IF('COUT TVX'!E1014=0,"",'COUT TVX'!E1014)</f>
        <v/>
      </c>
      <c r="Y1017" s="74"/>
      <c r="Z1017" s="74"/>
      <c r="AA1017" s="74"/>
      <c r="AB1017" s="74"/>
      <c r="AC1017" s="74"/>
      <c r="AD1017" s="68"/>
      <c r="AE1017" s="68" t="str">
        <f t="shared" si="91"/>
        <v/>
      </c>
      <c r="AF1017" s="68"/>
      <c r="AG1017" s="75" t="str">
        <f>IF('COUT TVX'!F1014=0,"",'COUT TVX'!F1014)</f>
        <v/>
      </c>
      <c r="AH1017" s="75" t="str">
        <f>IF('COUT TVX'!G1014=0,"",'COUT TVX'!G1014)</f>
        <v/>
      </c>
      <c r="AI1017" s="76" t="str">
        <f t="shared" si="92"/>
        <v/>
      </c>
      <c r="AJ1017" s="67" t="str">
        <f>'COUT TVX'!K1014</f>
        <v>Sous-Traitant Lot n°1 Colas</v>
      </c>
      <c r="AK1017" s="67" t="str">
        <f>'COUT TVX'!L1014</f>
        <v>GROS ŒUVRE</v>
      </c>
      <c r="AL1017" s="68">
        <f>'COUT TVX'!M1014</f>
        <v>4688</v>
      </c>
      <c r="AM1017" s="68"/>
      <c r="AN1017" s="68"/>
      <c r="AO1017" s="68"/>
      <c r="AP1017" s="68"/>
      <c r="AQ1017" s="68"/>
      <c r="AR1017" s="68"/>
      <c r="AS1017" s="77" t="str">
        <f>IF(ISBLANK('COUT TVX'!Q1014),"",'COUT TVX'!Q1014)</f>
        <v/>
      </c>
      <c r="AT1017" s="68" t="str">
        <f t="shared" si="93"/>
        <v/>
      </c>
      <c r="AU1017" s="68" t="str">
        <f t="shared" si="94"/>
        <v/>
      </c>
      <c r="AV1017" s="68" t="str">
        <f t="shared" si="95"/>
        <v/>
      </c>
    </row>
    <row r="1018" spans="1:48" x14ac:dyDescent="0.25">
      <c r="A1018" s="67">
        <f>'COUT TVX'!A1015</f>
        <v>933</v>
      </c>
      <c r="B1018" s="67" t="str">
        <f>'COUT TVX'!B1015</f>
        <v>RUAUDIN-RUE DES TILLEULS</v>
      </c>
      <c r="C1018" s="67"/>
      <c r="D1018" s="67"/>
      <c r="E1018" s="67" t="str">
        <f>IF(ISBLANK('COUT TVX'!I1015),"",'COUT TVX'!I1015)</f>
        <v/>
      </c>
      <c r="F1018" s="72" t="str">
        <f>'COUT TVX'!R1015</f>
        <v>Z2</v>
      </c>
      <c r="G1018" s="67"/>
      <c r="H1018" s="67">
        <f>'COUT TVX'!C1015</f>
        <v>2017</v>
      </c>
      <c r="I1018" s="67">
        <f>'COUT TVX'!D1015</f>
        <v>2018</v>
      </c>
      <c r="J1018" s="67" t="str">
        <f>IF('COUT TVX'!H1015="IND","IND",IF('COUT TVX'!H1015="COLL","COLL",IF('COUT TVX'!H1015="INT","COL","MIXTE")))</f>
        <v>IND</v>
      </c>
      <c r="K1018" s="67" t="str">
        <f>IFERROR((VLOOKUP(A1018,'COUT GLOBAL'!A:L,9,FALSE)),"")</f>
        <v>Locatif</v>
      </c>
      <c r="L1018" s="67"/>
      <c r="M1018" s="67"/>
      <c r="N1018" s="67" t="str">
        <f t="shared" si="90"/>
        <v>-</v>
      </c>
      <c r="O1018" s="67"/>
      <c r="P1018" s="67"/>
      <c r="Q1018" s="67"/>
      <c r="R1018" s="67"/>
      <c r="S1018" s="67"/>
      <c r="T1018" s="67"/>
      <c r="U1018" s="67"/>
      <c r="V1018" s="67"/>
      <c r="W1018" s="67"/>
      <c r="X1018" s="73" t="str">
        <f>IF('COUT TVX'!E1015=0,"",'COUT TVX'!E1015)</f>
        <v/>
      </c>
      <c r="Y1018" s="74"/>
      <c r="Z1018" s="74"/>
      <c r="AA1018" s="74"/>
      <c r="AB1018" s="74"/>
      <c r="AC1018" s="74"/>
      <c r="AD1018" s="68"/>
      <c r="AE1018" s="68" t="str">
        <f t="shared" si="91"/>
        <v/>
      </c>
      <c r="AF1018" s="68"/>
      <c r="AG1018" s="75" t="str">
        <f>IF('COUT TVX'!F1015=0,"",'COUT TVX'!F1015)</f>
        <v/>
      </c>
      <c r="AH1018" s="75" t="str">
        <f>IF('COUT TVX'!G1015=0,"",'COUT TVX'!G1015)</f>
        <v/>
      </c>
      <c r="AI1018" s="76" t="str">
        <f t="shared" si="92"/>
        <v/>
      </c>
      <c r="AJ1018" s="67" t="str">
        <f>'COUT TVX'!K1015</f>
        <v>Lot n°02-Réseaux Divers-Ers Maine</v>
      </c>
      <c r="AK1018" s="67" t="s">
        <v>193</v>
      </c>
      <c r="AL1018" s="68">
        <f>'COUT TVX'!M1015</f>
        <v>54367.88</v>
      </c>
      <c r="AM1018" s="68"/>
      <c r="AN1018" s="68"/>
      <c r="AO1018" s="68"/>
      <c r="AP1018" s="68"/>
      <c r="AQ1018" s="68"/>
      <c r="AR1018" s="68"/>
      <c r="AS1018" s="77" t="str">
        <f>IF(ISBLANK('COUT TVX'!Q1015),"",'COUT TVX'!Q1015)</f>
        <v/>
      </c>
      <c r="AT1018" s="68" t="str">
        <f t="shared" si="93"/>
        <v/>
      </c>
      <c r="AU1018" s="68" t="str">
        <f t="shared" si="94"/>
        <v/>
      </c>
      <c r="AV1018" s="68" t="str">
        <f t="shared" si="95"/>
        <v/>
      </c>
    </row>
    <row r="1019" spans="1:48" x14ac:dyDescent="0.25">
      <c r="A1019" s="67">
        <f>'COUT TVX'!A1016</f>
        <v>933</v>
      </c>
      <c r="B1019" s="67" t="str">
        <f>'COUT TVX'!B1016</f>
        <v>RUAUDIN-RUE DES TILLEULS</v>
      </c>
      <c r="C1019" s="67"/>
      <c r="D1019" s="67"/>
      <c r="E1019" s="67" t="str">
        <f>IF(ISBLANK('COUT TVX'!I1016),"",'COUT TVX'!I1016)</f>
        <v/>
      </c>
      <c r="F1019" s="72" t="str">
        <f>'COUT TVX'!R1016</f>
        <v>Z2</v>
      </c>
      <c r="G1019" s="67"/>
      <c r="H1019" s="67">
        <f>'COUT TVX'!C1016</f>
        <v>2017</v>
      </c>
      <c r="I1019" s="67">
        <f>'COUT TVX'!D1016</f>
        <v>2018</v>
      </c>
      <c r="J1019" s="67" t="str">
        <f>IF('COUT TVX'!H1016="IND","IND",IF('COUT TVX'!H1016="COLL","COLL",IF('COUT TVX'!H1016="INT","COL","MIXTE")))</f>
        <v>IND</v>
      </c>
      <c r="K1019" s="67" t="str">
        <f>IFERROR((VLOOKUP(A1019,'COUT GLOBAL'!A:L,9,FALSE)),"")</f>
        <v>Locatif</v>
      </c>
      <c r="L1019" s="67"/>
      <c r="M1019" s="67"/>
      <c r="N1019" s="67" t="str">
        <f t="shared" si="90"/>
        <v>-</v>
      </c>
      <c r="O1019" s="67"/>
      <c r="P1019" s="67"/>
      <c r="Q1019" s="67"/>
      <c r="R1019" s="67"/>
      <c r="S1019" s="67"/>
      <c r="T1019" s="67"/>
      <c r="U1019" s="67"/>
      <c r="V1019" s="67"/>
      <c r="W1019" s="67"/>
      <c r="X1019" s="73" t="str">
        <f>IF('COUT TVX'!E1016=0,"",'COUT TVX'!E1016)</f>
        <v/>
      </c>
      <c r="Y1019" s="74"/>
      <c r="Z1019" s="74"/>
      <c r="AA1019" s="74"/>
      <c r="AB1019" s="74"/>
      <c r="AC1019" s="74"/>
      <c r="AD1019" s="68"/>
      <c r="AE1019" s="68" t="str">
        <f t="shared" si="91"/>
        <v/>
      </c>
      <c r="AF1019" s="68"/>
      <c r="AG1019" s="75" t="str">
        <f>IF('COUT TVX'!F1016=0,"",'COUT TVX'!F1016)</f>
        <v/>
      </c>
      <c r="AH1019" s="75" t="str">
        <f>IF('COUT TVX'!G1016=0,"",'COUT TVX'!G1016)</f>
        <v/>
      </c>
      <c r="AI1019" s="76" t="str">
        <f t="shared" si="92"/>
        <v/>
      </c>
      <c r="AJ1019" s="67" t="str">
        <f>'COUT TVX'!K1016</f>
        <v>Lot n°03-Gros Oeuvre / Réseaux Individuels-Sagir</v>
      </c>
      <c r="AK1019" s="67" t="str">
        <f>'COUT TVX'!L1016</f>
        <v>GROS ŒUVRE</v>
      </c>
      <c r="AL1019" s="68">
        <f>'COUT TVX'!M1016</f>
        <v>381948.79</v>
      </c>
      <c r="AM1019" s="68"/>
      <c r="AN1019" s="68"/>
      <c r="AO1019" s="68"/>
      <c r="AP1019" s="68"/>
      <c r="AQ1019" s="68"/>
      <c r="AR1019" s="68"/>
      <c r="AS1019" s="77" t="str">
        <f>IF(ISBLANK('COUT TVX'!Q1016),"",'COUT TVX'!Q1016)</f>
        <v/>
      </c>
      <c r="AT1019" s="68" t="str">
        <f t="shared" si="93"/>
        <v/>
      </c>
      <c r="AU1019" s="68" t="str">
        <f t="shared" si="94"/>
        <v/>
      </c>
      <c r="AV1019" s="68" t="str">
        <f t="shared" si="95"/>
        <v/>
      </c>
    </row>
    <row r="1020" spans="1:48" x14ac:dyDescent="0.25">
      <c r="A1020" s="67">
        <f>'COUT TVX'!A1017</f>
        <v>933</v>
      </c>
      <c r="B1020" s="67" t="str">
        <f>'COUT TVX'!B1017</f>
        <v>RUAUDIN-RUE DES TILLEULS</v>
      </c>
      <c r="C1020" s="67"/>
      <c r="D1020" s="67"/>
      <c r="E1020" s="67" t="str">
        <f>IF(ISBLANK('COUT TVX'!I1017),"",'COUT TVX'!I1017)</f>
        <v/>
      </c>
      <c r="F1020" s="72" t="str">
        <f>'COUT TVX'!R1017</f>
        <v>Z2</v>
      </c>
      <c r="G1020" s="67"/>
      <c r="H1020" s="67">
        <f>'COUT TVX'!C1017</f>
        <v>2017</v>
      </c>
      <c r="I1020" s="67">
        <f>'COUT TVX'!D1017</f>
        <v>2018</v>
      </c>
      <c r="J1020" s="67" t="str">
        <f>IF('COUT TVX'!H1017="IND","IND",IF('COUT TVX'!H1017="COLL","COLL",IF('COUT TVX'!H1017="INT","COL","MIXTE")))</f>
        <v>IND</v>
      </c>
      <c r="K1020" s="67" t="str">
        <f>IFERROR((VLOOKUP(A1020,'COUT GLOBAL'!A:L,9,FALSE)),"")</f>
        <v>Locatif</v>
      </c>
      <c r="L1020" s="67"/>
      <c r="M1020" s="67"/>
      <c r="N1020" s="67" t="str">
        <f t="shared" si="90"/>
        <v>-</v>
      </c>
      <c r="O1020" s="67"/>
      <c r="P1020" s="67"/>
      <c r="Q1020" s="67"/>
      <c r="R1020" s="67"/>
      <c r="S1020" s="67"/>
      <c r="T1020" s="67"/>
      <c r="U1020" s="67"/>
      <c r="V1020" s="67"/>
      <c r="W1020" s="67"/>
      <c r="X1020" s="73" t="str">
        <f>IF('COUT TVX'!E1017=0,"",'COUT TVX'!E1017)</f>
        <v/>
      </c>
      <c r="Y1020" s="74"/>
      <c r="Z1020" s="74"/>
      <c r="AA1020" s="74"/>
      <c r="AB1020" s="74"/>
      <c r="AC1020" s="74"/>
      <c r="AD1020" s="68"/>
      <c r="AE1020" s="68" t="str">
        <f t="shared" si="91"/>
        <v/>
      </c>
      <c r="AF1020" s="68"/>
      <c r="AG1020" s="75" t="str">
        <f>IF('COUT TVX'!F1017=0,"",'COUT TVX'!F1017)</f>
        <v/>
      </c>
      <c r="AH1020" s="75" t="str">
        <f>IF('COUT TVX'!G1017=0,"",'COUT TVX'!G1017)</f>
        <v/>
      </c>
      <c r="AI1020" s="76" t="str">
        <f t="shared" si="92"/>
        <v/>
      </c>
      <c r="AJ1020" s="67" t="str">
        <f>'COUT TVX'!K1017</f>
        <v>Lot n°05-Charpente Bois / Fermette Bois / Mur à Ossature Bois / Bardage Bois-Glot Charpente</v>
      </c>
      <c r="AK1020" s="67" t="str">
        <f>'COUT TVX'!L1017</f>
        <v>CHARPENTE / COUVERTURE</v>
      </c>
      <c r="AL1020" s="68">
        <f>'COUT TVX'!M1017</f>
        <v>110748.05</v>
      </c>
      <c r="AM1020" s="68"/>
      <c r="AN1020" s="68"/>
      <c r="AO1020" s="68"/>
      <c r="AP1020" s="68"/>
      <c r="AQ1020" s="68"/>
      <c r="AR1020" s="68"/>
      <c r="AS1020" s="77" t="str">
        <f>IF(ISBLANK('COUT TVX'!Q1017),"",'COUT TVX'!Q1017)</f>
        <v/>
      </c>
      <c r="AT1020" s="68" t="str">
        <f t="shared" si="93"/>
        <v/>
      </c>
      <c r="AU1020" s="68" t="str">
        <f t="shared" si="94"/>
        <v/>
      </c>
      <c r="AV1020" s="68" t="str">
        <f t="shared" si="95"/>
        <v/>
      </c>
    </row>
    <row r="1021" spans="1:48" x14ac:dyDescent="0.25">
      <c r="A1021" s="67">
        <f>'COUT TVX'!A1018</f>
        <v>933</v>
      </c>
      <c r="B1021" s="67" t="str">
        <f>'COUT TVX'!B1018</f>
        <v>RUAUDIN-RUE DES TILLEULS</v>
      </c>
      <c r="C1021" s="67"/>
      <c r="D1021" s="67"/>
      <c r="E1021" s="67" t="str">
        <f>IF(ISBLANK('COUT TVX'!I1018),"",'COUT TVX'!I1018)</f>
        <v/>
      </c>
      <c r="F1021" s="72" t="str">
        <f>'COUT TVX'!R1018</f>
        <v>Z2</v>
      </c>
      <c r="G1021" s="67"/>
      <c r="H1021" s="67">
        <f>'COUT TVX'!C1018</f>
        <v>2017</v>
      </c>
      <c r="I1021" s="67">
        <f>'COUT TVX'!D1018</f>
        <v>2018</v>
      </c>
      <c r="J1021" s="67" t="str">
        <f>IF('COUT TVX'!H1018="IND","IND",IF('COUT TVX'!H1018="COLL","COLL",IF('COUT TVX'!H1018="INT","COL","MIXTE")))</f>
        <v>IND</v>
      </c>
      <c r="K1021" s="67" t="str">
        <f>IFERROR((VLOOKUP(A1021,'COUT GLOBAL'!A:L,9,FALSE)),"")</f>
        <v>Locatif</v>
      </c>
      <c r="L1021" s="67"/>
      <c r="M1021" s="67"/>
      <c r="N1021" s="67" t="str">
        <f t="shared" si="90"/>
        <v>-</v>
      </c>
      <c r="O1021" s="67"/>
      <c r="P1021" s="67"/>
      <c r="Q1021" s="67"/>
      <c r="R1021" s="67"/>
      <c r="S1021" s="67"/>
      <c r="T1021" s="67"/>
      <c r="U1021" s="67"/>
      <c r="V1021" s="67"/>
      <c r="W1021" s="67"/>
      <c r="X1021" s="73" t="str">
        <f>IF('COUT TVX'!E1018=0,"",'COUT TVX'!E1018)</f>
        <v/>
      </c>
      <c r="Y1021" s="74"/>
      <c r="Z1021" s="74"/>
      <c r="AA1021" s="74"/>
      <c r="AB1021" s="74"/>
      <c r="AC1021" s="74"/>
      <c r="AD1021" s="68"/>
      <c r="AE1021" s="68" t="str">
        <f t="shared" si="91"/>
        <v/>
      </c>
      <c r="AF1021" s="68"/>
      <c r="AG1021" s="75" t="str">
        <f>IF('COUT TVX'!F1018=0,"",'COUT TVX'!F1018)</f>
        <v/>
      </c>
      <c r="AH1021" s="75" t="str">
        <f>IF('COUT TVX'!G1018=0,"",'COUT TVX'!G1018)</f>
        <v/>
      </c>
      <c r="AI1021" s="76" t="str">
        <f t="shared" si="92"/>
        <v/>
      </c>
      <c r="AJ1021" s="67" t="str">
        <f>'COUT TVX'!K1018</f>
        <v>Lot n°06-Couverture et Bardage Ardoise Artificielle / Couverture Zinc-Ccv</v>
      </c>
      <c r="AK1021" s="67" t="str">
        <f>'COUT TVX'!L1018</f>
        <v>CHARPENTE / COUVERTURE</v>
      </c>
      <c r="AL1021" s="68">
        <f>'COUT TVX'!M1018</f>
        <v>108788.95</v>
      </c>
      <c r="AM1021" s="68"/>
      <c r="AN1021" s="68"/>
      <c r="AO1021" s="68"/>
      <c r="AP1021" s="68"/>
      <c r="AQ1021" s="68"/>
      <c r="AR1021" s="68"/>
      <c r="AS1021" s="77" t="str">
        <f>IF(ISBLANK('COUT TVX'!Q1018),"",'COUT TVX'!Q1018)</f>
        <v/>
      </c>
      <c r="AT1021" s="68" t="str">
        <f t="shared" si="93"/>
        <v/>
      </c>
      <c r="AU1021" s="68" t="str">
        <f t="shared" si="94"/>
        <v/>
      </c>
      <c r="AV1021" s="68" t="str">
        <f t="shared" si="95"/>
        <v/>
      </c>
    </row>
    <row r="1022" spans="1:48" x14ac:dyDescent="0.25">
      <c r="A1022" s="67">
        <f>'COUT TVX'!A1019</f>
        <v>933</v>
      </c>
      <c r="B1022" s="67" t="str">
        <f>'COUT TVX'!B1019</f>
        <v>RUAUDIN-RUE DES TILLEULS</v>
      </c>
      <c r="C1022" s="67"/>
      <c r="D1022" s="67"/>
      <c r="E1022" s="67" t="str">
        <f>IF(ISBLANK('COUT TVX'!I1019),"",'COUT TVX'!I1019)</f>
        <v/>
      </c>
      <c r="F1022" s="72" t="str">
        <f>'COUT TVX'!R1019</f>
        <v>Z2</v>
      </c>
      <c r="G1022" s="67"/>
      <c r="H1022" s="67">
        <f>'COUT TVX'!C1019</f>
        <v>2017</v>
      </c>
      <c r="I1022" s="67">
        <f>'COUT TVX'!D1019</f>
        <v>2018</v>
      </c>
      <c r="J1022" s="67" t="str">
        <f>IF('COUT TVX'!H1019="IND","IND",IF('COUT TVX'!H1019="COLL","COLL",IF('COUT TVX'!H1019="INT","COL","MIXTE")))</f>
        <v>IND</v>
      </c>
      <c r="K1022" s="67" t="str">
        <f>IFERROR((VLOOKUP(A1022,'COUT GLOBAL'!A:L,9,FALSE)),"")</f>
        <v>Locatif</v>
      </c>
      <c r="L1022" s="67"/>
      <c r="M1022" s="67"/>
      <c r="N1022" s="67" t="str">
        <f t="shared" si="90"/>
        <v>-</v>
      </c>
      <c r="O1022" s="67"/>
      <c r="P1022" s="67"/>
      <c r="Q1022" s="67"/>
      <c r="R1022" s="67"/>
      <c r="S1022" s="67"/>
      <c r="T1022" s="67"/>
      <c r="U1022" s="67"/>
      <c r="V1022" s="67"/>
      <c r="W1022" s="67"/>
      <c r="X1022" s="73" t="str">
        <f>IF('COUT TVX'!E1019=0,"",'COUT TVX'!E1019)</f>
        <v/>
      </c>
      <c r="Y1022" s="74"/>
      <c r="Z1022" s="74"/>
      <c r="AA1022" s="74"/>
      <c r="AB1022" s="74"/>
      <c r="AC1022" s="74"/>
      <c r="AD1022" s="68"/>
      <c r="AE1022" s="68" t="str">
        <f t="shared" si="91"/>
        <v/>
      </c>
      <c r="AF1022" s="68"/>
      <c r="AG1022" s="75" t="str">
        <f>IF('COUT TVX'!F1019=0,"",'COUT TVX'!F1019)</f>
        <v/>
      </c>
      <c r="AH1022" s="75" t="str">
        <f>IF('COUT TVX'!G1019=0,"",'COUT TVX'!G1019)</f>
        <v/>
      </c>
      <c r="AI1022" s="76" t="str">
        <f t="shared" si="92"/>
        <v/>
      </c>
      <c r="AJ1022" s="67" t="str">
        <f>'COUT TVX'!K1019</f>
        <v>Lot n°07-Menuiseries Extérieures Pvc-Ridoret</v>
      </c>
      <c r="AK1022" s="67" t="str">
        <f>'COUT TVX'!L1019</f>
        <v>SECOND ŒUVRE</v>
      </c>
      <c r="AL1022" s="68">
        <f>'COUT TVX'!M1019</f>
        <v>67831.72</v>
      </c>
      <c r="AM1022" s="68"/>
      <c r="AN1022" s="68"/>
      <c r="AO1022" s="68"/>
      <c r="AP1022" s="68"/>
      <c r="AQ1022" s="68"/>
      <c r="AR1022" s="68"/>
      <c r="AS1022" s="77" t="str">
        <f>IF(ISBLANK('COUT TVX'!Q1019),"",'COUT TVX'!Q1019)</f>
        <v/>
      </c>
      <c r="AT1022" s="68" t="str">
        <f t="shared" si="93"/>
        <v/>
      </c>
      <c r="AU1022" s="68" t="str">
        <f t="shared" si="94"/>
        <v/>
      </c>
      <c r="AV1022" s="68" t="str">
        <f t="shared" si="95"/>
        <v/>
      </c>
    </row>
    <row r="1023" spans="1:48" x14ac:dyDescent="0.25">
      <c r="A1023" s="67">
        <f>'COUT TVX'!A1020</f>
        <v>933</v>
      </c>
      <c r="B1023" s="67" t="str">
        <f>'COUT TVX'!B1020</f>
        <v>RUAUDIN-RUE DES TILLEULS</v>
      </c>
      <c r="C1023" s="67"/>
      <c r="D1023" s="67"/>
      <c r="E1023" s="67" t="str">
        <f>IF(ISBLANK('COUT TVX'!I1020),"",'COUT TVX'!I1020)</f>
        <v/>
      </c>
      <c r="F1023" s="72" t="str">
        <f>'COUT TVX'!R1020</f>
        <v>Z2</v>
      </c>
      <c r="G1023" s="67"/>
      <c r="H1023" s="67">
        <f>'COUT TVX'!C1020</f>
        <v>2017</v>
      </c>
      <c r="I1023" s="67">
        <f>'COUT TVX'!D1020</f>
        <v>2018</v>
      </c>
      <c r="J1023" s="67" t="str">
        <f>IF('COUT TVX'!H1020="IND","IND",IF('COUT TVX'!H1020="COLL","COLL",IF('COUT TVX'!H1020="INT","COL","MIXTE")))</f>
        <v>IND</v>
      </c>
      <c r="K1023" s="67" t="str">
        <f>IFERROR((VLOOKUP(A1023,'COUT GLOBAL'!A:L,9,FALSE)),"")</f>
        <v>Locatif</v>
      </c>
      <c r="L1023" s="67"/>
      <c r="M1023" s="67"/>
      <c r="N1023" s="67" t="str">
        <f t="shared" si="90"/>
        <v>-</v>
      </c>
      <c r="O1023" s="67"/>
      <c r="P1023" s="67"/>
      <c r="Q1023" s="67"/>
      <c r="R1023" s="67"/>
      <c r="S1023" s="67"/>
      <c r="T1023" s="67"/>
      <c r="U1023" s="67"/>
      <c r="V1023" s="67"/>
      <c r="W1023" s="67"/>
      <c r="X1023" s="73" t="str">
        <f>IF('COUT TVX'!E1020=0,"",'COUT TVX'!E1020)</f>
        <v/>
      </c>
      <c r="Y1023" s="74"/>
      <c r="Z1023" s="74"/>
      <c r="AA1023" s="74"/>
      <c r="AB1023" s="74"/>
      <c r="AC1023" s="74"/>
      <c r="AD1023" s="68"/>
      <c r="AE1023" s="68" t="str">
        <f t="shared" si="91"/>
        <v/>
      </c>
      <c r="AF1023" s="68"/>
      <c r="AG1023" s="75" t="str">
        <f>IF('COUT TVX'!F1020=0,"",'COUT TVX'!F1020)</f>
        <v/>
      </c>
      <c r="AH1023" s="75" t="str">
        <f>IF('COUT TVX'!G1020=0,"",'COUT TVX'!G1020)</f>
        <v/>
      </c>
      <c r="AI1023" s="76" t="str">
        <f t="shared" si="92"/>
        <v/>
      </c>
      <c r="AJ1023" s="67" t="str">
        <f>'COUT TVX'!K1020</f>
        <v>Lot n°08-Menuiseries Intérieures Bois et Extérieures Métalliques-Gohier</v>
      </c>
      <c r="AK1023" s="67" t="str">
        <f>'COUT TVX'!L1020</f>
        <v>SECOND ŒUVRE</v>
      </c>
      <c r="AL1023" s="68">
        <f>'COUT TVX'!M1020</f>
        <v>85573.64</v>
      </c>
      <c r="AM1023" s="68"/>
      <c r="AN1023" s="68"/>
      <c r="AO1023" s="68"/>
      <c r="AP1023" s="68"/>
      <c r="AQ1023" s="68"/>
      <c r="AR1023" s="68"/>
      <c r="AS1023" s="77" t="str">
        <f>IF(ISBLANK('COUT TVX'!Q1020),"",'COUT TVX'!Q1020)</f>
        <v/>
      </c>
      <c r="AT1023" s="68" t="str">
        <f t="shared" si="93"/>
        <v/>
      </c>
      <c r="AU1023" s="68" t="str">
        <f t="shared" si="94"/>
        <v/>
      </c>
      <c r="AV1023" s="68" t="str">
        <f t="shared" si="95"/>
        <v/>
      </c>
    </row>
    <row r="1024" spans="1:48" x14ac:dyDescent="0.25">
      <c r="A1024" s="67">
        <f>'COUT TVX'!A1021</f>
        <v>933</v>
      </c>
      <c r="B1024" s="67" t="str">
        <f>'COUT TVX'!B1021</f>
        <v>RUAUDIN-RUE DES TILLEULS</v>
      </c>
      <c r="C1024" s="67"/>
      <c r="D1024" s="67"/>
      <c r="E1024" s="67" t="str">
        <f>IF(ISBLANK('COUT TVX'!I1021),"",'COUT TVX'!I1021)</f>
        <v/>
      </c>
      <c r="F1024" s="72" t="str">
        <f>'COUT TVX'!R1021</f>
        <v>Z2</v>
      </c>
      <c r="G1024" s="67"/>
      <c r="H1024" s="67">
        <f>'COUT TVX'!C1021</f>
        <v>2017</v>
      </c>
      <c r="I1024" s="67">
        <f>'COUT TVX'!D1021</f>
        <v>2018</v>
      </c>
      <c r="J1024" s="67" t="str">
        <f>IF('COUT TVX'!H1021="IND","IND",IF('COUT TVX'!H1021="COLL","COLL",IF('COUT TVX'!H1021="INT","COL","MIXTE")))</f>
        <v>IND</v>
      </c>
      <c r="K1024" s="67" t="str">
        <f>IFERROR((VLOOKUP(A1024,'COUT GLOBAL'!A:L,9,FALSE)),"")</f>
        <v>Locatif</v>
      </c>
      <c r="L1024" s="67"/>
      <c r="M1024" s="67"/>
      <c r="N1024" s="67" t="str">
        <f t="shared" si="90"/>
        <v>-</v>
      </c>
      <c r="O1024" s="67"/>
      <c r="P1024" s="67"/>
      <c r="Q1024" s="67"/>
      <c r="R1024" s="67"/>
      <c r="S1024" s="67"/>
      <c r="T1024" s="67"/>
      <c r="U1024" s="67"/>
      <c r="V1024" s="67"/>
      <c r="W1024" s="67"/>
      <c r="X1024" s="73" t="str">
        <f>IF('COUT TVX'!E1021=0,"",'COUT TVX'!E1021)</f>
        <v/>
      </c>
      <c r="Y1024" s="74"/>
      <c r="Z1024" s="74"/>
      <c r="AA1024" s="74"/>
      <c r="AB1024" s="74"/>
      <c r="AC1024" s="74"/>
      <c r="AD1024" s="68"/>
      <c r="AE1024" s="68" t="str">
        <f t="shared" si="91"/>
        <v/>
      </c>
      <c r="AF1024" s="68"/>
      <c r="AG1024" s="75" t="str">
        <f>IF('COUT TVX'!F1021=0,"",'COUT TVX'!F1021)</f>
        <v/>
      </c>
      <c r="AH1024" s="75" t="str">
        <f>IF('COUT TVX'!G1021=0,"",'COUT TVX'!G1021)</f>
        <v/>
      </c>
      <c r="AI1024" s="76" t="str">
        <f t="shared" si="92"/>
        <v/>
      </c>
      <c r="AJ1024" s="67" t="str">
        <f>'COUT TVX'!K1021</f>
        <v>Lot n°09-Ossature Métalliques-Couverture Acier-Serrurerie-S2m</v>
      </c>
      <c r="AK1024" s="67" t="str">
        <f>'COUT TVX'!L1021</f>
        <v>SECOND ŒUVRE</v>
      </c>
      <c r="AL1024" s="68">
        <f>'COUT TVX'!M1021</f>
        <v>80614.03</v>
      </c>
      <c r="AM1024" s="68"/>
      <c r="AN1024" s="68"/>
      <c r="AO1024" s="68"/>
      <c r="AP1024" s="68"/>
      <c r="AQ1024" s="68"/>
      <c r="AR1024" s="68"/>
      <c r="AS1024" s="77" t="str">
        <f>IF(ISBLANK('COUT TVX'!Q1021),"",'COUT TVX'!Q1021)</f>
        <v/>
      </c>
      <c r="AT1024" s="68" t="str">
        <f t="shared" si="93"/>
        <v/>
      </c>
      <c r="AU1024" s="68" t="str">
        <f t="shared" si="94"/>
        <v/>
      </c>
      <c r="AV1024" s="68" t="str">
        <f t="shared" si="95"/>
        <v/>
      </c>
    </row>
    <row r="1025" spans="1:48" x14ac:dyDescent="0.25">
      <c r="A1025" s="67">
        <f>'COUT TVX'!A1022</f>
        <v>933</v>
      </c>
      <c r="B1025" s="67" t="str">
        <f>'COUT TVX'!B1022</f>
        <v>RUAUDIN-RUE DES TILLEULS</v>
      </c>
      <c r="C1025" s="67"/>
      <c r="D1025" s="67"/>
      <c r="E1025" s="67" t="str">
        <f>IF(ISBLANK('COUT TVX'!I1022),"",'COUT TVX'!I1022)</f>
        <v/>
      </c>
      <c r="F1025" s="72" t="str">
        <f>'COUT TVX'!R1022</f>
        <v>Z2</v>
      </c>
      <c r="G1025" s="67"/>
      <c r="H1025" s="67">
        <f>'COUT TVX'!C1022</f>
        <v>2017</v>
      </c>
      <c r="I1025" s="67">
        <f>'COUT TVX'!D1022</f>
        <v>2018</v>
      </c>
      <c r="J1025" s="67" t="str">
        <f>IF('COUT TVX'!H1022="IND","IND",IF('COUT TVX'!H1022="COLL","COLL",IF('COUT TVX'!H1022="INT","COL","MIXTE")))</f>
        <v>IND</v>
      </c>
      <c r="K1025" s="67" t="str">
        <f>IFERROR((VLOOKUP(A1025,'COUT GLOBAL'!A:L,9,FALSE)),"")</f>
        <v>Locatif</v>
      </c>
      <c r="L1025" s="67"/>
      <c r="M1025" s="67"/>
      <c r="N1025" s="67" t="str">
        <f t="shared" si="90"/>
        <v>-</v>
      </c>
      <c r="O1025" s="67"/>
      <c r="P1025" s="67"/>
      <c r="Q1025" s="67"/>
      <c r="R1025" s="67"/>
      <c r="S1025" s="67"/>
      <c r="T1025" s="67"/>
      <c r="U1025" s="67"/>
      <c r="V1025" s="67"/>
      <c r="W1025" s="67"/>
      <c r="X1025" s="73" t="str">
        <f>IF('COUT TVX'!E1022=0,"",'COUT TVX'!E1022)</f>
        <v/>
      </c>
      <c r="Y1025" s="74"/>
      <c r="Z1025" s="74"/>
      <c r="AA1025" s="74"/>
      <c r="AB1025" s="74"/>
      <c r="AC1025" s="74"/>
      <c r="AD1025" s="68"/>
      <c r="AE1025" s="68" t="str">
        <f t="shared" si="91"/>
        <v/>
      </c>
      <c r="AF1025" s="68"/>
      <c r="AG1025" s="75" t="str">
        <f>IF('COUT TVX'!F1022=0,"",'COUT TVX'!F1022)</f>
        <v/>
      </c>
      <c r="AH1025" s="75" t="str">
        <f>IF('COUT TVX'!G1022=0,"",'COUT TVX'!G1022)</f>
        <v/>
      </c>
      <c r="AI1025" s="76" t="str">
        <f t="shared" si="92"/>
        <v/>
      </c>
      <c r="AJ1025" s="67" t="str">
        <f>'COUT TVX'!K1022</f>
        <v>Lot n°10-Platrerie-Isolation-Smatp</v>
      </c>
      <c r="AK1025" s="67" t="str">
        <f>'COUT TVX'!L1022</f>
        <v>SECOND ŒUVRE</v>
      </c>
      <c r="AL1025" s="68">
        <f>'COUT TVX'!M1022</f>
        <v>182725.64</v>
      </c>
      <c r="AM1025" s="68"/>
      <c r="AN1025" s="68"/>
      <c r="AO1025" s="68"/>
      <c r="AP1025" s="68"/>
      <c r="AQ1025" s="68"/>
      <c r="AR1025" s="68"/>
      <c r="AS1025" s="77" t="str">
        <f>IF(ISBLANK('COUT TVX'!Q1022),"",'COUT TVX'!Q1022)</f>
        <v/>
      </c>
      <c r="AT1025" s="68" t="str">
        <f t="shared" si="93"/>
        <v/>
      </c>
      <c r="AU1025" s="68" t="str">
        <f t="shared" si="94"/>
        <v/>
      </c>
      <c r="AV1025" s="68" t="str">
        <f t="shared" si="95"/>
        <v/>
      </c>
    </row>
    <row r="1026" spans="1:48" x14ac:dyDescent="0.25">
      <c r="A1026" s="67">
        <f>'COUT TVX'!A1023</f>
        <v>933</v>
      </c>
      <c r="B1026" s="67" t="str">
        <f>'COUT TVX'!B1023</f>
        <v>RUAUDIN-RUE DES TILLEULS</v>
      </c>
      <c r="C1026" s="67"/>
      <c r="D1026" s="67"/>
      <c r="E1026" s="67" t="str">
        <f>IF(ISBLANK('COUT TVX'!I1023),"",'COUT TVX'!I1023)</f>
        <v/>
      </c>
      <c r="F1026" s="72" t="str">
        <f>'COUT TVX'!R1023</f>
        <v>Z2</v>
      </c>
      <c r="G1026" s="67"/>
      <c r="H1026" s="67">
        <f>'COUT TVX'!C1023</f>
        <v>2017</v>
      </c>
      <c r="I1026" s="67">
        <f>'COUT TVX'!D1023</f>
        <v>2018</v>
      </c>
      <c r="J1026" s="67" t="str">
        <f>IF('COUT TVX'!H1023="IND","IND",IF('COUT TVX'!H1023="COLL","COLL",IF('COUT TVX'!H1023="INT","COL","MIXTE")))</f>
        <v>IND</v>
      </c>
      <c r="K1026" s="67" t="str">
        <f>IFERROR((VLOOKUP(A1026,'COUT GLOBAL'!A:L,9,FALSE)),"")</f>
        <v>Locatif</v>
      </c>
      <c r="L1026" s="67"/>
      <c r="M1026" s="67"/>
      <c r="N1026" s="67" t="str">
        <f t="shared" si="90"/>
        <v>-</v>
      </c>
      <c r="O1026" s="67"/>
      <c r="P1026" s="67"/>
      <c r="Q1026" s="67"/>
      <c r="R1026" s="67"/>
      <c r="S1026" s="67"/>
      <c r="T1026" s="67"/>
      <c r="U1026" s="67"/>
      <c r="V1026" s="67"/>
      <c r="W1026" s="67"/>
      <c r="X1026" s="73" t="str">
        <f>IF('COUT TVX'!E1023=0,"",'COUT TVX'!E1023)</f>
        <v/>
      </c>
      <c r="Y1026" s="74"/>
      <c r="Z1026" s="74"/>
      <c r="AA1026" s="74"/>
      <c r="AB1026" s="74"/>
      <c r="AC1026" s="74"/>
      <c r="AD1026" s="68"/>
      <c r="AE1026" s="68" t="str">
        <f t="shared" si="91"/>
        <v/>
      </c>
      <c r="AF1026" s="68"/>
      <c r="AG1026" s="75" t="str">
        <f>IF('COUT TVX'!F1023=0,"",'COUT TVX'!F1023)</f>
        <v/>
      </c>
      <c r="AH1026" s="75" t="str">
        <f>IF('COUT TVX'!G1023=0,"",'COUT TVX'!G1023)</f>
        <v/>
      </c>
      <c r="AI1026" s="76" t="str">
        <f t="shared" si="92"/>
        <v/>
      </c>
      <c r="AJ1026" s="67" t="str">
        <f>'COUT TVX'!K1023</f>
        <v>Sous-Traitant n°1 Lot 10-Platrerie-Isolation</v>
      </c>
      <c r="AK1026" s="67" t="str">
        <f>'COUT TVX'!L1023</f>
        <v>SECOND ŒUVRE</v>
      </c>
      <c r="AL1026" s="68">
        <f>'COUT TVX'!M1023</f>
        <v>5320</v>
      </c>
      <c r="AM1026" s="68"/>
      <c r="AN1026" s="68"/>
      <c r="AO1026" s="68"/>
      <c r="AP1026" s="68"/>
      <c r="AQ1026" s="68"/>
      <c r="AR1026" s="68"/>
      <c r="AS1026" s="77" t="str">
        <f>IF(ISBLANK('COUT TVX'!Q1023),"",'COUT TVX'!Q1023)</f>
        <v/>
      </c>
      <c r="AT1026" s="68" t="str">
        <f t="shared" si="93"/>
        <v/>
      </c>
      <c r="AU1026" s="68" t="str">
        <f t="shared" si="94"/>
        <v/>
      </c>
      <c r="AV1026" s="68" t="str">
        <f t="shared" si="95"/>
        <v/>
      </c>
    </row>
    <row r="1027" spans="1:48" x14ac:dyDescent="0.25">
      <c r="A1027" s="67">
        <f>'COUT TVX'!A1024</f>
        <v>933</v>
      </c>
      <c r="B1027" s="67" t="str">
        <f>'COUT TVX'!B1024</f>
        <v>RUAUDIN-RUE DES TILLEULS</v>
      </c>
      <c r="C1027" s="67"/>
      <c r="D1027" s="67"/>
      <c r="E1027" s="67" t="str">
        <f>IF(ISBLANK('COUT TVX'!I1024),"",'COUT TVX'!I1024)</f>
        <v/>
      </c>
      <c r="F1027" s="72" t="str">
        <f>'COUT TVX'!R1024</f>
        <v>Z2</v>
      </c>
      <c r="G1027" s="67"/>
      <c r="H1027" s="67">
        <f>'COUT TVX'!C1024</f>
        <v>2017</v>
      </c>
      <c r="I1027" s="67">
        <f>'COUT TVX'!D1024</f>
        <v>2018</v>
      </c>
      <c r="J1027" s="67" t="str">
        <f>IF('COUT TVX'!H1024="IND","IND",IF('COUT TVX'!H1024="COLL","COLL",IF('COUT TVX'!H1024="INT","COL","MIXTE")))</f>
        <v>IND</v>
      </c>
      <c r="K1027" s="67" t="str">
        <f>IFERROR((VLOOKUP(A1027,'COUT GLOBAL'!A:L,9,FALSE)),"")</f>
        <v>Locatif</v>
      </c>
      <c r="L1027" s="67"/>
      <c r="M1027" s="67"/>
      <c r="N1027" s="67" t="str">
        <f t="shared" si="90"/>
        <v>-</v>
      </c>
      <c r="O1027" s="67"/>
      <c r="P1027" s="67"/>
      <c r="Q1027" s="67"/>
      <c r="R1027" s="67"/>
      <c r="S1027" s="67"/>
      <c r="T1027" s="67"/>
      <c r="U1027" s="67"/>
      <c r="V1027" s="67"/>
      <c r="W1027" s="67"/>
      <c r="X1027" s="73" t="str">
        <f>IF('COUT TVX'!E1024=0,"",'COUT TVX'!E1024)</f>
        <v/>
      </c>
      <c r="Y1027" s="74"/>
      <c r="Z1027" s="74"/>
      <c r="AA1027" s="74"/>
      <c r="AB1027" s="74"/>
      <c r="AC1027" s="74"/>
      <c r="AD1027" s="68"/>
      <c r="AE1027" s="68" t="str">
        <f t="shared" si="91"/>
        <v/>
      </c>
      <c r="AF1027" s="68"/>
      <c r="AG1027" s="75" t="str">
        <f>IF('COUT TVX'!F1024=0,"",'COUT TVX'!F1024)</f>
        <v/>
      </c>
      <c r="AH1027" s="75" t="str">
        <f>IF('COUT TVX'!G1024=0,"",'COUT TVX'!G1024)</f>
        <v/>
      </c>
      <c r="AI1027" s="76" t="str">
        <f t="shared" si="92"/>
        <v/>
      </c>
      <c r="AJ1027" s="67" t="str">
        <f>'COUT TVX'!K1024</f>
        <v>Lot n°11-Carrelage / Faïence-Blondeau</v>
      </c>
      <c r="AK1027" s="67" t="str">
        <f>'COUT TVX'!L1024</f>
        <v>SECOND ŒUVRE</v>
      </c>
      <c r="AL1027" s="68">
        <f>'COUT TVX'!M1024</f>
        <v>70239.06</v>
      </c>
      <c r="AM1027" s="68"/>
      <c r="AN1027" s="68"/>
      <c r="AO1027" s="68"/>
      <c r="AP1027" s="68"/>
      <c r="AQ1027" s="68"/>
      <c r="AR1027" s="68"/>
      <c r="AS1027" s="77" t="str">
        <f>IF(ISBLANK('COUT TVX'!Q1024),"",'COUT TVX'!Q1024)</f>
        <v/>
      </c>
      <c r="AT1027" s="68" t="str">
        <f t="shared" si="93"/>
        <v/>
      </c>
      <c r="AU1027" s="68" t="str">
        <f t="shared" si="94"/>
        <v/>
      </c>
      <c r="AV1027" s="68" t="str">
        <f t="shared" si="95"/>
        <v/>
      </c>
    </row>
    <row r="1028" spans="1:48" x14ac:dyDescent="0.25">
      <c r="A1028" s="67">
        <f>'COUT TVX'!A1025</f>
        <v>933</v>
      </c>
      <c r="B1028" s="67" t="str">
        <f>'COUT TVX'!B1025</f>
        <v>RUAUDIN-RUE DES TILLEULS</v>
      </c>
      <c r="C1028" s="67"/>
      <c r="D1028" s="67"/>
      <c r="E1028" s="67" t="str">
        <f>IF(ISBLANK('COUT TVX'!I1025),"",'COUT TVX'!I1025)</f>
        <v/>
      </c>
      <c r="F1028" s="72" t="str">
        <f>'COUT TVX'!R1025</f>
        <v>Z2</v>
      </c>
      <c r="G1028" s="67"/>
      <c r="H1028" s="67">
        <f>'COUT TVX'!C1025</f>
        <v>2017</v>
      </c>
      <c r="I1028" s="67">
        <f>'COUT TVX'!D1025</f>
        <v>2018</v>
      </c>
      <c r="J1028" s="67" t="str">
        <f>IF('COUT TVX'!H1025="IND","IND",IF('COUT TVX'!H1025="COLL","COLL",IF('COUT TVX'!H1025="INT","COL","MIXTE")))</f>
        <v>IND</v>
      </c>
      <c r="K1028" s="67" t="str">
        <f>IFERROR((VLOOKUP(A1028,'COUT GLOBAL'!A:L,9,FALSE)),"")</f>
        <v>Locatif</v>
      </c>
      <c r="L1028" s="67"/>
      <c r="M1028" s="67"/>
      <c r="N1028" s="67" t="str">
        <f t="shared" si="90"/>
        <v>-</v>
      </c>
      <c r="O1028" s="67"/>
      <c r="P1028" s="67"/>
      <c r="Q1028" s="67"/>
      <c r="R1028" s="67"/>
      <c r="S1028" s="67"/>
      <c r="T1028" s="67"/>
      <c r="U1028" s="67"/>
      <c r="V1028" s="67"/>
      <c r="W1028" s="67"/>
      <c r="X1028" s="73" t="str">
        <f>IF('COUT TVX'!E1025=0,"",'COUT TVX'!E1025)</f>
        <v/>
      </c>
      <c r="Y1028" s="74"/>
      <c r="Z1028" s="74"/>
      <c r="AA1028" s="74"/>
      <c r="AB1028" s="74"/>
      <c r="AC1028" s="74"/>
      <c r="AD1028" s="68"/>
      <c r="AE1028" s="68" t="str">
        <f t="shared" si="91"/>
        <v/>
      </c>
      <c r="AF1028" s="68"/>
      <c r="AG1028" s="75" t="str">
        <f>IF('COUT TVX'!F1025=0,"",'COUT TVX'!F1025)</f>
        <v/>
      </c>
      <c r="AH1028" s="75" t="str">
        <f>IF('COUT TVX'!G1025=0,"",'COUT TVX'!G1025)</f>
        <v/>
      </c>
      <c r="AI1028" s="76" t="str">
        <f t="shared" si="92"/>
        <v/>
      </c>
      <c r="AJ1028" s="67" t="str">
        <f>'COUT TVX'!K1025</f>
        <v>Lot n°12-Peinture-Revêtements Sols Pvc-Mdp Gombourg</v>
      </c>
      <c r="AK1028" s="67" t="str">
        <f>'COUT TVX'!L1025</f>
        <v>SECOND ŒUVRE</v>
      </c>
      <c r="AL1028" s="68">
        <f>'COUT TVX'!M1025</f>
        <v>63361.39</v>
      </c>
      <c r="AM1028" s="68"/>
      <c r="AN1028" s="68"/>
      <c r="AO1028" s="68"/>
      <c r="AP1028" s="68"/>
      <c r="AQ1028" s="68"/>
      <c r="AR1028" s="68"/>
      <c r="AS1028" s="77" t="str">
        <f>IF(ISBLANK('COUT TVX'!Q1025),"",'COUT TVX'!Q1025)</f>
        <v/>
      </c>
      <c r="AT1028" s="68" t="str">
        <f t="shared" si="93"/>
        <v/>
      </c>
      <c r="AU1028" s="68" t="str">
        <f t="shared" si="94"/>
        <v/>
      </c>
      <c r="AV1028" s="68" t="str">
        <f t="shared" si="95"/>
        <v/>
      </c>
    </row>
    <row r="1029" spans="1:48" x14ac:dyDescent="0.25">
      <c r="A1029" s="67">
        <f>'COUT TVX'!A1026</f>
        <v>933</v>
      </c>
      <c r="B1029" s="67" t="str">
        <f>'COUT TVX'!B1026</f>
        <v>RUAUDIN-RUE DES TILLEULS</v>
      </c>
      <c r="C1029" s="67"/>
      <c r="D1029" s="67"/>
      <c r="E1029" s="67" t="str">
        <f>IF(ISBLANK('COUT TVX'!I1026),"",'COUT TVX'!I1026)</f>
        <v/>
      </c>
      <c r="F1029" s="72" t="str">
        <f>'COUT TVX'!R1026</f>
        <v>Z2</v>
      </c>
      <c r="G1029" s="67"/>
      <c r="H1029" s="67">
        <f>'COUT TVX'!C1026</f>
        <v>2017</v>
      </c>
      <c r="I1029" s="67">
        <f>'COUT TVX'!D1026</f>
        <v>2018</v>
      </c>
      <c r="J1029" s="67" t="str">
        <f>IF('COUT TVX'!H1026="IND","IND",IF('COUT TVX'!H1026="COLL","COLL",IF('COUT TVX'!H1026="INT","COL","MIXTE")))</f>
        <v>IND</v>
      </c>
      <c r="K1029" s="67" t="str">
        <f>IFERROR((VLOOKUP(A1029,'COUT GLOBAL'!A:L,9,FALSE)),"")</f>
        <v>Locatif</v>
      </c>
      <c r="L1029" s="67"/>
      <c r="M1029" s="67"/>
      <c r="N1029" s="67" t="str">
        <f t="shared" si="90"/>
        <v>-</v>
      </c>
      <c r="O1029" s="67"/>
      <c r="P1029" s="67"/>
      <c r="Q1029" s="67"/>
      <c r="R1029" s="67"/>
      <c r="S1029" s="67"/>
      <c r="T1029" s="67"/>
      <c r="U1029" s="67"/>
      <c r="V1029" s="67"/>
      <c r="W1029" s="67"/>
      <c r="X1029" s="73" t="str">
        <f>IF('COUT TVX'!E1026=0,"",'COUT TVX'!E1026)</f>
        <v/>
      </c>
      <c r="Y1029" s="74"/>
      <c r="Z1029" s="74"/>
      <c r="AA1029" s="74"/>
      <c r="AB1029" s="74"/>
      <c r="AC1029" s="74"/>
      <c r="AD1029" s="68"/>
      <c r="AE1029" s="68" t="str">
        <f t="shared" si="91"/>
        <v/>
      </c>
      <c r="AF1029" s="68"/>
      <c r="AG1029" s="75" t="str">
        <f>IF('COUT TVX'!F1026=0,"",'COUT TVX'!F1026)</f>
        <v/>
      </c>
      <c r="AH1029" s="75" t="str">
        <f>IF('COUT TVX'!G1026=0,"",'COUT TVX'!G1026)</f>
        <v/>
      </c>
      <c r="AI1029" s="76" t="str">
        <f t="shared" si="92"/>
        <v/>
      </c>
      <c r="AJ1029" s="67" t="str">
        <f>'COUT TVX'!K1026</f>
        <v>Lot n°14-Plomberie Chauffage Gaz VMC-Scetec</v>
      </c>
      <c r="AK1029" s="67" t="str">
        <f>'COUT TVX'!L1026</f>
        <v>ELECTRICITE / CHAUFFAGE/PLOMBERIE/VMC</v>
      </c>
      <c r="AL1029" s="68">
        <f>'COUT TVX'!M1026</f>
        <v>161770.67000000001</v>
      </c>
      <c r="AM1029" s="68"/>
      <c r="AN1029" s="68"/>
      <c r="AO1029" s="68"/>
      <c r="AP1029" s="68"/>
      <c r="AQ1029" s="68"/>
      <c r="AR1029" s="68"/>
      <c r="AS1029" s="77" t="str">
        <f>IF(ISBLANK('COUT TVX'!Q1026),"",'COUT TVX'!Q1026)</f>
        <v/>
      </c>
      <c r="AT1029" s="68" t="str">
        <f t="shared" si="93"/>
        <v/>
      </c>
      <c r="AU1029" s="68" t="str">
        <f t="shared" si="94"/>
        <v/>
      </c>
      <c r="AV1029" s="68" t="str">
        <f t="shared" si="95"/>
        <v/>
      </c>
    </row>
    <row r="1030" spans="1:48" x14ac:dyDescent="0.25">
      <c r="A1030" s="67">
        <f>'COUT TVX'!A1027</f>
        <v>933</v>
      </c>
      <c r="B1030" s="67" t="str">
        <f>'COUT TVX'!B1027</f>
        <v>RUAUDIN-RUE DES TILLEULS</v>
      </c>
      <c r="C1030" s="67"/>
      <c r="D1030" s="67"/>
      <c r="E1030" s="67" t="str">
        <f>IF(ISBLANK('COUT TVX'!I1027),"",'COUT TVX'!I1027)</f>
        <v/>
      </c>
      <c r="F1030" s="72" t="str">
        <f>'COUT TVX'!R1027</f>
        <v>Z2</v>
      </c>
      <c r="G1030" s="67"/>
      <c r="H1030" s="67">
        <f>'COUT TVX'!C1027</f>
        <v>2017</v>
      </c>
      <c r="I1030" s="67">
        <f>'COUT TVX'!D1027</f>
        <v>2018</v>
      </c>
      <c r="J1030" s="67" t="str">
        <f>IF('COUT TVX'!H1027="IND","IND",IF('COUT TVX'!H1027="COLL","COLL",IF('COUT TVX'!H1027="INT","COL","MIXTE")))</f>
        <v>IND</v>
      </c>
      <c r="K1030" s="67" t="str">
        <f>IFERROR((VLOOKUP(A1030,'COUT GLOBAL'!A:L,9,FALSE)),"")</f>
        <v>Locatif</v>
      </c>
      <c r="L1030" s="67"/>
      <c r="M1030" s="67"/>
      <c r="N1030" s="67" t="str">
        <f t="shared" ref="N1030:N1093" si="96">IF(ISBLANK(G1030),"-",IF(L1029&lt;2012,"RT2005","RT2012"))</f>
        <v>-</v>
      </c>
      <c r="O1030" s="67"/>
      <c r="P1030" s="67"/>
      <c r="Q1030" s="67"/>
      <c r="R1030" s="67"/>
      <c r="S1030" s="67"/>
      <c r="T1030" s="67"/>
      <c r="U1030" s="67"/>
      <c r="V1030" s="67"/>
      <c r="W1030" s="67"/>
      <c r="X1030" s="73" t="str">
        <f>IF('COUT TVX'!E1027=0,"",'COUT TVX'!E1027)</f>
        <v/>
      </c>
      <c r="Y1030" s="74"/>
      <c r="Z1030" s="74"/>
      <c r="AA1030" s="74"/>
      <c r="AB1030" s="74"/>
      <c r="AC1030" s="74"/>
      <c r="AD1030" s="68"/>
      <c r="AE1030" s="68" t="str">
        <f t="shared" ref="AE1030:AE1093" si="97">IFERROR((AD1030/AH1030),"")</f>
        <v/>
      </c>
      <c r="AF1030" s="68"/>
      <c r="AG1030" s="75" t="str">
        <f>IF('COUT TVX'!F1027=0,"",'COUT TVX'!F1027)</f>
        <v/>
      </c>
      <c r="AH1030" s="75" t="str">
        <f>IF('COUT TVX'!G1027=0,"",'COUT TVX'!G1027)</f>
        <v/>
      </c>
      <c r="AI1030" s="76" t="str">
        <f t="shared" ref="AI1030:AI1093" si="98">IFERROR((AG1030/AH1030),"")</f>
        <v/>
      </c>
      <c r="AJ1030" s="67" t="str">
        <f>'COUT TVX'!K1027</f>
        <v>Lot n°15-Electricité-Photovoltaique-Sygmatel</v>
      </c>
      <c r="AK1030" s="67" t="str">
        <f>'COUT TVX'!L1027</f>
        <v>ELECTRICITE / CHAUFFAGE/PLOMBERIE/VMC</v>
      </c>
      <c r="AL1030" s="68">
        <f>'COUT TVX'!M1027</f>
        <v>125983.62</v>
      </c>
      <c r="AM1030" s="68"/>
      <c r="AN1030" s="68"/>
      <c r="AO1030" s="68"/>
      <c r="AP1030" s="68"/>
      <c r="AQ1030" s="68"/>
      <c r="AR1030" s="68"/>
      <c r="AS1030" s="77" t="str">
        <f>IF(ISBLANK('COUT TVX'!Q1027),"",'COUT TVX'!Q1027)</f>
        <v/>
      </c>
      <c r="AT1030" s="68" t="str">
        <f t="shared" ref="AT1030:AT1093" si="99">IFERROR((AM1030/X1030),"")</f>
        <v/>
      </c>
      <c r="AU1030" s="68" t="str">
        <f t="shared" ref="AU1030:AU1093" si="100">IFERROR((AM1030/AG1030),"")</f>
        <v/>
      </c>
      <c r="AV1030" s="68" t="str">
        <f t="shared" ref="AV1030:AV1093" si="101">IFERROR((AM1030/AH1030),"")</f>
        <v/>
      </c>
    </row>
    <row r="1031" spans="1:48" x14ac:dyDescent="0.25">
      <c r="A1031" s="67">
        <f>'COUT TVX'!A1028</f>
        <v>933</v>
      </c>
      <c r="B1031" s="67" t="str">
        <f>'COUT TVX'!B1028</f>
        <v>RUAUDIN-RUE DES TILLEULS</v>
      </c>
      <c r="C1031" s="67"/>
      <c r="D1031" s="67"/>
      <c r="E1031" s="67" t="str">
        <f>IF(ISBLANK('COUT TVX'!I1028),"",'COUT TVX'!I1028)</f>
        <v/>
      </c>
      <c r="F1031" s="72" t="str">
        <f>'COUT TVX'!R1028</f>
        <v>Z2</v>
      </c>
      <c r="G1031" s="67"/>
      <c r="H1031" s="67">
        <f>'COUT TVX'!C1028</f>
        <v>2017</v>
      </c>
      <c r="I1031" s="67">
        <f>'COUT TVX'!D1028</f>
        <v>2018</v>
      </c>
      <c r="J1031" s="67" t="str">
        <f>IF('COUT TVX'!H1028="IND","IND",IF('COUT TVX'!H1028="COLL","COLL",IF('COUT TVX'!H1028="INT","COL","MIXTE")))</f>
        <v>IND</v>
      </c>
      <c r="K1031" s="67" t="str">
        <f>IFERROR((VLOOKUP(A1031,'COUT GLOBAL'!A:L,9,FALSE)),"")</f>
        <v>Locatif</v>
      </c>
      <c r="L1031" s="67"/>
      <c r="M1031" s="67"/>
      <c r="N1031" s="67" t="str">
        <f t="shared" si="96"/>
        <v>-</v>
      </c>
      <c r="O1031" s="67"/>
      <c r="P1031" s="67"/>
      <c r="Q1031" s="67"/>
      <c r="R1031" s="67"/>
      <c r="S1031" s="67"/>
      <c r="T1031" s="67"/>
      <c r="U1031" s="67"/>
      <c r="V1031" s="67"/>
      <c r="W1031" s="67"/>
      <c r="X1031" s="73" t="str">
        <f>IF('COUT TVX'!E1028=0,"",'COUT TVX'!E1028)</f>
        <v/>
      </c>
      <c r="Y1031" s="74"/>
      <c r="Z1031" s="74"/>
      <c r="AA1031" s="74"/>
      <c r="AB1031" s="74"/>
      <c r="AC1031" s="74"/>
      <c r="AD1031" s="68"/>
      <c r="AE1031" s="68" t="str">
        <f t="shared" si="97"/>
        <v/>
      </c>
      <c r="AF1031" s="68"/>
      <c r="AG1031" s="75" t="str">
        <f>IF('COUT TVX'!F1028=0,"",'COUT TVX'!F1028)</f>
        <v/>
      </c>
      <c r="AH1031" s="75" t="str">
        <f>IF('COUT TVX'!G1028=0,"",'COUT TVX'!G1028)</f>
        <v/>
      </c>
      <c r="AI1031" s="76" t="str">
        <f t="shared" si="98"/>
        <v/>
      </c>
      <c r="AJ1031" s="67" t="str">
        <f>'COUT TVX'!K1028</f>
        <v>Sous-Traitant n°1 Lot 15-Electricité / Photovoltaïque</v>
      </c>
      <c r="AK1031" s="67" t="str">
        <f>'COUT TVX'!L1028</f>
        <v>ELECTRICITE / CHAUFFAGE/PLOMBERIE/VMC</v>
      </c>
      <c r="AL1031" s="68">
        <f>'COUT TVX'!M1028</f>
        <v>6240</v>
      </c>
      <c r="AM1031" s="68"/>
      <c r="AN1031" s="68"/>
      <c r="AO1031" s="68"/>
      <c r="AP1031" s="68"/>
      <c r="AQ1031" s="68"/>
      <c r="AR1031" s="68"/>
      <c r="AS1031" s="77" t="str">
        <f>IF(ISBLANK('COUT TVX'!Q1028),"",'COUT TVX'!Q1028)</f>
        <v/>
      </c>
      <c r="AT1031" s="68" t="str">
        <f t="shared" si="99"/>
        <v/>
      </c>
      <c r="AU1031" s="68" t="str">
        <f t="shared" si="100"/>
        <v/>
      </c>
      <c r="AV1031" s="68" t="str">
        <f t="shared" si="101"/>
        <v/>
      </c>
    </row>
    <row r="1032" spans="1:48" x14ac:dyDescent="0.25">
      <c r="A1032" s="67">
        <f>'COUT TVX'!A1029</f>
        <v>933</v>
      </c>
      <c r="B1032" s="67" t="str">
        <f>'COUT TVX'!B1029</f>
        <v>RUAUDIN-RUE DES TILLEULS</v>
      </c>
      <c r="C1032" s="67"/>
      <c r="D1032" s="67"/>
      <c r="E1032" s="67" t="str">
        <f>IF(ISBLANK('COUT TVX'!I1029),"",'COUT TVX'!I1029)</f>
        <v/>
      </c>
      <c r="F1032" s="72" t="str">
        <f>'COUT TVX'!R1029</f>
        <v>Z2</v>
      </c>
      <c r="G1032" s="67"/>
      <c r="H1032" s="67">
        <f>'COUT TVX'!C1029</f>
        <v>2017</v>
      </c>
      <c r="I1032" s="67">
        <f>'COUT TVX'!D1029</f>
        <v>2018</v>
      </c>
      <c r="J1032" s="67" t="str">
        <f>IF('COUT TVX'!H1029="IND","IND",IF('COUT TVX'!H1029="COLL","COLL",IF('COUT TVX'!H1029="INT","COL","MIXTE")))</f>
        <v>IND</v>
      </c>
      <c r="K1032" s="67" t="str">
        <f>IFERROR((VLOOKUP(A1032,'COUT GLOBAL'!A:L,9,FALSE)),"")</f>
        <v>Locatif</v>
      </c>
      <c r="L1032" s="67"/>
      <c r="M1032" s="67"/>
      <c r="N1032" s="67" t="str">
        <f t="shared" si="96"/>
        <v>-</v>
      </c>
      <c r="O1032" s="67"/>
      <c r="P1032" s="67"/>
      <c r="Q1032" s="67"/>
      <c r="R1032" s="67"/>
      <c r="S1032" s="67"/>
      <c r="T1032" s="67"/>
      <c r="U1032" s="67"/>
      <c r="V1032" s="67"/>
      <c r="W1032" s="67"/>
      <c r="X1032" s="73" t="str">
        <f>IF('COUT TVX'!E1029=0,"",'COUT TVX'!E1029)</f>
        <v/>
      </c>
      <c r="Y1032" s="74"/>
      <c r="Z1032" s="74"/>
      <c r="AA1032" s="74"/>
      <c r="AB1032" s="74"/>
      <c r="AC1032" s="74"/>
      <c r="AD1032" s="68"/>
      <c r="AE1032" s="68" t="str">
        <f t="shared" si="97"/>
        <v/>
      </c>
      <c r="AF1032" s="68"/>
      <c r="AG1032" s="75" t="str">
        <f>IF('COUT TVX'!F1029=0,"",'COUT TVX'!F1029)</f>
        <v/>
      </c>
      <c r="AH1032" s="75" t="str">
        <f>IF('COUT TVX'!G1029=0,"",'COUT TVX'!G1029)</f>
        <v/>
      </c>
      <c r="AI1032" s="76" t="str">
        <f t="shared" si="98"/>
        <v/>
      </c>
      <c r="AJ1032" s="67" t="str">
        <f>'COUT TVX'!K1029</f>
        <v>Lot n°13-Espaces Verts-Clôtures-Id Verde</v>
      </c>
      <c r="AK1032" s="67" t="s">
        <v>148</v>
      </c>
      <c r="AL1032" s="68">
        <f>'COUT TVX'!M1029</f>
        <v>51471.64</v>
      </c>
      <c r="AM1032" s="68"/>
      <c r="AN1032" s="68"/>
      <c r="AO1032" s="68"/>
      <c r="AP1032" s="68"/>
      <c r="AQ1032" s="68"/>
      <c r="AR1032" s="68"/>
      <c r="AS1032" s="77" t="str">
        <f>IF(ISBLANK('COUT TVX'!Q1029),"",'COUT TVX'!Q1029)</f>
        <v/>
      </c>
      <c r="AT1032" s="68" t="str">
        <f t="shared" si="99"/>
        <v/>
      </c>
      <c r="AU1032" s="68" t="str">
        <f t="shared" si="100"/>
        <v/>
      </c>
      <c r="AV1032" s="68" t="str">
        <f t="shared" si="101"/>
        <v/>
      </c>
    </row>
    <row r="1033" spans="1:48" x14ac:dyDescent="0.25">
      <c r="A1033" s="67">
        <f>'COUT TVX'!A1030</f>
        <v>933</v>
      </c>
      <c r="B1033" s="67" t="str">
        <f>'COUT TVX'!B1030</f>
        <v>RUAUDIN-RUE DES TILLEULS</v>
      </c>
      <c r="C1033" s="67"/>
      <c r="D1033" s="67"/>
      <c r="E1033" s="67" t="str">
        <f>IF(ISBLANK('COUT TVX'!I1030),"",'COUT TVX'!I1030)</f>
        <v/>
      </c>
      <c r="F1033" s="72" t="str">
        <f>'COUT TVX'!R1030</f>
        <v>Z2</v>
      </c>
      <c r="G1033" s="67"/>
      <c r="H1033" s="67">
        <f>'COUT TVX'!C1030</f>
        <v>2017</v>
      </c>
      <c r="I1033" s="67">
        <f>'COUT TVX'!D1030</f>
        <v>2018</v>
      </c>
      <c r="J1033" s="67" t="str">
        <f>IF('COUT TVX'!H1030="IND","IND",IF('COUT TVX'!H1030="COLL","COLL",IF('COUT TVX'!H1030="INT","COL","MIXTE")))</f>
        <v>IND</v>
      </c>
      <c r="K1033" s="67" t="str">
        <f>IFERROR((VLOOKUP(A1033,'COUT GLOBAL'!A:L,9,FALSE)),"")</f>
        <v>Locatif</v>
      </c>
      <c r="L1033" s="67"/>
      <c r="M1033" s="67"/>
      <c r="N1033" s="67" t="str">
        <f t="shared" si="96"/>
        <v>-</v>
      </c>
      <c r="O1033" s="67"/>
      <c r="P1033" s="67"/>
      <c r="Q1033" s="67"/>
      <c r="R1033" s="67"/>
      <c r="S1033" s="67"/>
      <c r="T1033" s="67"/>
      <c r="U1033" s="67"/>
      <c r="V1033" s="67"/>
      <c r="W1033" s="67"/>
      <c r="X1033" s="73" t="str">
        <f>IF('COUT TVX'!E1030=0,"",'COUT TVX'!E1030)</f>
        <v/>
      </c>
      <c r="Y1033" s="74"/>
      <c r="Z1033" s="74"/>
      <c r="AA1033" s="74"/>
      <c r="AB1033" s="74"/>
      <c r="AC1033" s="74"/>
      <c r="AD1033" s="68"/>
      <c r="AE1033" s="68" t="str">
        <f t="shared" si="97"/>
        <v/>
      </c>
      <c r="AF1033" s="68"/>
      <c r="AG1033" s="75" t="str">
        <f>IF('COUT TVX'!F1030=0,"",'COUT TVX'!F1030)</f>
        <v/>
      </c>
      <c r="AH1033" s="75" t="str">
        <f>IF('COUT TVX'!G1030=0,"",'COUT TVX'!G1030)</f>
        <v/>
      </c>
      <c r="AI1033" s="76" t="str">
        <f t="shared" si="98"/>
        <v/>
      </c>
      <c r="AJ1033" s="67" t="str">
        <f>'COUT TVX'!K1030</f>
        <v>Lot n°04-Enduits Grattés-Vendome Ravalements</v>
      </c>
      <c r="AK1033" s="67" t="str">
        <f>'COUT TVX'!L1030</f>
        <v>GROS ŒUVRE</v>
      </c>
      <c r="AL1033" s="68">
        <f>'COUT TVX'!M1030</f>
        <v>31477.94</v>
      </c>
      <c r="AM1033" s="68"/>
      <c r="AN1033" s="68"/>
      <c r="AO1033" s="68"/>
      <c r="AP1033" s="68"/>
      <c r="AQ1033" s="68"/>
      <c r="AR1033" s="68"/>
      <c r="AS1033" s="77" t="str">
        <f>IF(ISBLANK('COUT TVX'!Q1030),"",'COUT TVX'!Q1030)</f>
        <v/>
      </c>
      <c r="AT1033" s="68" t="str">
        <f t="shared" si="99"/>
        <v/>
      </c>
      <c r="AU1033" s="68" t="str">
        <f t="shared" si="100"/>
        <v/>
      </c>
      <c r="AV1033" s="68" t="str">
        <f t="shared" si="101"/>
        <v/>
      </c>
    </row>
    <row r="1034" spans="1:48" x14ac:dyDescent="0.25">
      <c r="A1034" s="67">
        <f>'COUT TVX'!A1031</f>
        <v>941</v>
      </c>
      <c r="B1034" s="67" t="str">
        <f>'COUT TVX'!B1031</f>
        <v>ANCINNES-RUE DES CHAPELLERIES</v>
      </c>
      <c r="C1034" s="67"/>
      <c r="D1034" s="67" t="s">
        <v>1282</v>
      </c>
      <c r="E1034" s="67" t="str">
        <f>IF(ISBLANK('COUT TVX'!I1031),"",'COUT TVX'!I1031)</f>
        <v/>
      </c>
      <c r="F1034" s="72" t="str">
        <f>'COUT TVX'!R1031</f>
        <v>Z3</v>
      </c>
      <c r="G1034" s="67"/>
      <c r="H1034" s="67">
        <f>'COUT TVX'!C1031</f>
        <v>2017</v>
      </c>
      <c r="I1034" s="67">
        <f>'COUT TVX'!D1031</f>
        <v>2018</v>
      </c>
      <c r="J1034" s="67" t="str">
        <f>IF('COUT TVX'!H1031="IND","IND",IF('COUT TVX'!H1031="COLL","COLL",IF('COUT TVX'!H1031="INT","COL","MIXTE")))</f>
        <v>IND</v>
      </c>
      <c r="K1034" s="67" t="str">
        <f>IFERROR((VLOOKUP(A1034,'COUT GLOBAL'!A:L,9,FALSE)),"")</f>
        <v>Locatif</v>
      </c>
      <c r="L1034" s="67"/>
      <c r="M1034" s="67"/>
      <c r="N1034" s="67" t="str">
        <f t="shared" si="96"/>
        <v>-</v>
      </c>
      <c r="O1034" s="67"/>
      <c r="P1034" s="67"/>
      <c r="Q1034" s="67"/>
      <c r="R1034" s="67"/>
      <c r="S1034" s="67"/>
      <c r="T1034" s="67"/>
      <c r="U1034" s="67"/>
      <c r="V1034" s="67"/>
      <c r="W1034" s="67"/>
      <c r="X1034" s="73">
        <f>IF('COUT TVX'!E1031=0,"",'COUT TVX'!E1031)</f>
        <v>5</v>
      </c>
      <c r="Y1034" s="74"/>
      <c r="Z1034" s="74"/>
      <c r="AA1034" s="74"/>
      <c r="AB1034" s="74"/>
      <c r="AC1034" s="74"/>
      <c r="AD1034" s="68"/>
      <c r="AE1034" s="68">
        <f t="shared" si="97"/>
        <v>0</v>
      </c>
      <c r="AF1034" s="68"/>
      <c r="AG1034" s="75">
        <f>IF('COUT TVX'!F1031=0,"",'COUT TVX'!F1031)</f>
        <v>316.2</v>
      </c>
      <c r="AH1034" s="75">
        <f>IF('COUT TVX'!G1031=0,"",'COUT TVX'!G1031)</f>
        <v>333.5</v>
      </c>
      <c r="AI1034" s="76">
        <f t="shared" si="98"/>
        <v>0.94812593703148418</v>
      </c>
      <c r="AJ1034" s="67" t="str">
        <f>'COUT TVX'!K1031</f>
        <v>Lot n°01 : Gros Oeuvre</v>
      </c>
      <c r="AK1034" s="67" t="str">
        <f>'COUT TVX'!L1031</f>
        <v>GROS ŒUVRE</v>
      </c>
      <c r="AL1034" s="68">
        <f>'COUT TVX'!M1031</f>
        <v>154052.88</v>
      </c>
      <c r="AM1034" s="68"/>
      <c r="AN1034" s="68"/>
      <c r="AO1034" s="68"/>
      <c r="AP1034" s="68"/>
      <c r="AQ1034" s="68"/>
      <c r="AR1034" s="68"/>
      <c r="AS1034" s="77" t="str">
        <f>IF(ISBLANK('COUT TVX'!Q1031),"",'COUT TVX'!Q1031)</f>
        <v/>
      </c>
      <c r="AT1034" s="68">
        <f t="shared" si="99"/>
        <v>0</v>
      </c>
      <c r="AU1034" s="68">
        <f t="shared" si="100"/>
        <v>0</v>
      </c>
      <c r="AV1034" s="68">
        <f t="shared" si="101"/>
        <v>0</v>
      </c>
    </row>
    <row r="1035" spans="1:48" x14ac:dyDescent="0.25">
      <c r="A1035" s="67">
        <f>'COUT TVX'!A1032</f>
        <v>941</v>
      </c>
      <c r="B1035" s="67" t="str">
        <f>'COUT TVX'!B1032</f>
        <v>ANCINNES-RUE DES CHAPELLERIES</v>
      </c>
      <c r="C1035" s="67"/>
      <c r="D1035" s="67"/>
      <c r="E1035" s="67" t="str">
        <f>IF(ISBLANK('COUT TVX'!I1032),"",'COUT TVX'!I1032)</f>
        <v/>
      </c>
      <c r="F1035" s="72" t="str">
        <f>'COUT TVX'!R1032</f>
        <v>Z3</v>
      </c>
      <c r="G1035" s="67"/>
      <c r="H1035" s="67">
        <f>'COUT TVX'!C1032</f>
        <v>2017</v>
      </c>
      <c r="I1035" s="67">
        <f>'COUT TVX'!D1032</f>
        <v>2018</v>
      </c>
      <c r="J1035" s="67" t="str">
        <f>IF('COUT TVX'!H1032="IND","IND",IF('COUT TVX'!H1032="COLL","COLL",IF('COUT TVX'!H1032="INT","COL","MIXTE")))</f>
        <v>IND</v>
      </c>
      <c r="K1035" s="67" t="str">
        <f>IFERROR((VLOOKUP(A1035,'COUT GLOBAL'!A:L,9,FALSE)),"")</f>
        <v>Locatif</v>
      </c>
      <c r="L1035" s="67"/>
      <c r="M1035" s="67"/>
      <c r="N1035" s="67" t="str">
        <f t="shared" si="96"/>
        <v>-</v>
      </c>
      <c r="O1035" s="67"/>
      <c r="P1035" s="67"/>
      <c r="Q1035" s="67"/>
      <c r="R1035" s="67"/>
      <c r="S1035" s="67"/>
      <c r="T1035" s="67"/>
      <c r="U1035" s="67"/>
      <c r="V1035" s="67"/>
      <c r="W1035" s="67"/>
      <c r="X1035" s="73" t="str">
        <f>IF('COUT TVX'!E1032=0,"",'COUT TVX'!E1032)</f>
        <v/>
      </c>
      <c r="Y1035" s="74"/>
      <c r="Z1035" s="74"/>
      <c r="AA1035" s="74"/>
      <c r="AB1035" s="74"/>
      <c r="AC1035" s="74"/>
      <c r="AD1035" s="68"/>
      <c r="AE1035" s="68" t="str">
        <f t="shared" si="97"/>
        <v/>
      </c>
      <c r="AF1035" s="68"/>
      <c r="AG1035" s="75" t="str">
        <f>IF('COUT TVX'!F1032=0,"",'COUT TVX'!F1032)</f>
        <v/>
      </c>
      <c r="AH1035" s="75" t="str">
        <f>IF('COUT TVX'!G1032=0,"",'COUT TVX'!G1032)</f>
        <v/>
      </c>
      <c r="AI1035" s="76" t="str">
        <f t="shared" si="98"/>
        <v/>
      </c>
      <c r="AJ1035" s="67" t="str">
        <f>'COUT TVX'!K1032</f>
        <v>Lot n°01 : Gros Oeuvre</v>
      </c>
      <c r="AK1035" s="67" t="str">
        <f>'COUT TVX'!L1032</f>
        <v>GROS ŒUVRE</v>
      </c>
      <c r="AL1035" s="68">
        <f>'COUT TVX'!M1032</f>
        <v>12650</v>
      </c>
      <c r="AM1035" s="68"/>
      <c r="AN1035" s="68"/>
      <c r="AO1035" s="68"/>
      <c r="AP1035" s="68"/>
      <c r="AQ1035" s="68"/>
      <c r="AR1035" s="68"/>
      <c r="AS1035" s="77" t="str">
        <f>IF(ISBLANK('COUT TVX'!Q1032),"",'COUT TVX'!Q1032)</f>
        <v/>
      </c>
      <c r="AT1035" s="68" t="str">
        <f t="shared" si="99"/>
        <v/>
      </c>
      <c r="AU1035" s="68" t="str">
        <f t="shared" si="100"/>
        <v/>
      </c>
      <c r="AV1035" s="68" t="str">
        <f t="shared" si="101"/>
        <v/>
      </c>
    </row>
    <row r="1036" spans="1:48" x14ac:dyDescent="0.25">
      <c r="A1036" s="67">
        <f>'COUT TVX'!A1033</f>
        <v>941</v>
      </c>
      <c r="B1036" s="67" t="str">
        <f>'COUT TVX'!B1033</f>
        <v>ANCINNES-RUE DES CHAPELLERIES</v>
      </c>
      <c r="C1036" s="67"/>
      <c r="D1036" s="67"/>
      <c r="E1036" s="67" t="str">
        <f>IF(ISBLANK('COUT TVX'!I1033),"",'COUT TVX'!I1033)</f>
        <v/>
      </c>
      <c r="F1036" s="72" t="str">
        <f>'COUT TVX'!R1033</f>
        <v>Z3</v>
      </c>
      <c r="G1036" s="67"/>
      <c r="H1036" s="67">
        <f>'COUT TVX'!C1033</f>
        <v>2017</v>
      </c>
      <c r="I1036" s="67">
        <f>'COUT TVX'!D1033</f>
        <v>2018</v>
      </c>
      <c r="J1036" s="67" t="str">
        <f>IF('COUT TVX'!H1033="IND","IND",IF('COUT TVX'!H1033="COLL","COLL",IF('COUT TVX'!H1033="INT","COL","MIXTE")))</f>
        <v>IND</v>
      </c>
      <c r="K1036" s="67" t="str">
        <f>IFERROR((VLOOKUP(A1036,'COUT GLOBAL'!A:L,9,FALSE)),"")</f>
        <v>Locatif</v>
      </c>
      <c r="L1036" s="67"/>
      <c r="M1036" s="67"/>
      <c r="N1036" s="67" t="str">
        <f t="shared" si="96"/>
        <v>-</v>
      </c>
      <c r="O1036" s="67"/>
      <c r="P1036" s="67"/>
      <c r="Q1036" s="67"/>
      <c r="R1036" s="67"/>
      <c r="S1036" s="67"/>
      <c r="T1036" s="67"/>
      <c r="U1036" s="67"/>
      <c r="V1036" s="67"/>
      <c r="W1036" s="67"/>
      <c r="X1036" s="73" t="str">
        <f>IF('COUT TVX'!E1033=0,"",'COUT TVX'!E1033)</f>
        <v/>
      </c>
      <c r="Y1036" s="74"/>
      <c r="Z1036" s="74"/>
      <c r="AA1036" s="74"/>
      <c r="AB1036" s="74"/>
      <c r="AC1036" s="74"/>
      <c r="AD1036" s="68"/>
      <c r="AE1036" s="68" t="str">
        <f t="shared" si="97"/>
        <v/>
      </c>
      <c r="AF1036" s="68"/>
      <c r="AG1036" s="75" t="str">
        <f>IF('COUT TVX'!F1033=0,"",'COUT TVX'!F1033)</f>
        <v/>
      </c>
      <c r="AH1036" s="75" t="str">
        <f>IF('COUT TVX'!G1033=0,"",'COUT TVX'!G1033)</f>
        <v/>
      </c>
      <c r="AI1036" s="76" t="str">
        <f t="shared" si="98"/>
        <v/>
      </c>
      <c r="AJ1036" s="67" t="str">
        <f>'COUT TVX'!K1033</f>
        <v>Lot n°02 : Charpente Bois-Murs à Ossature Bois</v>
      </c>
      <c r="AK1036" s="67" t="str">
        <f>'COUT TVX'!L1033</f>
        <v>CHARPENTE / COUVERTURE</v>
      </c>
      <c r="AL1036" s="68">
        <f>'COUT TVX'!M1033</f>
        <v>21513.200000000001</v>
      </c>
      <c r="AM1036" s="68"/>
      <c r="AN1036" s="68"/>
      <c r="AO1036" s="68"/>
      <c r="AP1036" s="68"/>
      <c r="AQ1036" s="68"/>
      <c r="AR1036" s="68"/>
      <c r="AS1036" s="77" t="str">
        <f>IF(ISBLANK('COUT TVX'!Q1033),"",'COUT TVX'!Q1033)</f>
        <v/>
      </c>
      <c r="AT1036" s="68" t="str">
        <f t="shared" si="99"/>
        <v/>
      </c>
      <c r="AU1036" s="68" t="str">
        <f t="shared" si="100"/>
        <v/>
      </c>
      <c r="AV1036" s="68" t="str">
        <f t="shared" si="101"/>
        <v/>
      </c>
    </row>
    <row r="1037" spans="1:48" x14ac:dyDescent="0.25">
      <c r="A1037" s="67">
        <f>'COUT TVX'!A1034</f>
        <v>941</v>
      </c>
      <c r="B1037" s="67" t="str">
        <f>'COUT TVX'!B1034</f>
        <v>ANCINNES-RUE DES CHAPELLERIES</v>
      </c>
      <c r="C1037" s="67"/>
      <c r="D1037" s="67"/>
      <c r="E1037" s="67" t="str">
        <f>IF(ISBLANK('COUT TVX'!I1034),"",'COUT TVX'!I1034)</f>
        <v/>
      </c>
      <c r="F1037" s="72" t="str">
        <f>'COUT TVX'!R1034</f>
        <v>Z3</v>
      </c>
      <c r="G1037" s="67"/>
      <c r="H1037" s="67">
        <f>'COUT TVX'!C1034</f>
        <v>2017</v>
      </c>
      <c r="I1037" s="67">
        <f>'COUT TVX'!D1034</f>
        <v>2018</v>
      </c>
      <c r="J1037" s="67" t="str">
        <f>IF('COUT TVX'!H1034="IND","IND",IF('COUT TVX'!H1034="COLL","COLL",IF('COUT TVX'!H1034="INT","COL","MIXTE")))</f>
        <v>IND</v>
      </c>
      <c r="K1037" s="67" t="str">
        <f>IFERROR((VLOOKUP(A1037,'COUT GLOBAL'!A:L,9,FALSE)),"")</f>
        <v>Locatif</v>
      </c>
      <c r="L1037" s="67"/>
      <c r="M1037" s="67"/>
      <c r="N1037" s="67" t="str">
        <f t="shared" si="96"/>
        <v>-</v>
      </c>
      <c r="O1037" s="67"/>
      <c r="P1037" s="67"/>
      <c r="Q1037" s="67"/>
      <c r="R1037" s="67"/>
      <c r="S1037" s="67"/>
      <c r="T1037" s="67"/>
      <c r="U1037" s="67"/>
      <c r="V1037" s="67"/>
      <c r="W1037" s="67"/>
      <c r="X1037" s="73" t="str">
        <f>IF('COUT TVX'!E1034=0,"",'COUT TVX'!E1034)</f>
        <v/>
      </c>
      <c r="Y1037" s="74"/>
      <c r="Z1037" s="74"/>
      <c r="AA1037" s="74"/>
      <c r="AB1037" s="74"/>
      <c r="AC1037" s="74"/>
      <c r="AD1037" s="68"/>
      <c r="AE1037" s="68" t="str">
        <f t="shared" si="97"/>
        <v/>
      </c>
      <c r="AF1037" s="68"/>
      <c r="AG1037" s="75" t="str">
        <f>IF('COUT TVX'!F1034=0,"",'COUT TVX'!F1034)</f>
        <v/>
      </c>
      <c r="AH1037" s="75" t="str">
        <f>IF('COUT TVX'!G1034=0,"",'COUT TVX'!G1034)</f>
        <v/>
      </c>
      <c r="AI1037" s="76" t="str">
        <f t="shared" si="98"/>
        <v/>
      </c>
      <c r="AJ1037" s="67" t="str">
        <f>'COUT TVX'!K1034</f>
        <v>Lot n°03 : Couverture Ardoise-Bardage Bois</v>
      </c>
      <c r="AK1037" s="67" t="str">
        <f>'COUT TVX'!L1034</f>
        <v>CHARPENTE / COUVERTURE</v>
      </c>
      <c r="AL1037" s="68">
        <f>'COUT TVX'!M1034</f>
        <v>51467.54</v>
      </c>
      <c r="AM1037" s="68"/>
      <c r="AN1037" s="68"/>
      <c r="AO1037" s="68"/>
      <c r="AP1037" s="68"/>
      <c r="AQ1037" s="68"/>
      <c r="AR1037" s="68"/>
      <c r="AS1037" s="77" t="str">
        <f>IF(ISBLANK('COUT TVX'!Q1034),"",'COUT TVX'!Q1034)</f>
        <v/>
      </c>
      <c r="AT1037" s="68" t="str">
        <f t="shared" si="99"/>
        <v/>
      </c>
      <c r="AU1037" s="68" t="str">
        <f t="shared" si="100"/>
        <v/>
      </c>
      <c r="AV1037" s="68" t="str">
        <f t="shared" si="101"/>
        <v/>
      </c>
    </row>
    <row r="1038" spans="1:48" x14ac:dyDescent="0.25">
      <c r="A1038" s="67">
        <f>'COUT TVX'!A1035</f>
        <v>941</v>
      </c>
      <c r="B1038" s="67" t="str">
        <f>'COUT TVX'!B1035</f>
        <v>ANCINNES-RUE DES CHAPELLERIES</v>
      </c>
      <c r="C1038" s="67"/>
      <c r="D1038" s="67"/>
      <c r="E1038" s="67" t="str">
        <f>IF(ISBLANK('COUT TVX'!I1035),"",'COUT TVX'!I1035)</f>
        <v/>
      </c>
      <c r="F1038" s="72" t="str">
        <f>'COUT TVX'!R1035</f>
        <v>Z3</v>
      </c>
      <c r="G1038" s="67"/>
      <c r="H1038" s="67">
        <f>'COUT TVX'!C1035</f>
        <v>2017</v>
      </c>
      <c r="I1038" s="67">
        <f>'COUT TVX'!D1035</f>
        <v>2018</v>
      </c>
      <c r="J1038" s="67" t="str">
        <f>IF('COUT TVX'!H1035="IND","IND",IF('COUT TVX'!H1035="COLL","COLL",IF('COUT TVX'!H1035="INT","COL","MIXTE")))</f>
        <v>IND</v>
      </c>
      <c r="K1038" s="67" t="str">
        <f>IFERROR((VLOOKUP(A1038,'COUT GLOBAL'!A:L,9,FALSE)),"")</f>
        <v>Locatif</v>
      </c>
      <c r="L1038" s="67"/>
      <c r="M1038" s="67"/>
      <c r="N1038" s="67" t="str">
        <f t="shared" si="96"/>
        <v>-</v>
      </c>
      <c r="O1038" s="67"/>
      <c r="P1038" s="67"/>
      <c r="Q1038" s="67"/>
      <c r="R1038" s="67"/>
      <c r="S1038" s="67"/>
      <c r="T1038" s="67"/>
      <c r="U1038" s="67"/>
      <c r="V1038" s="67"/>
      <c r="W1038" s="67"/>
      <c r="X1038" s="73" t="str">
        <f>IF('COUT TVX'!E1035=0,"",'COUT TVX'!E1035)</f>
        <v/>
      </c>
      <c r="Y1038" s="74"/>
      <c r="Z1038" s="74"/>
      <c r="AA1038" s="74"/>
      <c r="AB1038" s="74"/>
      <c r="AC1038" s="74"/>
      <c r="AD1038" s="68"/>
      <c r="AE1038" s="68" t="str">
        <f t="shared" si="97"/>
        <v/>
      </c>
      <c r="AF1038" s="68"/>
      <c r="AG1038" s="75" t="str">
        <f>IF('COUT TVX'!F1035=0,"",'COUT TVX'!F1035)</f>
        <v/>
      </c>
      <c r="AH1038" s="75" t="str">
        <f>IF('COUT TVX'!G1035=0,"",'COUT TVX'!G1035)</f>
        <v/>
      </c>
      <c r="AI1038" s="76" t="str">
        <f t="shared" si="98"/>
        <v/>
      </c>
      <c r="AJ1038" s="67" t="str">
        <f>'COUT TVX'!K1035</f>
        <v>Lot n°04 : Menuiseries Extérieures Pvc</v>
      </c>
      <c r="AK1038" s="67" t="str">
        <f>'COUT TVX'!L1035</f>
        <v>SECOND ŒUVRE</v>
      </c>
      <c r="AL1038" s="68">
        <f>'COUT TVX'!M1035</f>
        <v>27304.76</v>
      </c>
      <c r="AM1038" s="68"/>
      <c r="AN1038" s="68"/>
      <c r="AO1038" s="68"/>
      <c r="AP1038" s="68"/>
      <c r="AQ1038" s="68"/>
      <c r="AR1038" s="68"/>
      <c r="AS1038" s="77" t="str">
        <f>IF(ISBLANK('COUT TVX'!Q1035),"",'COUT TVX'!Q1035)</f>
        <v/>
      </c>
      <c r="AT1038" s="68" t="str">
        <f t="shared" si="99"/>
        <v/>
      </c>
      <c r="AU1038" s="68" t="str">
        <f t="shared" si="100"/>
        <v/>
      </c>
      <c r="AV1038" s="68" t="str">
        <f t="shared" si="101"/>
        <v/>
      </c>
    </row>
    <row r="1039" spans="1:48" x14ac:dyDescent="0.25">
      <c r="A1039" s="67">
        <f>'COUT TVX'!A1036</f>
        <v>941</v>
      </c>
      <c r="B1039" s="67" t="str">
        <f>'COUT TVX'!B1036</f>
        <v>ANCINNES-RUE DES CHAPELLERIES</v>
      </c>
      <c r="C1039" s="67"/>
      <c r="D1039" s="67"/>
      <c r="E1039" s="67" t="str">
        <f>IF(ISBLANK('COUT TVX'!I1036),"",'COUT TVX'!I1036)</f>
        <v/>
      </c>
      <c r="F1039" s="72" t="str">
        <f>'COUT TVX'!R1036</f>
        <v>Z3</v>
      </c>
      <c r="G1039" s="67"/>
      <c r="H1039" s="67">
        <f>'COUT TVX'!C1036</f>
        <v>2017</v>
      </c>
      <c r="I1039" s="67">
        <f>'COUT TVX'!D1036</f>
        <v>2018</v>
      </c>
      <c r="J1039" s="67" t="str">
        <f>IF('COUT TVX'!H1036="IND","IND",IF('COUT TVX'!H1036="COLL","COLL",IF('COUT TVX'!H1036="INT","COL","MIXTE")))</f>
        <v>IND</v>
      </c>
      <c r="K1039" s="67" t="str">
        <f>IFERROR((VLOOKUP(A1039,'COUT GLOBAL'!A:L,9,FALSE)),"")</f>
        <v>Locatif</v>
      </c>
      <c r="L1039" s="67"/>
      <c r="M1039" s="67"/>
      <c r="N1039" s="67" t="str">
        <f t="shared" si="96"/>
        <v>-</v>
      </c>
      <c r="O1039" s="67"/>
      <c r="P1039" s="67"/>
      <c r="Q1039" s="67"/>
      <c r="R1039" s="67"/>
      <c r="S1039" s="67"/>
      <c r="T1039" s="67"/>
      <c r="U1039" s="67"/>
      <c r="V1039" s="67"/>
      <c r="W1039" s="67"/>
      <c r="X1039" s="73" t="str">
        <f>IF('COUT TVX'!E1036=0,"",'COUT TVX'!E1036)</f>
        <v/>
      </c>
      <c r="Y1039" s="74"/>
      <c r="Z1039" s="74"/>
      <c r="AA1039" s="74"/>
      <c r="AB1039" s="74"/>
      <c r="AC1039" s="74"/>
      <c r="AD1039" s="68"/>
      <c r="AE1039" s="68" t="str">
        <f t="shared" si="97"/>
        <v/>
      </c>
      <c r="AF1039" s="68"/>
      <c r="AG1039" s="75" t="str">
        <f>IF('COUT TVX'!F1036=0,"",'COUT TVX'!F1036)</f>
        <v/>
      </c>
      <c r="AH1039" s="75" t="str">
        <f>IF('COUT TVX'!G1036=0,"",'COUT TVX'!G1036)</f>
        <v/>
      </c>
      <c r="AI1039" s="76" t="str">
        <f t="shared" si="98"/>
        <v/>
      </c>
      <c r="AJ1039" s="67" t="str">
        <f>'COUT TVX'!K1036</f>
        <v>Lot n°5 : Plâterie-Cloisons Sèches-Isolation</v>
      </c>
      <c r="AK1039" s="67" t="str">
        <f>'COUT TVX'!L1036</f>
        <v>SECOND ŒUVRE</v>
      </c>
      <c r="AL1039" s="68">
        <f>'COUT TVX'!M1036</f>
        <v>34979.019999999997</v>
      </c>
      <c r="AM1039" s="68"/>
      <c r="AN1039" s="68"/>
      <c r="AO1039" s="68"/>
      <c r="AP1039" s="68"/>
      <c r="AQ1039" s="68"/>
      <c r="AR1039" s="68"/>
      <c r="AS1039" s="77" t="str">
        <f>IF(ISBLANK('COUT TVX'!Q1036),"",'COUT TVX'!Q1036)</f>
        <v/>
      </c>
      <c r="AT1039" s="68" t="str">
        <f t="shared" si="99"/>
        <v/>
      </c>
      <c r="AU1039" s="68" t="str">
        <f t="shared" si="100"/>
        <v/>
      </c>
      <c r="AV1039" s="68" t="str">
        <f t="shared" si="101"/>
        <v/>
      </c>
    </row>
    <row r="1040" spans="1:48" x14ac:dyDescent="0.25">
      <c r="A1040" s="67">
        <f>'COUT TVX'!A1037</f>
        <v>941</v>
      </c>
      <c r="B1040" s="67" t="str">
        <f>'COUT TVX'!B1037</f>
        <v>ANCINNES-RUE DES CHAPELLERIES</v>
      </c>
      <c r="C1040" s="67"/>
      <c r="D1040" s="67"/>
      <c r="E1040" s="67" t="str">
        <f>IF(ISBLANK('COUT TVX'!I1037),"",'COUT TVX'!I1037)</f>
        <v/>
      </c>
      <c r="F1040" s="72" t="str">
        <f>'COUT TVX'!R1037</f>
        <v>Z3</v>
      </c>
      <c r="G1040" s="67"/>
      <c r="H1040" s="67">
        <f>'COUT TVX'!C1037</f>
        <v>2017</v>
      </c>
      <c r="I1040" s="67">
        <f>'COUT TVX'!D1037</f>
        <v>2018</v>
      </c>
      <c r="J1040" s="67" t="str">
        <f>IF('COUT TVX'!H1037="IND","IND",IF('COUT TVX'!H1037="COLL","COLL",IF('COUT TVX'!H1037="INT","COL","MIXTE")))</f>
        <v>IND</v>
      </c>
      <c r="K1040" s="67" t="str">
        <f>IFERROR((VLOOKUP(A1040,'COUT GLOBAL'!A:L,9,FALSE)),"")</f>
        <v>Locatif</v>
      </c>
      <c r="L1040" s="67"/>
      <c r="M1040" s="67"/>
      <c r="N1040" s="67" t="str">
        <f t="shared" si="96"/>
        <v>-</v>
      </c>
      <c r="O1040" s="67"/>
      <c r="P1040" s="67"/>
      <c r="Q1040" s="67"/>
      <c r="R1040" s="67"/>
      <c r="S1040" s="67"/>
      <c r="T1040" s="67"/>
      <c r="U1040" s="67"/>
      <c r="V1040" s="67"/>
      <c r="W1040" s="67"/>
      <c r="X1040" s="73" t="str">
        <f>IF('COUT TVX'!E1037=0,"",'COUT TVX'!E1037)</f>
        <v/>
      </c>
      <c r="Y1040" s="74"/>
      <c r="Z1040" s="74"/>
      <c r="AA1040" s="74"/>
      <c r="AB1040" s="74"/>
      <c r="AC1040" s="74"/>
      <c r="AD1040" s="68"/>
      <c r="AE1040" s="68" t="str">
        <f t="shared" si="97"/>
        <v/>
      </c>
      <c r="AF1040" s="68"/>
      <c r="AG1040" s="75" t="str">
        <f>IF('COUT TVX'!F1037=0,"",'COUT TVX'!F1037)</f>
        <v/>
      </c>
      <c r="AH1040" s="75" t="str">
        <f>IF('COUT TVX'!G1037=0,"",'COUT TVX'!G1037)</f>
        <v/>
      </c>
      <c r="AI1040" s="76" t="str">
        <f t="shared" si="98"/>
        <v/>
      </c>
      <c r="AJ1040" s="67" t="str">
        <f>'COUT TVX'!K1037</f>
        <v>Sous-Traitant n°02-Lot n°05</v>
      </c>
      <c r="AK1040" s="67" t="str">
        <f>'COUT TVX'!L1037</f>
        <v>SECOND ŒUVRE</v>
      </c>
      <c r="AL1040" s="68">
        <f>'COUT TVX'!M1037</f>
        <v>3766.77</v>
      </c>
      <c r="AM1040" s="68"/>
      <c r="AN1040" s="68"/>
      <c r="AO1040" s="68"/>
      <c r="AP1040" s="68"/>
      <c r="AQ1040" s="68"/>
      <c r="AR1040" s="68"/>
      <c r="AS1040" s="77" t="str">
        <f>IF(ISBLANK('COUT TVX'!Q1037),"",'COUT TVX'!Q1037)</f>
        <v/>
      </c>
      <c r="AT1040" s="68" t="str">
        <f t="shared" si="99"/>
        <v/>
      </c>
      <c r="AU1040" s="68" t="str">
        <f t="shared" si="100"/>
        <v/>
      </c>
      <c r="AV1040" s="68" t="str">
        <f t="shared" si="101"/>
        <v/>
      </c>
    </row>
    <row r="1041" spans="1:48" x14ac:dyDescent="0.25">
      <c r="A1041" s="67">
        <f>'COUT TVX'!A1038</f>
        <v>941</v>
      </c>
      <c r="B1041" s="67" t="str">
        <f>'COUT TVX'!B1038</f>
        <v>ANCINNES-RUE DES CHAPELLERIES</v>
      </c>
      <c r="C1041" s="67"/>
      <c r="D1041" s="67"/>
      <c r="E1041" s="67" t="str">
        <f>IF(ISBLANK('COUT TVX'!I1038),"",'COUT TVX'!I1038)</f>
        <v/>
      </c>
      <c r="F1041" s="72" t="str">
        <f>'COUT TVX'!R1038</f>
        <v>Z3</v>
      </c>
      <c r="G1041" s="67"/>
      <c r="H1041" s="67">
        <f>'COUT TVX'!C1038</f>
        <v>2017</v>
      </c>
      <c r="I1041" s="67">
        <f>'COUT TVX'!D1038</f>
        <v>2018</v>
      </c>
      <c r="J1041" s="67" t="str">
        <f>IF('COUT TVX'!H1038="IND","IND",IF('COUT TVX'!H1038="COLL","COLL",IF('COUT TVX'!H1038="INT","COL","MIXTE")))</f>
        <v>IND</v>
      </c>
      <c r="K1041" s="67" t="str">
        <f>IFERROR((VLOOKUP(A1041,'COUT GLOBAL'!A:L,9,FALSE)),"")</f>
        <v>Locatif</v>
      </c>
      <c r="L1041" s="67"/>
      <c r="M1041" s="67"/>
      <c r="N1041" s="67" t="str">
        <f t="shared" si="96"/>
        <v>-</v>
      </c>
      <c r="O1041" s="67"/>
      <c r="P1041" s="67"/>
      <c r="Q1041" s="67"/>
      <c r="R1041" s="67"/>
      <c r="S1041" s="67"/>
      <c r="T1041" s="67"/>
      <c r="U1041" s="67"/>
      <c r="V1041" s="67"/>
      <c r="W1041" s="67"/>
      <c r="X1041" s="73" t="str">
        <f>IF('COUT TVX'!E1038=0,"",'COUT TVX'!E1038)</f>
        <v/>
      </c>
      <c r="Y1041" s="74"/>
      <c r="Z1041" s="74"/>
      <c r="AA1041" s="74"/>
      <c r="AB1041" s="74"/>
      <c r="AC1041" s="74"/>
      <c r="AD1041" s="68"/>
      <c r="AE1041" s="68" t="str">
        <f t="shared" si="97"/>
        <v/>
      </c>
      <c r="AF1041" s="68"/>
      <c r="AG1041" s="75" t="str">
        <f>IF('COUT TVX'!F1038=0,"",'COUT TVX'!F1038)</f>
        <v/>
      </c>
      <c r="AH1041" s="75" t="str">
        <f>IF('COUT TVX'!G1038=0,"",'COUT TVX'!G1038)</f>
        <v/>
      </c>
      <c r="AI1041" s="76" t="str">
        <f t="shared" si="98"/>
        <v/>
      </c>
      <c r="AJ1041" s="67" t="str">
        <f>'COUT TVX'!K1038</f>
        <v>Sous-Traitant n°01-Lot n°05</v>
      </c>
      <c r="AK1041" s="67" t="str">
        <f>'COUT TVX'!L1038</f>
        <v>SECOND ŒUVRE</v>
      </c>
      <c r="AL1041" s="68">
        <f>'COUT TVX'!M1038</f>
        <v>3492.77</v>
      </c>
      <c r="AM1041" s="68"/>
      <c r="AN1041" s="68"/>
      <c r="AO1041" s="68"/>
      <c r="AP1041" s="68"/>
      <c r="AQ1041" s="68"/>
      <c r="AR1041" s="68"/>
      <c r="AS1041" s="77" t="str">
        <f>IF(ISBLANK('COUT TVX'!Q1038),"",'COUT TVX'!Q1038)</f>
        <v/>
      </c>
      <c r="AT1041" s="68" t="str">
        <f t="shared" si="99"/>
        <v/>
      </c>
      <c r="AU1041" s="68" t="str">
        <f t="shared" si="100"/>
        <v/>
      </c>
      <c r="AV1041" s="68" t="str">
        <f t="shared" si="101"/>
        <v/>
      </c>
    </row>
    <row r="1042" spans="1:48" x14ac:dyDescent="0.25">
      <c r="A1042" s="67">
        <f>'COUT TVX'!A1039</f>
        <v>941</v>
      </c>
      <c r="B1042" s="67" t="str">
        <f>'COUT TVX'!B1039</f>
        <v>ANCINNES-RUE DES CHAPELLERIES</v>
      </c>
      <c r="C1042" s="67"/>
      <c r="D1042" s="67"/>
      <c r="E1042" s="67" t="str">
        <f>IF(ISBLANK('COUT TVX'!I1039),"",'COUT TVX'!I1039)</f>
        <v/>
      </c>
      <c r="F1042" s="72" t="str">
        <f>'COUT TVX'!R1039</f>
        <v>Z3</v>
      </c>
      <c r="G1042" s="67"/>
      <c r="H1042" s="67">
        <f>'COUT TVX'!C1039</f>
        <v>2017</v>
      </c>
      <c r="I1042" s="67">
        <f>'COUT TVX'!D1039</f>
        <v>2018</v>
      </c>
      <c r="J1042" s="67" t="str">
        <f>IF('COUT TVX'!H1039="IND","IND",IF('COUT TVX'!H1039="COLL","COLL",IF('COUT TVX'!H1039="INT","COL","MIXTE")))</f>
        <v>IND</v>
      </c>
      <c r="K1042" s="67" t="str">
        <f>IFERROR((VLOOKUP(A1042,'COUT GLOBAL'!A:L,9,FALSE)),"")</f>
        <v>Locatif</v>
      </c>
      <c r="L1042" s="67"/>
      <c r="M1042" s="67"/>
      <c r="N1042" s="67" t="str">
        <f t="shared" si="96"/>
        <v>-</v>
      </c>
      <c r="O1042" s="67"/>
      <c r="P1042" s="67"/>
      <c r="Q1042" s="67"/>
      <c r="R1042" s="67"/>
      <c r="S1042" s="67"/>
      <c r="T1042" s="67"/>
      <c r="U1042" s="67"/>
      <c r="V1042" s="67"/>
      <c r="W1042" s="67"/>
      <c r="X1042" s="73" t="str">
        <f>IF('COUT TVX'!E1039=0,"",'COUT TVX'!E1039)</f>
        <v/>
      </c>
      <c r="Y1042" s="74"/>
      <c r="Z1042" s="74"/>
      <c r="AA1042" s="74"/>
      <c r="AB1042" s="74"/>
      <c r="AC1042" s="74"/>
      <c r="AD1042" s="68"/>
      <c r="AE1042" s="68" t="str">
        <f t="shared" si="97"/>
        <v/>
      </c>
      <c r="AF1042" s="68"/>
      <c r="AG1042" s="75" t="str">
        <f>IF('COUT TVX'!F1039=0,"",'COUT TVX'!F1039)</f>
        <v/>
      </c>
      <c r="AH1042" s="75" t="str">
        <f>IF('COUT TVX'!G1039=0,"",'COUT TVX'!G1039)</f>
        <v/>
      </c>
      <c r="AI1042" s="76" t="str">
        <f t="shared" si="98"/>
        <v/>
      </c>
      <c r="AJ1042" s="67" t="str">
        <f>'COUT TVX'!K1039</f>
        <v>Lot n°06 : Menuiseries Intérieures Bois</v>
      </c>
      <c r="AK1042" s="67" t="str">
        <f>'COUT TVX'!L1039</f>
        <v>SECOND ŒUVRE</v>
      </c>
      <c r="AL1042" s="68">
        <f>'COUT TVX'!M1039</f>
        <v>10220.469999999999</v>
      </c>
      <c r="AM1042" s="68"/>
      <c r="AN1042" s="68"/>
      <c r="AO1042" s="68"/>
      <c r="AP1042" s="68"/>
      <c r="AQ1042" s="68"/>
      <c r="AR1042" s="68"/>
      <c r="AS1042" s="77" t="str">
        <f>IF(ISBLANK('COUT TVX'!Q1039),"",'COUT TVX'!Q1039)</f>
        <v/>
      </c>
      <c r="AT1042" s="68" t="str">
        <f t="shared" si="99"/>
        <v/>
      </c>
      <c r="AU1042" s="68" t="str">
        <f t="shared" si="100"/>
        <v/>
      </c>
      <c r="AV1042" s="68" t="str">
        <f t="shared" si="101"/>
        <v/>
      </c>
    </row>
    <row r="1043" spans="1:48" x14ac:dyDescent="0.25">
      <c r="A1043" s="67">
        <f>'COUT TVX'!A1040</f>
        <v>941</v>
      </c>
      <c r="B1043" s="67" t="str">
        <f>'COUT TVX'!B1040</f>
        <v>ANCINNES-RUE DES CHAPELLERIES</v>
      </c>
      <c r="C1043" s="67"/>
      <c r="D1043" s="67"/>
      <c r="E1043" s="67" t="str">
        <f>IF(ISBLANK('COUT TVX'!I1040),"",'COUT TVX'!I1040)</f>
        <v/>
      </c>
      <c r="F1043" s="72" t="str">
        <f>'COUT TVX'!R1040</f>
        <v>Z3</v>
      </c>
      <c r="G1043" s="67"/>
      <c r="H1043" s="67">
        <f>'COUT TVX'!C1040</f>
        <v>2017</v>
      </c>
      <c r="I1043" s="67">
        <f>'COUT TVX'!D1040</f>
        <v>2018</v>
      </c>
      <c r="J1043" s="67" t="str">
        <f>IF('COUT TVX'!H1040="IND","IND",IF('COUT TVX'!H1040="COLL","COLL",IF('COUT TVX'!H1040="INT","COL","MIXTE")))</f>
        <v>IND</v>
      </c>
      <c r="K1043" s="67" t="str">
        <f>IFERROR((VLOOKUP(A1043,'COUT GLOBAL'!A:L,9,FALSE)),"")</f>
        <v>Locatif</v>
      </c>
      <c r="L1043" s="67"/>
      <c r="M1043" s="67"/>
      <c r="N1043" s="67" t="str">
        <f t="shared" si="96"/>
        <v>-</v>
      </c>
      <c r="O1043" s="67"/>
      <c r="P1043" s="67"/>
      <c r="Q1043" s="67"/>
      <c r="R1043" s="67"/>
      <c r="S1043" s="67"/>
      <c r="T1043" s="67"/>
      <c r="U1043" s="67"/>
      <c r="V1043" s="67"/>
      <c r="W1043" s="67"/>
      <c r="X1043" s="73" t="str">
        <f>IF('COUT TVX'!E1040=0,"",'COUT TVX'!E1040)</f>
        <v/>
      </c>
      <c r="Y1043" s="74"/>
      <c r="Z1043" s="74"/>
      <c r="AA1043" s="74"/>
      <c r="AB1043" s="74"/>
      <c r="AC1043" s="74"/>
      <c r="AD1043" s="68"/>
      <c r="AE1043" s="68" t="str">
        <f t="shared" si="97"/>
        <v/>
      </c>
      <c r="AF1043" s="68"/>
      <c r="AG1043" s="75" t="str">
        <f>IF('COUT TVX'!F1040=0,"",'COUT TVX'!F1040)</f>
        <v/>
      </c>
      <c r="AH1043" s="75" t="str">
        <f>IF('COUT TVX'!G1040=0,"",'COUT TVX'!G1040)</f>
        <v/>
      </c>
      <c r="AI1043" s="76" t="str">
        <f t="shared" si="98"/>
        <v/>
      </c>
      <c r="AJ1043" s="67" t="str">
        <f>'COUT TVX'!K1040</f>
        <v>Lot n°07 : Plomberie Sanitaires</v>
      </c>
      <c r="AK1043" s="67" t="str">
        <f>'COUT TVX'!L1040</f>
        <v>ELECTRICITE / CHAUFFAGE/PLOMBERIE/VMC</v>
      </c>
      <c r="AL1043" s="68">
        <f>'COUT TVX'!M1040</f>
        <v>29354.799999999999</v>
      </c>
      <c r="AM1043" s="68"/>
      <c r="AN1043" s="68"/>
      <c r="AO1043" s="68"/>
      <c r="AP1043" s="68"/>
      <c r="AQ1043" s="68"/>
      <c r="AR1043" s="68"/>
      <c r="AS1043" s="77" t="str">
        <f>IF(ISBLANK('COUT TVX'!Q1040),"",'COUT TVX'!Q1040)</f>
        <v/>
      </c>
      <c r="AT1043" s="68" t="str">
        <f t="shared" si="99"/>
        <v/>
      </c>
      <c r="AU1043" s="68" t="str">
        <f t="shared" si="100"/>
        <v/>
      </c>
      <c r="AV1043" s="68" t="str">
        <f t="shared" si="101"/>
        <v/>
      </c>
    </row>
    <row r="1044" spans="1:48" x14ac:dyDescent="0.25">
      <c r="A1044" s="67">
        <f>'COUT TVX'!A1041</f>
        <v>941</v>
      </c>
      <c r="B1044" s="67" t="str">
        <f>'COUT TVX'!B1041</f>
        <v>ANCINNES-RUE DES CHAPELLERIES</v>
      </c>
      <c r="C1044" s="67"/>
      <c r="D1044" s="67"/>
      <c r="E1044" s="67" t="str">
        <f>IF(ISBLANK('COUT TVX'!I1041),"",'COUT TVX'!I1041)</f>
        <v/>
      </c>
      <c r="F1044" s="72" t="str">
        <f>'COUT TVX'!R1041</f>
        <v>Z3</v>
      </c>
      <c r="G1044" s="67"/>
      <c r="H1044" s="67">
        <f>'COUT TVX'!C1041</f>
        <v>2017</v>
      </c>
      <c r="I1044" s="67">
        <f>'COUT TVX'!D1041</f>
        <v>2018</v>
      </c>
      <c r="J1044" s="67" t="str">
        <f>IF('COUT TVX'!H1041="IND","IND",IF('COUT TVX'!H1041="COLL","COLL",IF('COUT TVX'!H1041="INT","COL","MIXTE")))</f>
        <v>IND</v>
      </c>
      <c r="K1044" s="67" t="str">
        <f>IFERROR((VLOOKUP(A1044,'COUT GLOBAL'!A:L,9,FALSE)),"")</f>
        <v>Locatif</v>
      </c>
      <c r="L1044" s="67"/>
      <c r="M1044" s="67"/>
      <c r="N1044" s="67" t="str">
        <f t="shared" si="96"/>
        <v>-</v>
      </c>
      <c r="O1044" s="67"/>
      <c r="P1044" s="67"/>
      <c r="Q1044" s="67"/>
      <c r="R1044" s="67"/>
      <c r="S1044" s="67"/>
      <c r="T1044" s="67"/>
      <c r="U1044" s="67"/>
      <c r="V1044" s="67"/>
      <c r="W1044" s="67"/>
      <c r="X1044" s="73" t="str">
        <f>IF('COUT TVX'!E1041=0,"",'COUT TVX'!E1041)</f>
        <v/>
      </c>
      <c r="Y1044" s="74"/>
      <c r="Z1044" s="74"/>
      <c r="AA1044" s="74"/>
      <c r="AB1044" s="74"/>
      <c r="AC1044" s="74"/>
      <c r="AD1044" s="68"/>
      <c r="AE1044" s="68" t="str">
        <f t="shared" si="97"/>
        <v/>
      </c>
      <c r="AF1044" s="68"/>
      <c r="AG1044" s="75" t="str">
        <f>IF('COUT TVX'!F1041=0,"",'COUT TVX'!F1041)</f>
        <v/>
      </c>
      <c r="AH1044" s="75" t="str">
        <f>IF('COUT TVX'!G1041=0,"",'COUT TVX'!G1041)</f>
        <v/>
      </c>
      <c r="AI1044" s="76" t="str">
        <f t="shared" si="98"/>
        <v/>
      </c>
      <c r="AJ1044" s="67" t="str">
        <f>'COUT TVX'!K1041</f>
        <v>Lot n°08 : Electricité-Chauffage Électrique-VMC</v>
      </c>
      <c r="AK1044" s="67" t="str">
        <f>'COUT TVX'!L1041</f>
        <v>ELECTRICITE / CHAUFFAGE/PLOMBERIE/VMC</v>
      </c>
      <c r="AL1044" s="68">
        <f>'COUT TVX'!M1041</f>
        <v>50306.400000000001</v>
      </c>
      <c r="AM1044" s="68"/>
      <c r="AN1044" s="68"/>
      <c r="AO1044" s="68"/>
      <c r="AP1044" s="68"/>
      <c r="AQ1044" s="68"/>
      <c r="AR1044" s="68"/>
      <c r="AS1044" s="77" t="str">
        <f>IF(ISBLANK('COUT TVX'!Q1041),"",'COUT TVX'!Q1041)</f>
        <v/>
      </c>
      <c r="AT1044" s="68" t="str">
        <f t="shared" si="99"/>
        <v/>
      </c>
      <c r="AU1044" s="68" t="str">
        <f t="shared" si="100"/>
        <v/>
      </c>
      <c r="AV1044" s="68" t="str">
        <f t="shared" si="101"/>
        <v/>
      </c>
    </row>
    <row r="1045" spans="1:48" x14ac:dyDescent="0.25">
      <c r="A1045" s="67">
        <f>'COUT TVX'!A1042</f>
        <v>941</v>
      </c>
      <c r="B1045" s="67" t="str">
        <f>'COUT TVX'!B1042</f>
        <v>ANCINNES-RUE DES CHAPELLERIES</v>
      </c>
      <c r="C1045" s="67"/>
      <c r="D1045" s="67"/>
      <c r="E1045" s="67" t="str">
        <f>IF(ISBLANK('COUT TVX'!I1042),"",'COUT TVX'!I1042)</f>
        <v/>
      </c>
      <c r="F1045" s="72" t="str">
        <f>'COUT TVX'!R1042</f>
        <v>Z3</v>
      </c>
      <c r="G1045" s="67"/>
      <c r="H1045" s="67">
        <f>'COUT TVX'!C1042</f>
        <v>2017</v>
      </c>
      <c r="I1045" s="67">
        <f>'COUT TVX'!D1042</f>
        <v>2018</v>
      </c>
      <c r="J1045" s="67" t="str">
        <f>IF('COUT TVX'!H1042="IND","IND",IF('COUT TVX'!H1042="COLL","COLL",IF('COUT TVX'!H1042="INT","COL","MIXTE")))</f>
        <v>IND</v>
      </c>
      <c r="K1045" s="67" t="str">
        <f>IFERROR((VLOOKUP(A1045,'COUT GLOBAL'!A:L,9,FALSE)),"")</f>
        <v>Locatif</v>
      </c>
      <c r="L1045" s="67"/>
      <c r="M1045" s="67"/>
      <c r="N1045" s="67" t="str">
        <f t="shared" si="96"/>
        <v>-</v>
      </c>
      <c r="O1045" s="67"/>
      <c r="P1045" s="67"/>
      <c r="Q1045" s="67"/>
      <c r="R1045" s="67"/>
      <c r="S1045" s="67"/>
      <c r="T1045" s="67"/>
      <c r="U1045" s="67"/>
      <c r="V1045" s="67"/>
      <c r="W1045" s="67"/>
      <c r="X1045" s="73" t="str">
        <f>IF('COUT TVX'!E1042=0,"",'COUT TVX'!E1042)</f>
        <v/>
      </c>
      <c r="Y1045" s="74"/>
      <c r="Z1045" s="74"/>
      <c r="AA1045" s="74"/>
      <c r="AB1045" s="74"/>
      <c r="AC1045" s="74"/>
      <c r="AD1045" s="68"/>
      <c r="AE1045" s="68" t="str">
        <f t="shared" si="97"/>
        <v/>
      </c>
      <c r="AF1045" s="68"/>
      <c r="AG1045" s="75" t="str">
        <f>IF('COUT TVX'!F1042=0,"",'COUT TVX'!F1042)</f>
        <v/>
      </c>
      <c r="AH1045" s="75" t="str">
        <f>IF('COUT TVX'!G1042=0,"",'COUT TVX'!G1042)</f>
        <v/>
      </c>
      <c r="AI1045" s="76" t="str">
        <f t="shared" si="98"/>
        <v/>
      </c>
      <c r="AJ1045" s="67" t="str">
        <f>'COUT TVX'!K1042</f>
        <v>Sous-Traitant n°01-Lot n°8 : Electricité</v>
      </c>
      <c r="AK1045" s="67" t="str">
        <f>'COUT TVX'!L1042</f>
        <v>ELECTRICITE / CHAUFFAGE/PLOMBERIE/VMC</v>
      </c>
      <c r="AL1045" s="68">
        <f>'COUT TVX'!M1042</f>
        <v>2175</v>
      </c>
      <c r="AM1045" s="68"/>
      <c r="AN1045" s="68"/>
      <c r="AO1045" s="68"/>
      <c r="AP1045" s="68"/>
      <c r="AQ1045" s="68"/>
      <c r="AR1045" s="68"/>
      <c r="AS1045" s="77" t="str">
        <f>IF(ISBLANK('COUT TVX'!Q1042),"",'COUT TVX'!Q1042)</f>
        <v/>
      </c>
      <c r="AT1045" s="68" t="str">
        <f t="shared" si="99"/>
        <v/>
      </c>
      <c r="AU1045" s="68" t="str">
        <f t="shared" si="100"/>
        <v/>
      </c>
      <c r="AV1045" s="68" t="str">
        <f t="shared" si="101"/>
        <v/>
      </c>
    </row>
    <row r="1046" spans="1:48" x14ac:dyDescent="0.25">
      <c r="A1046" s="67">
        <f>'COUT TVX'!A1043</f>
        <v>941</v>
      </c>
      <c r="B1046" s="67" t="str">
        <f>'COUT TVX'!B1043</f>
        <v>ANCINNES-RUE DES CHAPELLERIES</v>
      </c>
      <c r="C1046" s="67"/>
      <c r="D1046" s="67"/>
      <c r="E1046" s="67" t="str">
        <f>IF(ISBLANK('COUT TVX'!I1043),"",'COUT TVX'!I1043)</f>
        <v/>
      </c>
      <c r="F1046" s="72" t="str">
        <f>'COUT TVX'!R1043</f>
        <v>Z3</v>
      </c>
      <c r="G1046" s="67"/>
      <c r="H1046" s="67">
        <f>'COUT TVX'!C1043</f>
        <v>2017</v>
      </c>
      <c r="I1046" s="67">
        <f>'COUT TVX'!D1043</f>
        <v>2018</v>
      </c>
      <c r="J1046" s="67" t="str">
        <f>IF('COUT TVX'!H1043="IND","IND",IF('COUT TVX'!H1043="COLL","COLL",IF('COUT TVX'!H1043="INT","COL","MIXTE")))</f>
        <v>IND</v>
      </c>
      <c r="K1046" s="67" t="str">
        <f>IFERROR((VLOOKUP(A1046,'COUT GLOBAL'!A:L,9,FALSE)),"")</f>
        <v>Locatif</v>
      </c>
      <c r="L1046" s="67"/>
      <c r="M1046" s="67"/>
      <c r="N1046" s="67" t="str">
        <f t="shared" si="96"/>
        <v>-</v>
      </c>
      <c r="O1046" s="67"/>
      <c r="P1046" s="67"/>
      <c r="Q1046" s="67"/>
      <c r="R1046" s="67"/>
      <c r="S1046" s="67"/>
      <c r="T1046" s="67"/>
      <c r="U1046" s="67"/>
      <c r="V1046" s="67"/>
      <c r="W1046" s="67"/>
      <c r="X1046" s="73" t="str">
        <f>IF('COUT TVX'!E1043=0,"",'COUT TVX'!E1043)</f>
        <v/>
      </c>
      <c r="Y1046" s="74"/>
      <c r="Z1046" s="74"/>
      <c r="AA1046" s="74"/>
      <c r="AB1046" s="74"/>
      <c r="AC1046" s="74"/>
      <c r="AD1046" s="68"/>
      <c r="AE1046" s="68" t="str">
        <f t="shared" si="97"/>
        <v/>
      </c>
      <c r="AF1046" s="68"/>
      <c r="AG1046" s="75" t="str">
        <f>IF('COUT TVX'!F1043=0,"",'COUT TVX'!F1043)</f>
        <v/>
      </c>
      <c r="AH1046" s="75" t="str">
        <f>IF('COUT TVX'!G1043=0,"",'COUT TVX'!G1043)</f>
        <v/>
      </c>
      <c r="AI1046" s="76" t="str">
        <f t="shared" si="98"/>
        <v/>
      </c>
      <c r="AJ1046" s="67" t="str">
        <f>'COUT TVX'!K1043</f>
        <v>Lot n°09 : Carrelage-Faïence</v>
      </c>
      <c r="AK1046" s="67" t="str">
        <f>'COUT TVX'!L1043</f>
        <v>SECOND ŒUVRE</v>
      </c>
      <c r="AL1046" s="68">
        <f>'COUT TVX'!M1043</f>
        <v>27319.63</v>
      </c>
      <c r="AM1046" s="68"/>
      <c r="AN1046" s="68"/>
      <c r="AO1046" s="68"/>
      <c r="AP1046" s="68"/>
      <c r="AQ1046" s="68"/>
      <c r="AR1046" s="68"/>
      <c r="AS1046" s="77" t="str">
        <f>IF(ISBLANK('COUT TVX'!Q1043),"",'COUT TVX'!Q1043)</f>
        <v/>
      </c>
      <c r="AT1046" s="68" t="str">
        <f t="shared" si="99"/>
        <v/>
      </c>
      <c r="AU1046" s="68" t="str">
        <f t="shared" si="100"/>
        <v/>
      </c>
      <c r="AV1046" s="68" t="str">
        <f t="shared" si="101"/>
        <v/>
      </c>
    </row>
    <row r="1047" spans="1:48" x14ac:dyDescent="0.25">
      <c r="A1047" s="67">
        <f>'COUT TVX'!A1044</f>
        <v>941</v>
      </c>
      <c r="B1047" s="67" t="str">
        <f>'COUT TVX'!B1044</f>
        <v>ANCINNES-RUE DES CHAPELLERIES</v>
      </c>
      <c r="C1047" s="67"/>
      <c r="D1047" s="67"/>
      <c r="E1047" s="67" t="str">
        <f>IF(ISBLANK('COUT TVX'!I1044),"",'COUT TVX'!I1044)</f>
        <v/>
      </c>
      <c r="F1047" s="72" t="str">
        <f>'COUT TVX'!R1044</f>
        <v>Z3</v>
      </c>
      <c r="G1047" s="67"/>
      <c r="H1047" s="67">
        <f>'COUT TVX'!C1044</f>
        <v>2017</v>
      </c>
      <c r="I1047" s="67">
        <f>'COUT TVX'!D1044</f>
        <v>2018</v>
      </c>
      <c r="J1047" s="67" t="str">
        <f>IF('COUT TVX'!H1044="IND","IND",IF('COUT TVX'!H1044="COLL","COLL",IF('COUT TVX'!H1044="INT","COL","MIXTE")))</f>
        <v>IND</v>
      </c>
      <c r="K1047" s="67" t="str">
        <f>IFERROR((VLOOKUP(A1047,'COUT GLOBAL'!A:L,9,FALSE)),"")</f>
        <v>Locatif</v>
      </c>
      <c r="L1047" s="67"/>
      <c r="M1047" s="67"/>
      <c r="N1047" s="67" t="str">
        <f t="shared" si="96"/>
        <v>-</v>
      </c>
      <c r="O1047" s="67"/>
      <c r="P1047" s="67"/>
      <c r="Q1047" s="67"/>
      <c r="R1047" s="67"/>
      <c r="S1047" s="67"/>
      <c r="T1047" s="67"/>
      <c r="U1047" s="67"/>
      <c r="V1047" s="67"/>
      <c r="W1047" s="67"/>
      <c r="X1047" s="73" t="str">
        <f>IF('COUT TVX'!E1044=0,"",'COUT TVX'!E1044)</f>
        <v/>
      </c>
      <c r="Y1047" s="74"/>
      <c r="Z1047" s="74"/>
      <c r="AA1047" s="74"/>
      <c r="AB1047" s="74"/>
      <c r="AC1047" s="74"/>
      <c r="AD1047" s="68"/>
      <c r="AE1047" s="68" t="str">
        <f t="shared" si="97"/>
        <v/>
      </c>
      <c r="AF1047" s="68"/>
      <c r="AG1047" s="75" t="str">
        <f>IF('COUT TVX'!F1044=0,"",'COUT TVX'!F1044)</f>
        <v/>
      </c>
      <c r="AH1047" s="75" t="str">
        <f>IF('COUT TVX'!G1044=0,"",'COUT TVX'!G1044)</f>
        <v/>
      </c>
      <c r="AI1047" s="76" t="str">
        <f t="shared" si="98"/>
        <v/>
      </c>
      <c r="AJ1047" s="67" t="str">
        <f>'COUT TVX'!K1044</f>
        <v>Lot n°10 : Peinture-Revêtements de Sols Souples</v>
      </c>
      <c r="AK1047" s="67" t="str">
        <f>'COUT TVX'!L1044</f>
        <v>SECOND ŒUVRE</v>
      </c>
      <c r="AL1047" s="68">
        <f>'COUT TVX'!M1044</f>
        <v>16299.97</v>
      </c>
      <c r="AM1047" s="68"/>
      <c r="AN1047" s="68"/>
      <c r="AO1047" s="68"/>
      <c r="AP1047" s="68"/>
      <c r="AQ1047" s="68"/>
      <c r="AR1047" s="68"/>
      <c r="AS1047" s="77" t="str">
        <f>IF(ISBLANK('COUT TVX'!Q1044),"",'COUT TVX'!Q1044)</f>
        <v/>
      </c>
      <c r="AT1047" s="68" t="str">
        <f t="shared" si="99"/>
        <v/>
      </c>
      <c r="AU1047" s="68" t="str">
        <f t="shared" si="100"/>
        <v/>
      </c>
      <c r="AV1047" s="68" t="str">
        <f t="shared" si="101"/>
        <v/>
      </c>
    </row>
    <row r="1048" spans="1:48" x14ac:dyDescent="0.25">
      <c r="A1048" s="67">
        <f>'COUT TVX'!A1045</f>
        <v>941</v>
      </c>
      <c r="B1048" s="67" t="str">
        <f>'COUT TVX'!B1045</f>
        <v>ANCINNES-RUE DES CHAPELLERIES</v>
      </c>
      <c r="C1048" s="67"/>
      <c r="D1048" s="67"/>
      <c r="E1048" s="67" t="str">
        <f>IF(ISBLANK('COUT TVX'!I1045),"",'COUT TVX'!I1045)</f>
        <v/>
      </c>
      <c r="F1048" s="72" t="str">
        <f>'COUT TVX'!R1045</f>
        <v>Z3</v>
      </c>
      <c r="G1048" s="67"/>
      <c r="H1048" s="67">
        <f>'COUT TVX'!C1045</f>
        <v>2017</v>
      </c>
      <c r="I1048" s="67">
        <f>'COUT TVX'!D1045</f>
        <v>2018</v>
      </c>
      <c r="J1048" s="67" t="str">
        <f>IF('COUT TVX'!H1045="IND","IND",IF('COUT TVX'!H1045="COLL","COLL",IF('COUT TVX'!H1045="INT","COL","MIXTE")))</f>
        <v>IND</v>
      </c>
      <c r="K1048" s="67" t="str">
        <f>IFERROR((VLOOKUP(A1048,'COUT GLOBAL'!A:L,9,FALSE)),"")</f>
        <v>Locatif</v>
      </c>
      <c r="L1048" s="67"/>
      <c r="M1048" s="67"/>
      <c r="N1048" s="67" t="str">
        <f t="shared" si="96"/>
        <v>-</v>
      </c>
      <c r="O1048" s="67"/>
      <c r="P1048" s="67"/>
      <c r="Q1048" s="67"/>
      <c r="R1048" s="67"/>
      <c r="S1048" s="67"/>
      <c r="T1048" s="67"/>
      <c r="U1048" s="67"/>
      <c r="V1048" s="67"/>
      <c r="W1048" s="67"/>
      <c r="X1048" s="73" t="str">
        <f>IF('COUT TVX'!E1045=0,"",'COUT TVX'!E1045)</f>
        <v/>
      </c>
      <c r="Y1048" s="74"/>
      <c r="Z1048" s="74"/>
      <c r="AA1048" s="74"/>
      <c r="AB1048" s="74"/>
      <c r="AC1048" s="74"/>
      <c r="AD1048" s="68"/>
      <c r="AE1048" s="68" t="str">
        <f t="shared" si="97"/>
        <v/>
      </c>
      <c r="AF1048" s="68"/>
      <c r="AG1048" s="75" t="str">
        <f>IF('COUT TVX'!F1045=0,"",'COUT TVX'!F1045)</f>
        <v/>
      </c>
      <c r="AH1048" s="75" t="str">
        <f>IF('COUT TVX'!G1045=0,"",'COUT TVX'!G1045)</f>
        <v/>
      </c>
      <c r="AI1048" s="76" t="str">
        <f t="shared" si="98"/>
        <v/>
      </c>
      <c r="AJ1048" s="67" t="str">
        <f>'COUT TVX'!K1045</f>
        <v>Lot n°11 : Espaces Verts-Clôtures</v>
      </c>
      <c r="AK1048" s="67" t="s">
        <v>148</v>
      </c>
      <c r="AL1048" s="68">
        <f>'COUT TVX'!M1045</f>
        <v>4775.66</v>
      </c>
      <c r="AM1048" s="68"/>
      <c r="AN1048" s="68"/>
      <c r="AO1048" s="68"/>
      <c r="AP1048" s="68"/>
      <c r="AQ1048" s="68"/>
      <c r="AR1048" s="68"/>
      <c r="AS1048" s="77" t="str">
        <f>IF(ISBLANK('COUT TVX'!Q1045),"",'COUT TVX'!Q1045)</f>
        <v/>
      </c>
      <c r="AT1048" s="68" t="str">
        <f t="shared" si="99"/>
        <v/>
      </c>
      <c r="AU1048" s="68" t="str">
        <f t="shared" si="100"/>
        <v/>
      </c>
      <c r="AV1048" s="68" t="str">
        <f t="shared" si="101"/>
        <v/>
      </c>
    </row>
    <row r="1049" spans="1:48" x14ac:dyDescent="0.25">
      <c r="A1049" s="67" t="str">
        <f>'COUT TVX'!A1046</f>
        <v>919*</v>
      </c>
      <c r="B1049" s="67" t="str">
        <f>'COUT TVX'!B1046</f>
        <v>VOIVRES LES LE MANS-RUE DE LA GARE</v>
      </c>
      <c r="C1049" s="67"/>
      <c r="D1049" s="67" t="s">
        <v>91</v>
      </c>
      <c r="E1049" s="67" t="str">
        <f>IF(ISBLANK('COUT TVX'!I1046),"",'COUT TVX'!I1046)</f>
        <v/>
      </c>
      <c r="F1049" s="72" t="str">
        <f>'COUT TVX'!R1046</f>
        <v>Z3</v>
      </c>
      <c r="G1049" s="67"/>
      <c r="H1049" s="67">
        <f>'COUT TVX'!C1046</f>
        <v>2015</v>
      </c>
      <c r="I1049" s="67">
        <f>'COUT TVX'!D1046</f>
        <v>2019</v>
      </c>
      <c r="J1049" s="67" t="str">
        <f>IF('COUT TVX'!H1046="IND","IND",IF('COUT TVX'!H1046="COLL","COLL",IF('COUT TVX'!H1046="INT","COL","MIXTE")))</f>
        <v>IND</v>
      </c>
      <c r="K1049" s="67" t="str">
        <f>IFERROR((VLOOKUP(A1049,'COUT GLOBAL'!A:L,9,FALSE)),"")</f>
        <v/>
      </c>
      <c r="L1049" s="67"/>
      <c r="M1049" s="67"/>
      <c r="N1049" s="67" t="str">
        <f t="shared" si="96"/>
        <v>-</v>
      </c>
      <c r="O1049" s="67"/>
      <c r="P1049" s="67"/>
      <c r="Q1049" s="67"/>
      <c r="R1049" s="67"/>
      <c r="S1049" s="67"/>
      <c r="T1049" s="67"/>
      <c r="U1049" s="67"/>
      <c r="V1049" s="67"/>
      <c r="W1049" s="67"/>
      <c r="X1049" s="73">
        <f>IF('COUT TVX'!E1046=0,"",'COUT TVX'!E1046)</f>
        <v>6</v>
      </c>
      <c r="Y1049" s="74"/>
      <c r="Z1049" s="74"/>
      <c r="AA1049" s="74"/>
      <c r="AB1049" s="74"/>
      <c r="AC1049" s="74"/>
      <c r="AD1049" s="68"/>
      <c r="AE1049" s="68">
        <f t="shared" si="97"/>
        <v>0</v>
      </c>
      <c r="AF1049" s="68"/>
      <c r="AG1049" s="75">
        <f>IF('COUT TVX'!F1046=0,"",'COUT TVX'!F1046)</f>
        <v>452.21</v>
      </c>
      <c r="AH1049" s="75">
        <f>IF('COUT TVX'!G1046=0,"",'COUT TVX'!G1046)</f>
        <v>466.53</v>
      </c>
      <c r="AI1049" s="76">
        <f t="shared" si="98"/>
        <v>0.96930529655113284</v>
      </c>
      <c r="AJ1049" s="67" t="str">
        <f>'COUT TVX'!K1046</f>
        <v>Lot 1-Terrassement-Voirie</v>
      </c>
      <c r="AK1049" s="67" t="str">
        <f>'COUT TVX'!L1046</f>
        <v>GROS ŒUVRE</v>
      </c>
      <c r="AL1049" s="68">
        <f>'COUT TVX'!M1046</f>
        <v>8543.92</v>
      </c>
      <c r="AM1049" s="68"/>
      <c r="AN1049" s="68"/>
      <c r="AO1049" s="68"/>
      <c r="AP1049" s="68"/>
      <c r="AQ1049" s="68"/>
      <c r="AR1049" s="68"/>
      <c r="AS1049" s="77" t="str">
        <f>IF(ISBLANK('COUT TVX'!Q1046),"",'COUT TVX'!Q1046)</f>
        <v/>
      </c>
      <c r="AT1049" s="68">
        <f t="shared" si="99"/>
        <v>0</v>
      </c>
      <c r="AU1049" s="68">
        <f t="shared" si="100"/>
        <v>0</v>
      </c>
      <c r="AV1049" s="68">
        <f t="shared" si="101"/>
        <v>0</v>
      </c>
    </row>
    <row r="1050" spans="1:48" x14ac:dyDescent="0.25">
      <c r="A1050" s="67" t="str">
        <f>'COUT TVX'!A1047</f>
        <v>919*</v>
      </c>
      <c r="B1050" s="67" t="str">
        <f>'COUT TVX'!B1047</f>
        <v>VOIVRES LES LE MANS-RUE DE LA GARE</v>
      </c>
      <c r="C1050" s="67"/>
      <c r="D1050" s="67"/>
      <c r="E1050" s="67" t="str">
        <f>IF(ISBLANK('COUT TVX'!I1047),"",'COUT TVX'!I1047)</f>
        <v/>
      </c>
      <c r="F1050" s="72" t="str">
        <f>'COUT TVX'!R1047</f>
        <v>Z3</v>
      </c>
      <c r="G1050" s="67"/>
      <c r="H1050" s="67">
        <f>'COUT TVX'!C1047</f>
        <v>2015</v>
      </c>
      <c r="I1050" s="67">
        <f>'COUT TVX'!D1047</f>
        <v>2019</v>
      </c>
      <c r="J1050" s="67" t="str">
        <f>IF('COUT TVX'!H1047="IND","IND",IF('COUT TVX'!H1047="COLL","COLL",IF('COUT TVX'!H1047="INT","COL","MIXTE")))</f>
        <v>IND</v>
      </c>
      <c r="K1050" s="67" t="str">
        <f>IFERROR((VLOOKUP(A1050,'COUT GLOBAL'!A:L,9,FALSE)),"")</f>
        <v/>
      </c>
      <c r="L1050" s="67"/>
      <c r="M1050" s="67"/>
      <c r="N1050" s="67" t="str">
        <f t="shared" si="96"/>
        <v>-</v>
      </c>
      <c r="O1050" s="67"/>
      <c r="P1050" s="67"/>
      <c r="Q1050" s="67"/>
      <c r="R1050" s="67"/>
      <c r="S1050" s="67"/>
      <c r="T1050" s="67"/>
      <c r="U1050" s="67"/>
      <c r="V1050" s="67"/>
      <c r="W1050" s="67"/>
      <c r="X1050" s="73" t="str">
        <f>IF('COUT TVX'!E1047=0,"",'COUT TVX'!E1047)</f>
        <v/>
      </c>
      <c r="Y1050" s="74"/>
      <c r="Z1050" s="74"/>
      <c r="AA1050" s="74"/>
      <c r="AB1050" s="74"/>
      <c r="AC1050" s="74"/>
      <c r="AD1050" s="68"/>
      <c r="AE1050" s="68" t="str">
        <f t="shared" si="97"/>
        <v/>
      </c>
      <c r="AF1050" s="68"/>
      <c r="AG1050" s="75" t="str">
        <f>IF('COUT TVX'!F1047=0,"",'COUT TVX'!F1047)</f>
        <v/>
      </c>
      <c r="AH1050" s="75" t="str">
        <f>IF('COUT TVX'!G1047=0,"",'COUT TVX'!G1047)</f>
        <v/>
      </c>
      <c r="AI1050" s="76" t="str">
        <f t="shared" si="98"/>
        <v/>
      </c>
      <c r="AJ1050" s="67" t="str">
        <f>'COUT TVX'!K1047</f>
        <v>Lot 4-Maçonnerie</v>
      </c>
      <c r="AK1050" s="67" t="str">
        <f>'COUT TVX'!L1047</f>
        <v>GROS ŒUVRE</v>
      </c>
      <c r="AL1050" s="68">
        <f>'COUT TVX'!M1047</f>
        <v>192542.53</v>
      </c>
      <c r="AM1050" s="68"/>
      <c r="AN1050" s="68"/>
      <c r="AO1050" s="68"/>
      <c r="AP1050" s="68"/>
      <c r="AQ1050" s="68"/>
      <c r="AR1050" s="68"/>
      <c r="AS1050" s="77" t="str">
        <f>IF(ISBLANK('COUT TVX'!Q1047),"",'COUT TVX'!Q1047)</f>
        <v/>
      </c>
      <c r="AT1050" s="68" t="str">
        <f t="shared" si="99"/>
        <v/>
      </c>
      <c r="AU1050" s="68" t="str">
        <f t="shared" si="100"/>
        <v/>
      </c>
      <c r="AV1050" s="68" t="str">
        <f t="shared" si="101"/>
        <v/>
      </c>
    </row>
    <row r="1051" spans="1:48" x14ac:dyDescent="0.25">
      <c r="A1051" s="67" t="str">
        <f>'COUT TVX'!A1048</f>
        <v>919*</v>
      </c>
      <c r="B1051" s="67" t="str">
        <f>'COUT TVX'!B1048</f>
        <v>VOIVRES LES LE MANS-RUE DE LA GARE</v>
      </c>
      <c r="C1051" s="67"/>
      <c r="D1051" s="67"/>
      <c r="E1051" s="67" t="str">
        <f>IF(ISBLANK('COUT TVX'!I1048),"",'COUT TVX'!I1048)</f>
        <v/>
      </c>
      <c r="F1051" s="72" t="str">
        <f>'COUT TVX'!R1048</f>
        <v>Z3</v>
      </c>
      <c r="G1051" s="67"/>
      <c r="H1051" s="67">
        <f>'COUT TVX'!C1048</f>
        <v>2015</v>
      </c>
      <c r="I1051" s="67">
        <f>'COUT TVX'!D1048</f>
        <v>2019</v>
      </c>
      <c r="J1051" s="67" t="str">
        <f>IF('COUT TVX'!H1048="IND","IND",IF('COUT TVX'!H1048="COLL","COLL",IF('COUT TVX'!H1048="INT","COL","MIXTE")))</f>
        <v>IND</v>
      </c>
      <c r="K1051" s="67" t="str">
        <f>IFERROR((VLOOKUP(A1051,'COUT GLOBAL'!A:L,9,FALSE)),"")</f>
        <v/>
      </c>
      <c r="L1051" s="67"/>
      <c r="M1051" s="67"/>
      <c r="N1051" s="67" t="str">
        <f t="shared" si="96"/>
        <v>-</v>
      </c>
      <c r="O1051" s="67"/>
      <c r="P1051" s="67"/>
      <c r="Q1051" s="67"/>
      <c r="R1051" s="67"/>
      <c r="S1051" s="67"/>
      <c r="T1051" s="67"/>
      <c r="U1051" s="67"/>
      <c r="V1051" s="67"/>
      <c r="W1051" s="67"/>
      <c r="X1051" s="73" t="str">
        <f>IF('COUT TVX'!E1048=0,"",'COUT TVX'!E1048)</f>
        <v/>
      </c>
      <c r="Y1051" s="74"/>
      <c r="Z1051" s="74"/>
      <c r="AA1051" s="74"/>
      <c r="AB1051" s="74"/>
      <c r="AC1051" s="74"/>
      <c r="AD1051" s="68"/>
      <c r="AE1051" s="68" t="str">
        <f t="shared" si="97"/>
        <v/>
      </c>
      <c r="AF1051" s="68"/>
      <c r="AG1051" s="75" t="str">
        <f>IF('COUT TVX'!F1048=0,"",'COUT TVX'!F1048)</f>
        <v/>
      </c>
      <c r="AH1051" s="75" t="str">
        <f>IF('COUT TVX'!G1048=0,"",'COUT TVX'!G1048)</f>
        <v/>
      </c>
      <c r="AI1051" s="76" t="str">
        <f t="shared" si="98"/>
        <v/>
      </c>
      <c r="AJ1051" s="67" t="str">
        <f>'COUT TVX'!K1048</f>
        <v>Sous-Traitant n°3 Lot 4</v>
      </c>
      <c r="AK1051" s="67" t="str">
        <f>'COUT TVX'!L1048</f>
        <v>GROS ŒUVRE</v>
      </c>
      <c r="AL1051" s="68">
        <f>'COUT TVX'!M1048</f>
        <v>13615</v>
      </c>
      <c r="AM1051" s="68"/>
      <c r="AN1051" s="68"/>
      <c r="AO1051" s="68"/>
      <c r="AP1051" s="68"/>
      <c r="AQ1051" s="68"/>
      <c r="AR1051" s="68"/>
      <c r="AS1051" s="77" t="str">
        <f>IF(ISBLANK('COUT TVX'!Q1048),"",'COUT TVX'!Q1048)</f>
        <v/>
      </c>
      <c r="AT1051" s="68" t="str">
        <f t="shared" si="99"/>
        <v/>
      </c>
      <c r="AU1051" s="68" t="str">
        <f t="shared" si="100"/>
        <v/>
      </c>
      <c r="AV1051" s="68" t="str">
        <f t="shared" si="101"/>
        <v/>
      </c>
    </row>
    <row r="1052" spans="1:48" x14ac:dyDescent="0.25">
      <c r="A1052" s="67" t="str">
        <f>'COUT TVX'!A1049</f>
        <v>919*</v>
      </c>
      <c r="B1052" s="67" t="str">
        <f>'COUT TVX'!B1049</f>
        <v>VOIVRES LES LE MANS-RUE DE LA GARE</v>
      </c>
      <c r="C1052" s="67"/>
      <c r="D1052" s="67"/>
      <c r="E1052" s="67" t="str">
        <f>IF(ISBLANK('COUT TVX'!I1049),"",'COUT TVX'!I1049)</f>
        <v/>
      </c>
      <c r="F1052" s="72" t="str">
        <f>'COUT TVX'!R1049</f>
        <v>Z3</v>
      </c>
      <c r="G1052" s="67"/>
      <c r="H1052" s="67">
        <f>'COUT TVX'!C1049</f>
        <v>2015</v>
      </c>
      <c r="I1052" s="67">
        <f>'COUT TVX'!D1049</f>
        <v>2019</v>
      </c>
      <c r="J1052" s="67" t="str">
        <f>IF('COUT TVX'!H1049="IND","IND",IF('COUT TVX'!H1049="COLL","COLL",IF('COUT TVX'!H1049="INT","COL","MIXTE")))</f>
        <v>IND</v>
      </c>
      <c r="K1052" s="67" t="str">
        <f>IFERROR((VLOOKUP(A1052,'COUT GLOBAL'!A:L,9,FALSE)),"")</f>
        <v/>
      </c>
      <c r="L1052" s="67"/>
      <c r="M1052" s="67"/>
      <c r="N1052" s="67" t="str">
        <f t="shared" si="96"/>
        <v>-</v>
      </c>
      <c r="O1052" s="67"/>
      <c r="P1052" s="67"/>
      <c r="Q1052" s="67"/>
      <c r="R1052" s="67"/>
      <c r="S1052" s="67"/>
      <c r="T1052" s="67"/>
      <c r="U1052" s="67"/>
      <c r="V1052" s="67"/>
      <c r="W1052" s="67"/>
      <c r="X1052" s="73" t="str">
        <f>IF('COUT TVX'!E1049=0,"",'COUT TVX'!E1049)</f>
        <v/>
      </c>
      <c r="Y1052" s="74"/>
      <c r="Z1052" s="74"/>
      <c r="AA1052" s="74"/>
      <c r="AB1052" s="74"/>
      <c r="AC1052" s="74"/>
      <c r="AD1052" s="68"/>
      <c r="AE1052" s="68" t="str">
        <f t="shared" si="97"/>
        <v/>
      </c>
      <c r="AF1052" s="68"/>
      <c r="AG1052" s="75" t="str">
        <f>IF('COUT TVX'!F1049=0,"",'COUT TVX'!F1049)</f>
        <v/>
      </c>
      <c r="AH1052" s="75" t="str">
        <f>IF('COUT TVX'!G1049=0,"",'COUT TVX'!G1049)</f>
        <v/>
      </c>
      <c r="AI1052" s="76" t="str">
        <f t="shared" si="98"/>
        <v/>
      </c>
      <c r="AJ1052" s="67" t="str">
        <f>'COUT TVX'!K1049</f>
        <v>Sous-Traitant n°2 Lot n°4</v>
      </c>
      <c r="AK1052" s="67" t="str">
        <f>'COUT TVX'!L1049</f>
        <v>GROS ŒUVRE</v>
      </c>
      <c r="AL1052" s="68">
        <f>'COUT TVX'!M1049</f>
        <v>3600</v>
      </c>
      <c r="AM1052" s="68"/>
      <c r="AN1052" s="68"/>
      <c r="AO1052" s="68"/>
      <c r="AP1052" s="68"/>
      <c r="AQ1052" s="68"/>
      <c r="AR1052" s="68"/>
      <c r="AS1052" s="77" t="str">
        <f>IF(ISBLANK('COUT TVX'!Q1049),"",'COUT TVX'!Q1049)</f>
        <v/>
      </c>
      <c r="AT1052" s="68" t="str">
        <f t="shared" si="99"/>
        <v/>
      </c>
      <c r="AU1052" s="68" t="str">
        <f t="shared" si="100"/>
        <v/>
      </c>
      <c r="AV1052" s="68" t="str">
        <f t="shared" si="101"/>
        <v/>
      </c>
    </row>
    <row r="1053" spans="1:48" x14ac:dyDescent="0.25">
      <c r="A1053" s="67" t="str">
        <f>'COUT TVX'!A1050</f>
        <v>919*</v>
      </c>
      <c r="B1053" s="67" t="str">
        <f>'COUT TVX'!B1050</f>
        <v>VOIVRES LES LE MANS-RUE DE LA GARE</v>
      </c>
      <c r="C1053" s="67"/>
      <c r="D1053" s="67"/>
      <c r="E1053" s="67" t="str">
        <f>IF(ISBLANK('COUT TVX'!I1050),"",'COUT TVX'!I1050)</f>
        <v/>
      </c>
      <c r="F1053" s="72" t="str">
        <f>'COUT TVX'!R1050</f>
        <v>Z3</v>
      </c>
      <c r="G1053" s="67"/>
      <c r="H1053" s="67">
        <f>'COUT TVX'!C1050</f>
        <v>2015</v>
      </c>
      <c r="I1053" s="67">
        <f>'COUT TVX'!D1050</f>
        <v>2019</v>
      </c>
      <c r="J1053" s="67" t="str">
        <f>IF('COUT TVX'!H1050="IND","IND",IF('COUT TVX'!H1050="COLL","COLL",IF('COUT TVX'!H1050="INT","COL","MIXTE")))</f>
        <v>IND</v>
      </c>
      <c r="K1053" s="67" t="str">
        <f>IFERROR((VLOOKUP(A1053,'COUT GLOBAL'!A:L,9,FALSE)),"")</f>
        <v/>
      </c>
      <c r="L1053" s="67"/>
      <c r="M1053" s="67"/>
      <c r="N1053" s="67" t="str">
        <f t="shared" si="96"/>
        <v>-</v>
      </c>
      <c r="O1053" s="67"/>
      <c r="P1053" s="67"/>
      <c r="Q1053" s="67"/>
      <c r="R1053" s="67"/>
      <c r="S1053" s="67"/>
      <c r="T1053" s="67"/>
      <c r="U1053" s="67"/>
      <c r="V1053" s="67"/>
      <c r="W1053" s="67"/>
      <c r="X1053" s="73" t="str">
        <f>IF('COUT TVX'!E1050=0,"",'COUT TVX'!E1050)</f>
        <v/>
      </c>
      <c r="Y1053" s="74"/>
      <c r="Z1053" s="74"/>
      <c r="AA1053" s="74"/>
      <c r="AB1053" s="74"/>
      <c r="AC1053" s="74"/>
      <c r="AD1053" s="68"/>
      <c r="AE1053" s="68" t="str">
        <f t="shared" si="97"/>
        <v/>
      </c>
      <c r="AF1053" s="68"/>
      <c r="AG1053" s="75" t="str">
        <f>IF('COUT TVX'!F1050=0,"",'COUT TVX'!F1050)</f>
        <v/>
      </c>
      <c r="AH1053" s="75" t="str">
        <f>IF('COUT TVX'!G1050=0,"",'COUT TVX'!G1050)</f>
        <v/>
      </c>
      <c r="AI1053" s="76" t="str">
        <f t="shared" si="98"/>
        <v/>
      </c>
      <c r="AJ1053" s="67" t="str">
        <f>'COUT TVX'!K1050</f>
        <v>Sous-Traitant n°1 Lot 4</v>
      </c>
      <c r="AK1053" s="67" t="str">
        <f>'COUT TVX'!L1050</f>
        <v>GROS ŒUVRE</v>
      </c>
      <c r="AL1053" s="68">
        <f>'COUT TVX'!M1050</f>
        <v>6500</v>
      </c>
      <c r="AM1053" s="68"/>
      <c r="AN1053" s="68"/>
      <c r="AO1053" s="68"/>
      <c r="AP1053" s="68"/>
      <c r="AQ1053" s="68"/>
      <c r="AR1053" s="68"/>
      <c r="AS1053" s="77" t="str">
        <f>IF(ISBLANK('COUT TVX'!Q1050),"",'COUT TVX'!Q1050)</f>
        <v/>
      </c>
      <c r="AT1053" s="68" t="str">
        <f t="shared" si="99"/>
        <v/>
      </c>
      <c r="AU1053" s="68" t="str">
        <f t="shared" si="100"/>
        <v/>
      </c>
      <c r="AV1053" s="68" t="str">
        <f t="shared" si="101"/>
        <v/>
      </c>
    </row>
    <row r="1054" spans="1:48" x14ac:dyDescent="0.25">
      <c r="A1054" s="67" t="str">
        <f>'COUT TVX'!A1051</f>
        <v>919*</v>
      </c>
      <c r="B1054" s="67" t="str">
        <f>'COUT TVX'!B1051</f>
        <v>VOIVRES LES LE MANS-RUE DE LA GARE</v>
      </c>
      <c r="C1054" s="67"/>
      <c r="D1054" s="67"/>
      <c r="E1054" s="67" t="str">
        <f>IF(ISBLANK('COUT TVX'!I1051),"",'COUT TVX'!I1051)</f>
        <v/>
      </c>
      <c r="F1054" s="72" t="str">
        <f>'COUT TVX'!R1051</f>
        <v>Z3</v>
      </c>
      <c r="G1054" s="67"/>
      <c r="H1054" s="67">
        <f>'COUT TVX'!C1051</f>
        <v>2015</v>
      </c>
      <c r="I1054" s="67">
        <f>'COUT TVX'!D1051</f>
        <v>2019</v>
      </c>
      <c r="J1054" s="67" t="str">
        <f>IF('COUT TVX'!H1051="IND","IND",IF('COUT TVX'!H1051="COLL","COLL",IF('COUT TVX'!H1051="INT","COL","MIXTE")))</f>
        <v>IND</v>
      </c>
      <c r="K1054" s="67" t="str">
        <f>IFERROR((VLOOKUP(A1054,'COUT GLOBAL'!A:L,9,FALSE)),"")</f>
        <v/>
      </c>
      <c r="L1054" s="67"/>
      <c r="M1054" s="67"/>
      <c r="N1054" s="67" t="str">
        <f t="shared" si="96"/>
        <v>-</v>
      </c>
      <c r="O1054" s="67"/>
      <c r="P1054" s="67"/>
      <c r="Q1054" s="67"/>
      <c r="R1054" s="67"/>
      <c r="S1054" s="67"/>
      <c r="T1054" s="67"/>
      <c r="U1054" s="67"/>
      <c r="V1054" s="67"/>
      <c r="W1054" s="67"/>
      <c r="X1054" s="73" t="str">
        <f>IF('COUT TVX'!E1051=0,"",'COUT TVX'!E1051)</f>
        <v/>
      </c>
      <c r="Y1054" s="74"/>
      <c r="Z1054" s="74"/>
      <c r="AA1054" s="74"/>
      <c r="AB1054" s="74"/>
      <c r="AC1054" s="74"/>
      <c r="AD1054" s="68"/>
      <c r="AE1054" s="68" t="str">
        <f t="shared" si="97"/>
        <v/>
      </c>
      <c r="AF1054" s="68"/>
      <c r="AG1054" s="75" t="str">
        <f>IF('COUT TVX'!F1051=0,"",'COUT TVX'!F1051)</f>
        <v/>
      </c>
      <c r="AH1054" s="75" t="str">
        <f>IF('COUT TVX'!G1051=0,"",'COUT TVX'!G1051)</f>
        <v/>
      </c>
      <c r="AI1054" s="76" t="str">
        <f t="shared" si="98"/>
        <v/>
      </c>
      <c r="AJ1054" s="67" t="str">
        <f>'COUT TVX'!K1051</f>
        <v>Lot 5-Ossature, Charp, Couv, Bardage</v>
      </c>
      <c r="AK1054" s="67" t="str">
        <f>'COUT TVX'!L1051</f>
        <v>CHARPENTE / COUVERTURE</v>
      </c>
      <c r="AL1054" s="68">
        <f>'COUT TVX'!M1051</f>
        <v>21208.43</v>
      </c>
      <c r="AM1054" s="68"/>
      <c r="AN1054" s="68"/>
      <c r="AO1054" s="68"/>
      <c r="AP1054" s="68"/>
      <c r="AQ1054" s="68"/>
      <c r="AR1054" s="68"/>
      <c r="AS1054" s="77" t="str">
        <f>IF(ISBLANK('COUT TVX'!Q1051),"",'COUT TVX'!Q1051)</f>
        <v/>
      </c>
      <c r="AT1054" s="68" t="str">
        <f t="shared" si="99"/>
        <v/>
      </c>
      <c r="AU1054" s="68" t="str">
        <f t="shared" si="100"/>
        <v/>
      </c>
      <c r="AV1054" s="68" t="str">
        <f t="shared" si="101"/>
        <v/>
      </c>
    </row>
    <row r="1055" spans="1:48" x14ac:dyDescent="0.25">
      <c r="A1055" s="67" t="str">
        <f>'COUT TVX'!A1052</f>
        <v>919*</v>
      </c>
      <c r="B1055" s="67" t="str">
        <f>'COUT TVX'!B1052</f>
        <v>VOIVRES LES LE MANS-RUE DE LA GARE</v>
      </c>
      <c r="C1055" s="67"/>
      <c r="D1055" s="67"/>
      <c r="E1055" s="67" t="str">
        <f>IF(ISBLANK('COUT TVX'!I1052),"",'COUT TVX'!I1052)</f>
        <v/>
      </c>
      <c r="F1055" s="72" t="str">
        <f>'COUT TVX'!R1052</f>
        <v>Z3</v>
      </c>
      <c r="G1055" s="67"/>
      <c r="H1055" s="67">
        <f>'COUT TVX'!C1052</f>
        <v>2015</v>
      </c>
      <c r="I1055" s="67">
        <f>'COUT TVX'!D1052</f>
        <v>2019</v>
      </c>
      <c r="J1055" s="67" t="str">
        <f>IF('COUT TVX'!H1052="IND","IND",IF('COUT TVX'!H1052="COLL","COLL",IF('COUT TVX'!H1052="INT","COL","MIXTE")))</f>
        <v>IND</v>
      </c>
      <c r="K1055" s="67" t="str">
        <f>IFERROR((VLOOKUP(A1055,'COUT GLOBAL'!A:L,9,FALSE)),"")</f>
        <v/>
      </c>
      <c r="L1055" s="67"/>
      <c r="M1055" s="67"/>
      <c r="N1055" s="67" t="str">
        <f t="shared" si="96"/>
        <v>-</v>
      </c>
      <c r="O1055" s="67"/>
      <c r="P1055" s="67"/>
      <c r="Q1055" s="67"/>
      <c r="R1055" s="67"/>
      <c r="S1055" s="67"/>
      <c r="T1055" s="67"/>
      <c r="U1055" s="67"/>
      <c r="V1055" s="67"/>
      <c r="W1055" s="67"/>
      <c r="X1055" s="73" t="str">
        <f>IF('COUT TVX'!E1052=0,"",'COUT TVX'!E1052)</f>
        <v/>
      </c>
      <c r="Y1055" s="74"/>
      <c r="Z1055" s="74"/>
      <c r="AA1055" s="74"/>
      <c r="AB1055" s="74"/>
      <c r="AC1055" s="74"/>
      <c r="AD1055" s="68"/>
      <c r="AE1055" s="68" t="str">
        <f t="shared" si="97"/>
        <v/>
      </c>
      <c r="AF1055" s="68"/>
      <c r="AG1055" s="75" t="str">
        <f>IF('COUT TVX'!F1052=0,"",'COUT TVX'!F1052)</f>
        <v/>
      </c>
      <c r="AH1055" s="75" t="str">
        <f>IF('COUT TVX'!G1052=0,"",'COUT TVX'!G1052)</f>
        <v/>
      </c>
      <c r="AI1055" s="76" t="str">
        <f t="shared" si="98"/>
        <v/>
      </c>
      <c r="AJ1055" s="67" t="str">
        <f>'COUT TVX'!K1052</f>
        <v>Sous Traitant n°1 Lot 5</v>
      </c>
      <c r="AK1055" s="67" t="str">
        <f>'COUT TVX'!L1052</f>
        <v>CHARPENTE / COUVERTURE</v>
      </c>
      <c r="AL1055" s="68">
        <f>'COUT TVX'!M1052</f>
        <v>70782.960000000006</v>
      </c>
      <c r="AM1055" s="68"/>
      <c r="AN1055" s="68"/>
      <c r="AO1055" s="68"/>
      <c r="AP1055" s="68"/>
      <c r="AQ1055" s="68"/>
      <c r="AR1055" s="68"/>
      <c r="AS1055" s="77" t="str">
        <f>IF(ISBLANK('COUT TVX'!Q1052),"",'COUT TVX'!Q1052)</f>
        <v/>
      </c>
      <c r="AT1055" s="68" t="str">
        <f t="shared" si="99"/>
        <v/>
      </c>
      <c r="AU1055" s="68" t="str">
        <f t="shared" si="100"/>
        <v/>
      </c>
      <c r="AV1055" s="68" t="str">
        <f t="shared" si="101"/>
        <v/>
      </c>
    </row>
    <row r="1056" spans="1:48" x14ac:dyDescent="0.25">
      <c r="A1056" s="67" t="str">
        <f>'COUT TVX'!A1053</f>
        <v>919*</v>
      </c>
      <c r="B1056" s="67" t="str">
        <f>'COUT TVX'!B1053</f>
        <v>VOIVRES LES LE MANS-RUE DE LA GARE</v>
      </c>
      <c r="C1056" s="67"/>
      <c r="D1056" s="67"/>
      <c r="E1056" s="67" t="str">
        <f>IF(ISBLANK('COUT TVX'!I1053),"",'COUT TVX'!I1053)</f>
        <v/>
      </c>
      <c r="F1056" s="72" t="str">
        <f>'COUT TVX'!R1053</f>
        <v>Z3</v>
      </c>
      <c r="G1056" s="67"/>
      <c r="H1056" s="67">
        <f>'COUT TVX'!C1053</f>
        <v>2015</v>
      </c>
      <c r="I1056" s="67">
        <f>'COUT TVX'!D1053</f>
        <v>2019</v>
      </c>
      <c r="J1056" s="67" t="str">
        <f>IF('COUT TVX'!H1053="IND","IND",IF('COUT TVX'!H1053="COLL","COLL",IF('COUT TVX'!H1053="INT","COL","MIXTE")))</f>
        <v>IND</v>
      </c>
      <c r="K1056" s="67" t="str">
        <f>IFERROR((VLOOKUP(A1056,'COUT GLOBAL'!A:L,9,FALSE)),"")</f>
        <v/>
      </c>
      <c r="L1056" s="67"/>
      <c r="M1056" s="67"/>
      <c r="N1056" s="67" t="str">
        <f t="shared" si="96"/>
        <v>-</v>
      </c>
      <c r="O1056" s="67"/>
      <c r="P1056" s="67"/>
      <c r="Q1056" s="67"/>
      <c r="R1056" s="67"/>
      <c r="S1056" s="67"/>
      <c r="T1056" s="67"/>
      <c r="U1056" s="67"/>
      <c r="V1056" s="67"/>
      <c r="W1056" s="67"/>
      <c r="X1056" s="73" t="str">
        <f>IF('COUT TVX'!E1053=0,"",'COUT TVX'!E1053)</f>
        <v/>
      </c>
      <c r="Y1056" s="74"/>
      <c r="Z1056" s="74"/>
      <c r="AA1056" s="74"/>
      <c r="AB1056" s="74"/>
      <c r="AC1056" s="74"/>
      <c r="AD1056" s="68"/>
      <c r="AE1056" s="68" t="str">
        <f t="shared" si="97"/>
        <v/>
      </c>
      <c r="AF1056" s="68"/>
      <c r="AG1056" s="75" t="str">
        <f>IF('COUT TVX'!F1053=0,"",'COUT TVX'!F1053)</f>
        <v/>
      </c>
      <c r="AH1056" s="75" t="str">
        <f>IF('COUT TVX'!G1053=0,"",'COUT TVX'!G1053)</f>
        <v/>
      </c>
      <c r="AI1056" s="76" t="str">
        <f t="shared" si="98"/>
        <v/>
      </c>
      <c r="AJ1056" s="67" t="str">
        <f>'COUT TVX'!K1053</f>
        <v>Lot 6-Etanchéité</v>
      </c>
      <c r="AK1056" s="67" t="str">
        <f>'COUT TVX'!L1053</f>
        <v>CHARPENTE / COUVERTURE</v>
      </c>
      <c r="AL1056" s="68">
        <f>'COUT TVX'!M1053</f>
        <v>42759.9</v>
      </c>
      <c r="AM1056" s="68"/>
      <c r="AN1056" s="68"/>
      <c r="AO1056" s="68"/>
      <c r="AP1056" s="68"/>
      <c r="AQ1056" s="68"/>
      <c r="AR1056" s="68"/>
      <c r="AS1056" s="77" t="str">
        <f>IF(ISBLANK('COUT TVX'!Q1053),"",'COUT TVX'!Q1053)</f>
        <v/>
      </c>
      <c r="AT1056" s="68" t="str">
        <f t="shared" si="99"/>
        <v/>
      </c>
      <c r="AU1056" s="68" t="str">
        <f t="shared" si="100"/>
        <v/>
      </c>
      <c r="AV1056" s="68" t="str">
        <f t="shared" si="101"/>
        <v/>
      </c>
    </row>
    <row r="1057" spans="1:48" x14ac:dyDescent="0.25">
      <c r="A1057" s="67" t="str">
        <f>'COUT TVX'!A1054</f>
        <v>919*</v>
      </c>
      <c r="B1057" s="67" t="str">
        <f>'COUT TVX'!B1054</f>
        <v>VOIVRES LES LE MANS-RUE DE LA GARE</v>
      </c>
      <c r="C1057" s="67"/>
      <c r="D1057" s="67"/>
      <c r="E1057" s="67" t="str">
        <f>IF(ISBLANK('COUT TVX'!I1054),"",'COUT TVX'!I1054)</f>
        <v/>
      </c>
      <c r="F1057" s="72" t="str">
        <f>'COUT TVX'!R1054</f>
        <v>Z3</v>
      </c>
      <c r="G1057" s="67"/>
      <c r="H1057" s="67">
        <f>'COUT TVX'!C1054</f>
        <v>2015</v>
      </c>
      <c r="I1057" s="67">
        <f>'COUT TVX'!D1054</f>
        <v>2019</v>
      </c>
      <c r="J1057" s="67" t="str">
        <f>IF('COUT TVX'!H1054="IND","IND",IF('COUT TVX'!H1054="COLL","COLL",IF('COUT TVX'!H1054="INT","COL","MIXTE")))</f>
        <v>IND</v>
      </c>
      <c r="K1057" s="67" t="str">
        <f>IFERROR((VLOOKUP(A1057,'COUT GLOBAL'!A:L,9,FALSE)),"")</f>
        <v/>
      </c>
      <c r="L1057" s="67"/>
      <c r="M1057" s="67"/>
      <c r="N1057" s="67" t="str">
        <f t="shared" si="96"/>
        <v>-</v>
      </c>
      <c r="O1057" s="67"/>
      <c r="P1057" s="67"/>
      <c r="Q1057" s="67"/>
      <c r="R1057" s="67"/>
      <c r="S1057" s="67"/>
      <c r="T1057" s="67"/>
      <c r="U1057" s="67"/>
      <c r="V1057" s="67"/>
      <c r="W1057" s="67"/>
      <c r="X1057" s="73" t="str">
        <f>IF('COUT TVX'!E1054=0,"",'COUT TVX'!E1054)</f>
        <v/>
      </c>
      <c r="Y1057" s="74"/>
      <c r="Z1057" s="74"/>
      <c r="AA1057" s="74"/>
      <c r="AB1057" s="74"/>
      <c r="AC1057" s="74"/>
      <c r="AD1057" s="68"/>
      <c r="AE1057" s="68" t="str">
        <f t="shared" si="97"/>
        <v/>
      </c>
      <c r="AF1057" s="68"/>
      <c r="AG1057" s="75" t="str">
        <f>IF('COUT TVX'!F1054=0,"",'COUT TVX'!F1054)</f>
        <v/>
      </c>
      <c r="AH1057" s="75" t="str">
        <f>IF('COUT TVX'!G1054=0,"",'COUT TVX'!G1054)</f>
        <v/>
      </c>
      <c r="AI1057" s="76" t="str">
        <f t="shared" si="98"/>
        <v/>
      </c>
      <c r="AJ1057" s="67" t="str">
        <f>'COUT TVX'!K1054</f>
        <v>Lot 7-Menuiseries Extérieures Pvc</v>
      </c>
      <c r="AK1057" s="67" t="str">
        <f>'COUT TVX'!L1054</f>
        <v>SECOND ŒUVRE</v>
      </c>
      <c r="AL1057" s="68">
        <f>'COUT TVX'!M1054</f>
        <v>32793.5</v>
      </c>
      <c r="AM1057" s="68"/>
      <c r="AN1057" s="68"/>
      <c r="AO1057" s="68"/>
      <c r="AP1057" s="68"/>
      <c r="AQ1057" s="68"/>
      <c r="AR1057" s="68"/>
      <c r="AS1057" s="77" t="str">
        <f>IF(ISBLANK('COUT TVX'!Q1054),"",'COUT TVX'!Q1054)</f>
        <v/>
      </c>
      <c r="AT1057" s="68" t="str">
        <f t="shared" si="99"/>
        <v/>
      </c>
      <c r="AU1057" s="68" t="str">
        <f t="shared" si="100"/>
        <v/>
      </c>
      <c r="AV1057" s="68" t="str">
        <f t="shared" si="101"/>
        <v/>
      </c>
    </row>
    <row r="1058" spans="1:48" x14ac:dyDescent="0.25">
      <c r="A1058" s="67" t="str">
        <f>'COUT TVX'!A1055</f>
        <v>919*</v>
      </c>
      <c r="B1058" s="67" t="str">
        <f>'COUT TVX'!B1055</f>
        <v>VOIVRES LES LE MANS-RUE DE LA GARE</v>
      </c>
      <c r="C1058" s="67"/>
      <c r="D1058" s="67"/>
      <c r="E1058" s="67" t="str">
        <f>IF(ISBLANK('COUT TVX'!I1055),"",'COUT TVX'!I1055)</f>
        <v/>
      </c>
      <c r="F1058" s="72" t="str">
        <f>'COUT TVX'!R1055</f>
        <v>Z3</v>
      </c>
      <c r="G1058" s="67"/>
      <c r="H1058" s="67">
        <f>'COUT TVX'!C1055</f>
        <v>2015</v>
      </c>
      <c r="I1058" s="67">
        <f>'COUT TVX'!D1055</f>
        <v>2019</v>
      </c>
      <c r="J1058" s="67" t="str">
        <f>IF('COUT TVX'!H1055="IND","IND",IF('COUT TVX'!H1055="COLL","COLL",IF('COUT TVX'!H1055="INT","COL","MIXTE")))</f>
        <v>IND</v>
      </c>
      <c r="K1058" s="67" t="str">
        <f>IFERROR((VLOOKUP(A1058,'COUT GLOBAL'!A:L,9,FALSE)),"")</f>
        <v/>
      </c>
      <c r="L1058" s="67"/>
      <c r="M1058" s="67"/>
      <c r="N1058" s="67" t="str">
        <f t="shared" si="96"/>
        <v>-</v>
      </c>
      <c r="O1058" s="67"/>
      <c r="P1058" s="67"/>
      <c r="Q1058" s="67"/>
      <c r="R1058" s="67"/>
      <c r="S1058" s="67"/>
      <c r="T1058" s="67"/>
      <c r="U1058" s="67"/>
      <c r="V1058" s="67"/>
      <c r="W1058" s="67"/>
      <c r="X1058" s="73" t="str">
        <f>IF('COUT TVX'!E1055=0,"",'COUT TVX'!E1055)</f>
        <v/>
      </c>
      <c r="Y1058" s="74"/>
      <c r="Z1058" s="74"/>
      <c r="AA1058" s="74"/>
      <c r="AB1058" s="74"/>
      <c r="AC1058" s="74"/>
      <c r="AD1058" s="68"/>
      <c r="AE1058" s="68" t="str">
        <f t="shared" si="97"/>
        <v/>
      </c>
      <c r="AF1058" s="68"/>
      <c r="AG1058" s="75" t="str">
        <f>IF('COUT TVX'!F1055=0,"",'COUT TVX'!F1055)</f>
        <v/>
      </c>
      <c r="AH1058" s="75" t="str">
        <f>IF('COUT TVX'!G1055=0,"",'COUT TVX'!G1055)</f>
        <v/>
      </c>
      <c r="AI1058" s="76" t="str">
        <f t="shared" si="98"/>
        <v/>
      </c>
      <c r="AJ1058" s="67" t="str">
        <f>'COUT TVX'!K1055</f>
        <v>Lot 8-Menuiseries Intérieures Bois</v>
      </c>
      <c r="AK1058" s="67" t="str">
        <f>'COUT TVX'!L1055</f>
        <v>SECOND ŒUVRE</v>
      </c>
      <c r="AL1058" s="68">
        <f>'COUT TVX'!M1055</f>
        <v>23159.25</v>
      </c>
      <c r="AM1058" s="68"/>
      <c r="AN1058" s="68"/>
      <c r="AO1058" s="68"/>
      <c r="AP1058" s="68"/>
      <c r="AQ1058" s="68"/>
      <c r="AR1058" s="68"/>
      <c r="AS1058" s="77" t="str">
        <f>IF(ISBLANK('COUT TVX'!Q1055),"",'COUT TVX'!Q1055)</f>
        <v/>
      </c>
      <c r="AT1058" s="68" t="str">
        <f t="shared" si="99"/>
        <v/>
      </c>
      <c r="AU1058" s="68" t="str">
        <f t="shared" si="100"/>
        <v/>
      </c>
      <c r="AV1058" s="68" t="str">
        <f t="shared" si="101"/>
        <v/>
      </c>
    </row>
    <row r="1059" spans="1:48" x14ac:dyDescent="0.25">
      <c r="A1059" s="67" t="str">
        <f>'COUT TVX'!A1056</f>
        <v>919*</v>
      </c>
      <c r="B1059" s="67" t="str">
        <f>'COUT TVX'!B1056</f>
        <v>VOIVRES LES LE MANS-RUE DE LA GARE</v>
      </c>
      <c r="C1059" s="67"/>
      <c r="D1059" s="67"/>
      <c r="E1059" s="67" t="str">
        <f>IF(ISBLANK('COUT TVX'!I1056),"",'COUT TVX'!I1056)</f>
        <v/>
      </c>
      <c r="F1059" s="72" t="str">
        <f>'COUT TVX'!R1056</f>
        <v>Z3</v>
      </c>
      <c r="G1059" s="67"/>
      <c r="H1059" s="67">
        <f>'COUT TVX'!C1056</f>
        <v>2015</v>
      </c>
      <c r="I1059" s="67">
        <f>'COUT TVX'!D1056</f>
        <v>2019</v>
      </c>
      <c r="J1059" s="67" t="str">
        <f>IF('COUT TVX'!H1056="IND","IND",IF('COUT TVX'!H1056="COLL","COLL",IF('COUT TVX'!H1056="INT","COL","MIXTE")))</f>
        <v>IND</v>
      </c>
      <c r="K1059" s="67" t="str">
        <f>IFERROR((VLOOKUP(A1059,'COUT GLOBAL'!A:L,9,FALSE)),"")</f>
        <v/>
      </c>
      <c r="L1059" s="67"/>
      <c r="M1059" s="67"/>
      <c r="N1059" s="67" t="str">
        <f t="shared" si="96"/>
        <v>-</v>
      </c>
      <c r="O1059" s="67"/>
      <c r="P1059" s="67"/>
      <c r="Q1059" s="67"/>
      <c r="R1059" s="67"/>
      <c r="S1059" s="67"/>
      <c r="T1059" s="67"/>
      <c r="U1059" s="67"/>
      <c r="V1059" s="67"/>
      <c r="W1059" s="67"/>
      <c r="X1059" s="73" t="str">
        <f>IF('COUT TVX'!E1056=0,"",'COUT TVX'!E1056)</f>
        <v/>
      </c>
      <c r="Y1059" s="74"/>
      <c r="Z1059" s="74"/>
      <c r="AA1059" s="74"/>
      <c r="AB1059" s="74"/>
      <c r="AC1059" s="74"/>
      <c r="AD1059" s="68"/>
      <c r="AE1059" s="68" t="str">
        <f t="shared" si="97"/>
        <v/>
      </c>
      <c r="AF1059" s="68"/>
      <c r="AG1059" s="75" t="str">
        <f>IF('COUT TVX'!F1056=0,"",'COUT TVX'!F1056)</f>
        <v/>
      </c>
      <c r="AH1059" s="75" t="str">
        <f>IF('COUT TVX'!G1056=0,"",'COUT TVX'!G1056)</f>
        <v/>
      </c>
      <c r="AI1059" s="76" t="str">
        <f t="shared" si="98"/>
        <v/>
      </c>
      <c r="AJ1059" s="67" t="str">
        <f>'COUT TVX'!K1056</f>
        <v>Lot 9-Cloisons, Plafonds, Doublage</v>
      </c>
      <c r="AK1059" s="67" t="str">
        <f>'COUT TVX'!L1056</f>
        <v>SECOND ŒUVRE</v>
      </c>
      <c r="AL1059" s="68">
        <f>'COUT TVX'!M1056</f>
        <v>54708.03</v>
      </c>
      <c r="AM1059" s="68"/>
      <c r="AN1059" s="68"/>
      <c r="AO1059" s="68"/>
      <c r="AP1059" s="68"/>
      <c r="AQ1059" s="68"/>
      <c r="AR1059" s="68"/>
      <c r="AS1059" s="77" t="str">
        <f>IF(ISBLANK('COUT TVX'!Q1056),"",'COUT TVX'!Q1056)</f>
        <v/>
      </c>
      <c r="AT1059" s="68" t="str">
        <f t="shared" si="99"/>
        <v/>
      </c>
      <c r="AU1059" s="68" t="str">
        <f t="shared" si="100"/>
        <v/>
      </c>
      <c r="AV1059" s="68" t="str">
        <f t="shared" si="101"/>
        <v/>
      </c>
    </row>
    <row r="1060" spans="1:48" x14ac:dyDescent="0.25">
      <c r="A1060" s="67" t="str">
        <f>'COUT TVX'!A1057</f>
        <v>919*</v>
      </c>
      <c r="B1060" s="67" t="str">
        <f>'COUT TVX'!B1057</f>
        <v>VOIVRES LES LE MANS-RUE DE LA GARE</v>
      </c>
      <c r="C1060" s="67"/>
      <c r="D1060" s="67"/>
      <c r="E1060" s="67" t="str">
        <f>IF(ISBLANK('COUT TVX'!I1057),"",'COUT TVX'!I1057)</f>
        <v/>
      </c>
      <c r="F1060" s="72" t="str">
        <f>'COUT TVX'!R1057</f>
        <v>Z3</v>
      </c>
      <c r="G1060" s="67"/>
      <c r="H1060" s="67">
        <f>'COUT TVX'!C1057</f>
        <v>2015</v>
      </c>
      <c r="I1060" s="67">
        <f>'COUT TVX'!D1057</f>
        <v>2019</v>
      </c>
      <c r="J1060" s="67" t="str">
        <f>IF('COUT TVX'!H1057="IND","IND",IF('COUT TVX'!H1057="COLL","COLL",IF('COUT TVX'!H1057="INT","COL","MIXTE")))</f>
        <v>IND</v>
      </c>
      <c r="K1060" s="67" t="str">
        <f>IFERROR((VLOOKUP(A1060,'COUT GLOBAL'!A:L,9,FALSE)),"")</f>
        <v/>
      </c>
      <c r="L1060" s="67"/>
      <c r="M1060" s="67"/>
      <c r="N1060" s="67" t="str">
        <f t="shared" si="96"/>
        <v>-</v>
      </c>
      <c r="O1060" s="67"/>
      <c r="P1060" s="67"/>
      <c r="Q1060" s="67"/>
      <c r="R1060" s="67"/>
      <c r="S1060" s="67"/>
      <c r="T1060" s="67"/>
      <c r="U1060" s="67"/>
      <c r="V1060" s="67"/>
      <c r="W1060" s="67"/>
      <c r="X1060" s="73" t="str">
        <f>IF('COUT TVX'!E1057=0,"",'COUT TVX'!E1057)</f>
        <v/>
      </c>
      <c r="Y1060" s="74"/>
      <c r="Z1060" s="74"/>
      <c r="AA1060" s="74"/>
      <c r="AB1060" s="74"/>
      <c r="AC1060" s="74"/>
      <c r="AD1060" s="68"/>
      <c r="AE1060" s="68" t="str">
        <f t="shared" si="97"/>
        <v/>
      </c>
      <c r="AF1060" s="68"/>
      <c r="AG1060" s="75" t="str">
        <f>IF('COUT TVX'!F1057=0,"",'COUT TVX'!F1057)</f>
        <v/>
      </c>
      <c r="AH1060" s="75" t="str">
        <f>IF('COUT TVX'!G1057=0,"",'COUT TVX'!G1057)</f>
        <v/>
      </c>
      <c r="AI1060" s="76" t="str">
        <f t="shared" si="98"/>
        <v/>
      </c>
      <c r="AJ1060" s="67" t="str">
        <f>'COUT TVX'!K1057</f>
        <v>Lot 10-Chauffage, Plomberie, Sanitaires</v>
      </c>
      <c r="AK1060" s="67" t="str">
        <f>'COUT TVX'!L1057</f>
        <v>ELECTRICITE / CHAUFFAGE/PLOMBERIE/VMC</v>
      </c>
      <c r="AL1060" s="68">
        <f>'COUT TVX'!M1057</f>
        <v>60192.93</v>
      </c>
      <c r="AM1060" s="68"/>
      <c r="AN1060" s="68"/>
      <c r="AO1060" s="68"/>
      <c r="AP1060" s="68"/>
      <c r="AQ1060" s="68"/>
      <c r="AR1060" s="68"/>
      <c r="AS1060" s="77" t="str">
        <f>IF(ISBLANK('COUT TVX'!Q1057),"",'COUT TVX'!Q1057)</f>
        <v/>
      </c>
      <c r="AT1060" s="68" t="str">
        <f t="shared" si="99"/>
        <v/>
      </c>
      <c r="AU1060" s="68" t="str">
        <f t="shared" si="100"/>
        <v/>
      </c>
      <c r="AV1060" s="68" t="str">
        <f t="shared" si="101"/>
        <v/>
      </c>
    </row>
    <row r="1061" spans="1:48" x14ac:dyDescent="0.25">
      <c r="A1061" s="67" t="str">
        <f>'COUT TVX'!A1058</f>
        <v>919*</v>
      </c>
      <c r="B1061" s="67" t="str">
        <f>'COUT TVX'!B1058</f>
        <v>VOIVRES LES LE MANS-RUE DE LA GARE</v>
      </c>
      <c r="C1061" s="67"/>
      <c r="D1061" s="67"/>
      <c r="E1061" s="67" t="str">
        <f>IF(ISBLANK('COUT TVX'!I1058),"",'COUT TVX'!I1058)</f>
        <v/>
      </c>
      <c r="F1061" s="72" t="str">
        <f>'COUT TVX'!R1058</f>
        <v>Z3</v>
      </c>
      <c r="G1061" s="67"/>
      <c r="H1061" s="67">
        <f>'COUT TVX'!C1058</f>
        <v>2015</v>
      </c>
      <c r="I1061" s="67">
        <f>'COUT TVX'!D1058</f>
        <v>2019</v>
      </c>
      <c r="J1061" s="67" t="str">
        <f>IF('COUT TVX'!H1058="IND","IND",IF('COUT TVX'!H1058="COLL","COLL",IF('COUT TVX'!H1058="INT","COL","MIXTE")))</f>
        <v>IND</v>
      </c>
      <c r="K1061" s="67" t="str">
        <f>IFERROR((VLOOKUP(A1061,'COUT GLOBAL'!A:L,9,FALSE)),"")</f>
        <v/>
      </c>
      <c r="L1061" s="67"/>
      <c r="M1061" s="67"/>
      <c r="N1061" s="67" t="str">
        <f t="shared" si="96"/>
        <v>-</v>
      </c>
      <c r="O1061" s="67"/>
      <c r="P1061" s="67"/>
      <c r="Q1061" s="67"/>
      <c r="R1061" s="67"/>
      <c r="S1061" s="67"/>
      <c r="T1061" s="67"/>
      <c r="U1061" s="67"/>
      <c r="V1061" s="67"/>
      <c r="W1061" s="67"/>
      <c r="X1061" s="73" t="str">
        <f>IF('COUT TVX'!E1058=0,"",'COUT TVX'!E1058)</f>
        <v/>
      </c>
      <c r="Y1061" s="74"/>
      <c r="Z1061" s="74"/>
      <c r="AA1061" s="74"/>
      <c r="AB1061" s="74"/>
      <c r="AC1061" s="74"/>
      <c r="AD1061" s="68"/>
      <c r="AE1061" s="68" t="str">
        <f t="shared" si="97"/>
        <v/>
      </c>
      <c r="AF1061" s="68"/>
      <c r="AG1061" s="75" t="str">
        <f>IF('COUT TVX'!F1058=0,"",'COUT TVX'!F1058)</f>
        <v/>
      </c>
      <c r="AH1061" s="75" t="str">
        <f>IF('COUT TVX'!G1058=0,"",'COUT TVX'!G1058)</f>
        <v/>
      </c>
      <c r="AI1061" s="76" t="str">
        <f t="shared" si="98"/>
        <v/>
      </c>
      <c r="AJ1061" s="67" t="str">
        <f>'COUT TVX'!K1058</f>
        <v>Lot 11-Electricité, Panneaux Photovoltaïques</v>
      </c>
      <c r="AK1061" s="67" t="str">
        <f>'COUT TVX'!L1058</f>
        <v>ELECTRICITE / CHAUFFAGE/PLOMBERIE/VMC</v>
      </c>
      <c r="AL1061" s="68">
        <f>'COUT TVX'!M1058</f>
        <v>46989.599999999999</v>
      </c>
      <c r="AM1061" s="68"/>
      <c r="AN1061" s="68"/>
      <c r="AO1061" s="68"/>
      <c r="AP1061" s="68"/>
      <c r="AQ1061" s="68"/>
      <c r="AR1061" s="68"/>
      <c r="AS1061" s="77" t="str">
        <f>IF(ISBLANK('COUT TVX'!Q1058),"",'COUT TVX'!Q1058)</f>
        <v/>
      </c>
      <c r="AT1061" s="68" t="str">
        <f t="shared" si="99"/>
        <v/>
      </c>
      <c r="AU1061" s="68" t="str">
        <f t="shared" si="100"/>
        <v/>
      </c>
      <c r="AV1061" s="68" t="str">
        <f t="shared" si="101"/>
        <v/>
      </c>
    </row>
    <row r="1062" spans="1:48" x14ac:dyDescent="0.25">
      <c r="A1062" s="67" t="str">
        <f>'COUT TVX'!A1059</f>
        <v>919*</v>
      </c>
      <c r="B1062" s="67" t="str">
        <f>'COUT TVX'!B1059</f>
        <v>VOIVRES LES LE MANS-RUE DE LA GARE</v>
      </c>
      <c r="C1062" s="67"/>
      <c r="D1062" s="67"/>
      <c r="E1062" s="67" t="str">
        <f>IF(ISBLANK('COUT TVX'!I1059),"",'COUT TVX'!I1059)</f>
        <v/>
      </c>
      <c r="F1062" s="72" t="str">
        <f>'COUT TVX'!R1059</f>
        <v>Z3</v>
      </c>
      <c r="G1062" s="67"/>
      <c r="H1062" s="67">
        <f>'COUT TVX'!C1059</f>
        <v>2015</v>
      </c>
      <c r="I1062" s="67">
        <f>'COUT TVX'!D1059</f>
        <v>2019</v>
      </c>
      <c r="J1062" s="67" t="str">
        <f>IF('COUT TVX'!H1059="IND","IND",IF('COUT TVX'!H1059="COLL","COLL",IF('COUT TVX'!H1059="INT","COL","MIXTE")))</f>
        <v>IND</v>
      </c>
      <c r="K1062" s="67" t="str">
        <f>IFERROR((VLOOKUP(A1062,'COUT GLOBAL'!A:L,9,FALSE)),"")</f>
        <v/>
      </c>
      <c r="L1062" s="67"/>
      <c r="M1062" s="67"/>
      <c r="N1062" s="67" t="str">
        <f t="shared" si="96"/>
        <v>-</v>
      </c>
      <c r="O1062" s="67"/>
      <c r="P1062" s="67"/>
      <c r="Q1062" s="67"/>
      <c r="R1062" s="67"/>
      <c r="S1062" s="67"/>
      <c r="T1062" s="67"/>
      <c r="U1062" s="67"/>
      <c r="V1062" s="67"/>
      <c r="W1062" s="67"/>
      <c r="X1062" s="73" t="str">
        <f>IF('COUT TVX'!E1059=0,"",'COUT TVX'!E1059)</f>
        <v/>
      </c>
      <c r="Y1062" s="74"/>
      <c r="Z1062" s="74"/>
      <c r="AA1062" s="74"/>
      <c r="AB1062" s="74"/>
      <c r="AC1062" s="74"/>
      <c r="AD1062" s="68"/>
      <c r="AE1062" s="68" t="str">
        <f t="shared" si="97"/>
        <v/>
      </c>
      <c r="AF1062" s="68"/>
      <c r="AG1062" s="75" t="str">
        <f>IF('COUT TVX'!F1059=0,"",'COUT TVX'!F1059)</f>
        <v/>
      </c>
      <c r="AH1062" s="75" t="str">
        <f>IF('COUT TVX'!G1059=0,"",'COUT TVX'!G1059)</f>
        <v/>
      </c>
      <c r="AI1062" s="76" t="str">
        <f t="shared" si="98"/>
        <v/>
      </c>
      <c r="AJ1062" s="67" t="str">
        <f>'COUT TVX'!K1059</f>
        <v>Sous Traitant Lot 11</v>
      </c>
      <c r="AK1062" s="67" t="str">
        <f>'COUT TVX'!L1059</f>
        <v>ELECTRICITE / CHAUFFAGE/PLOMBERIE/VMC</v>
      </c>
      <c r="AL1062" s="68">
        <f>'COUT TVX'!M1059</f>
        <v>2340</v>
      </c>
      <c r="AM1062" s="68"/>
      <c r="AN1062" s="68"/>
      <c r="AO1062" s="68"/>
      <c r="AP1062" s="68"/>
      <c r="AQ1062" s="68"/>
      <c r="AR1062" s="68"/>
      <c r="AS1062" s="77" t="str">
        <f>IF(ISBLANK('COUT TVX'!Q1059),"",'COUT TVX'!Q1059)</f>
        <v/>
      </c>
      <c r="AT1062" s="68" t="str">
        <f t="shared" si="99"/>
        <v/>
      </c>
      <c r="AU1062" s="68" t="str">
        <f t="shared" si="100"/>
        <v/>
      </c>
      <c r="AV1062" s="68" t="str">
        <f t="shared" si="101"/>
        <v/>
      </c>
    </row>
    <row r="1063" spans="1:48" x14ac:dyDescent="0.25">
      <c r="A1063" s="67" t="str">
        <f>'COUT TVX'!A1060</f>
        <v>919*</v>
      </c>
      <c r="B1063" s="67" t="str">
        <f>'COUT TVX'!B1060</f>
        <v>VOIVRES LES LE MANS-RUE DE LA GARE</v>
      </c>
      <c r="C1063" s="67"/>
      <c r="D1063" s="67"/>
      <c r="E1063" s="67" t="str">
        <f>IF(ISBLANK('COUT TVX'!I1060),"",'COUT TVX'!I1060)</f>
        <v/>
      </c>
      <c r="F1063" s="72" t="str">
        <f>'COUT TVX'!R1060</f>
        <v>Z3</v>
      </c>
      <c r="G1063" s="67"/>
      <c r="H1063" s="67">
        <f>'COUT TVX'!C1060</f>
        <v>2015</v>
      </c>
      <c r="I1063" s="67">
        <f>'COUT TVX'!D1060</f>
        <v>2019</v>
      </c>
      <c r="J1063" s="67" t="str">
        <f>IF('COUT TVX'!H1060="IND","IND",IF('COUT TVX'!H1060="COLL","COLL",IF('COUT TVX'!H1060="INT","COL","MIXTE")))</f>
        <v>IND</v>
      </c>
      <c r="K1063" s="67" t="str">
        <f>IFERROR((VLOOKUP(A1063,'COUT GLOBAL'!A:L,9,FALSE)),"")</f>
        <v/>
      </c>
      <c r="L1063" s="67"/>
      <c r="M1063" s="67"/>
      <c r="N1063" s="67" t="str">
        <f t="shared" si="96"/>
        <v>-</v>
      </c>
      <c r="O1063" s="67"/>
      <c r="P1063" s="67"/>
      <c r="Q1063" s="67"/>
      <c r="R1063" s="67"/>
      <c r="S1063" s="67"/>
      <c r="T1063" s="67"/>
      <c r="U1063" s="67"/>
      <c r="V1063" s="67"/>
      <c r="W1063" s="67"/>
      <c r="X1063" s="73" t="str">
        <f>IF('COUT TVX'!E1060=0,"",'COUT TVX'!E1060)</f>
        <v/>
      </c>
      <c r="Y1063" s="74"/>
      <c r="Z1063" s="74"/>
      <c r="AA1063" s="74"/>
      <c r="AB1063" s="74"/>
      <c r="AC1063" s="74"/>
      <c r="AD1063" s="68"/>
      <c r="AE1063" s="68" t="str">
        <f t="shared" si="97"/>
        <v/>
      </c>
      <c r="AF1063" s="68"/>
      <c r="AG1063" s="75" t="str">
        <f>IF('COUT TVX'!F1060=0,"",'COUT TVX'!F1060)</f>
        <v/>
      </c>
      <c r="AH1063" s="75" t="str">
        <f>IF('COUT TVX'!G1060=0,"",'COUT TVX'!G1060)</f>
        <v/>
      </c>
      <c r="AI1063" s="76" t="str">
        <f t="shared" si="98"/>
        <v/>
      </c>
      <c r="AJ1063" s="67" t="str">
        <f>'COUT TVX'!K1060</f>
        <v>Lot 12-Carrelage, Faïence</v>
      </c>
      <c r="AK1063" s="67" t="str">
        <f>'COUT TVX'!L1060</f>
        <v>SECOND ŒUVRE</v>
      </c>
      <c r="AL1063" s="68">
        <f>'COUT TVX'!M1060</f>
        <v>21832.86</v>
      </c>
      <c r="AM1063" s="68"/>
      <c r="AN1063" s="68"/>
      <c r="AO1063" s="68"/>
      <c r="AP1063" s="68"/>
      <c r="AQ1063" s="68"/>
      <c r="AR1063" s="68"/>
      <c r="AS1063" s="77" t="str">
        <f>IF(ISBLANK('COUT TVX'!Q1060),"",'COUT TVX'!Q1060)</f>
        <v/>
      </c>
      <c r="AT1063" s="68" t="str">
        <f t="shared" si="99"/>
        <v/>
      </c>
      <c r="AU1063" s="68" t="str">
        <f t="shared" si="100"/>
        <v/>
      </c>
      <c r="AV1063" s="68" t="str">
        <f t="shared" si="101"/>
        <v/>
      </c>
    </row>
    <row r="1064" spans="1:48" x14ac:dyDescent="0.25">
      <c r="A1064" s="67" t="str">
        <f>'COUT TVX'!A1061</f>
        <v>919*</v>
      </c>
      <c r="B1064" s="67" t="str">
        <f>'COUT TVX'!B1061</f>
        <v>VOIVRES LES LE MANS-RUE DE LA GARE</v>
      </c>
      <c r="C1064" s="67"/>
      <c r="D1064" s="67"/>
      <c r="E1064" s="67" t="str">
        <f>IF(ISBLANK('COUT TVX'!I1061),"",'COUT TVX'!I1061)</f>
        <v/>
      </c>
      <c r="F1064" s="72" t="str">
        <f>'COUT TVX'!R1061</f>
        <v>Z3</v>
      </c>
      <c r="G1064" s="67"/>
      <c r="H1064" s="67">
        <f>'COUT TVX'!C1061</f>
        <v>2015</v>
      </c>
      <c r="I1064" s="67">
        <f>'COUT TVX'!D1061</f>
        <v>2019</v>
      </c>
      <c r="J1064" s="67" t="str">
        <f>IF('COUT TVX'!H1061="IND","IND",IF('COUT TVX'!H1061="COLL","COLL",IF('COUT TVX'!H1061="INT","COL","MIXTE")))</f>
        <v>IND</v>
      </c>
      <c r="K1064" s="67" t="str">
        <f>IFERROR((VLOOKUP(A1064,'COUT GLOBAL'!A:L,9,FALSE)),"")</f>
        <v/>
      </c>
      <c r="L1064" s="67"/>
      <c r="M1064" s="67"/>
      <c r="N1064" s="67" t="str">
        <f t="shared" si="96"/>
        <v>-</v>
      </c>
      <c r="O1064" s="67"/>
      <c r="P1064" s="67"/>
      <c r="Q1064" s="67"/>
      <c r="R1064" s="67"/>
      <c r="S1064" s="67"/>
      <c r="T1064" s="67"/>
      <c r="U1064" s="67"/>
      <c r="V1064" s="67"/>
      <c r="W1064" s="67"/>
      <c r="X1064" s="73" t="str">
        <f>IF('COUT TVX'!E1061=0,"",'COUT TVX'!E1061)</f>
        <v/>
      </c>
      <c r="Y1064" s="74"/>
      <c r="Z1064" s="74"/>
      <c r="AA1064" s="74"/>
      <c r="AB1064" s="74"/>
      <c r="AC1064" s="74"/>
      <c r="AD1064" s="68"/>
      <c r="AE1064" s="68" t="str">
        <f t="shared" si="97"/>
        <v/>
      </c>
      <c r="AF1064" s="68"/>
      <c r="AG1064" s="75" t="str">
        <f>IF('COUT TVX'!F1061=0,"",'COUT TVX'!F1061)</f>
        <v/>
      </c>
      <c r="AH1064" s="75" t="str">
        <f>IF('COUT TVX'!G1061=0,"",'COUT TVX'!G1061)</f>
        <v/>
      </c>
      <c r="AI1064" s="76" t="str">
        <f t="shared" si="98"/>
        <v/>
      </c>
      <c r="AJ1064" s="67" t="str">
        <f>'COUT TVX'!K1061</f>
        <v>Lot 13-Peinture, Sols Souples</v>
      </c>
      <c r="AK1064" s="67" t="str">
        <f>'COUT TVX'!L1061</f>
        <v>SECOND ŒUVRE</v>
      </c>
      <c r="AL1064" s="68">
        <f>'COUT TVX'!M1061</f>
        <v>27833.49</v>
      </c>
      <c r="AM1064" s="68"/>
      <c r="AN1064" s="68"/>
      <c r="AO1064" s="68"/>
      <c r="AP1064" s="68"/>
      <c r="AQ1064" s="68"/>
      <c r="AR1064" s="68"/>
      <c r="AS1064" s="77" t="str">
        <f>IF(ISBLANK('COUT TVX'!Q1061),"",'COUT TVX'!Q1061)</f>
        <v/>
      </c>
      <c r="AT1064" s="68" t="str">
        <f t="shared" si="99"/>
        <v/>
      </c>
      <c r="AU1064" s="68" t="str">
        <f t="shared" si="100"/>
        <v/>
      </c>
      <c r="AV1064" s="68" t="str">
        <f t="shared" si="101"/>
        <v/>
      </c>
    </row>
    <row r="1065" spans="1:48" x14ac:dyDescent="0.25">
      <c r="A1065" s="67" t="str">
        <f>'COUT TVX'!A1062</f>
        <v>919*</v>
      </c>
      <c r="B1065" s="67" t="str">
        <f>'COUT TVX'!B1062</f>
        <v>VOIVRES LES LE MANS-RUE DE LA GARE</v>
      </c>
      <c r="C1065" s="67"/>
      <c r="D1065" s="67"/>
      <c r="E1065" s="67" t="str">
        <f>IF(ISBLANK('COUT TVX'!I1062),"",'COUT TVX'!I1062)</f>
        <v/>
      </c>
      <c r="F1065" s="72" t="str">
        <f>'COUT TVX'!R1062</f>
        <v>Z3</v>
      </c>
      <c r="G1065" s="67"/>
      <c r="H1065" s="67">
        <f>'COUT TVX'!C1062</f>
        <v>2015</v>
      </c>
      <c r="I1065" s="67">
        <f>'COUT TVX'!D1062</f>
        <v>2019</v>
      </c>
      <c r="J1065" s="67" t="str">
        <f>IF('COUT TVX'!H1062="IND","IND",IF('COUT TVX'!H1062="COLL","COLL",IF('COUT TVX'!H1062="INT","COL","MIXTE")))</f>
        <v>IND</v>
      </c>
      <c r="K1065" s="67" t="str">
        <f>IFERROR((VLOOKUP(A1065,'COUT GLOBAL'!A:L,9,FALSE)),"")</f>
        <v/>
      </c>
      <c r="L1065" s="67"/>
      <c r="M1065" s="67"/>
      <c r="N1065" s="67" t="str">
        <f t="shared" si="96"/>
        <v>-</v>
      </c>
      <c r="O1065" s="67"/>
      <c r="P1065" s="67"/>
      <c r="Q1065" s="67"/>
      <c r="R1065" s="67"/>
      <c r="S1065" s="67"/>
      <c r="T1065" s="67"/>
      <c r="U1065" s="67"/>
      <c r="V1065" s="67"/>
      <c r="W1065" s="67"/>
      <c r="X1065" s="73" t="str">
        <f>IF('COUT TVX'!E1062=0,"",'COUT TVX'!E1062)</f>
        <v/>
      </c>
      <c r="Y1065" s="74"/>
      <c r="Z1065" s="74"/>
      <c r="AA1065" s="74"/>
      <c r="AB1065" s="74"/>
      <c r="AC1065" s="74"/>
      <c r="AD1065" s="68"/>
      <c r="AE1065" s="68" t="str">
        <f t="shared" si="97"/>
        <v/>
      </c>
      <c r="AF1065" s="68"/>
      <c r="AG1065" s="75" t="str">
        <f>IF('COUT TVX'!F1062=0,"",'COUT TVX'!F1062)</f>
        <v/>
      </c>
      <c r="AH1065" s="75" t="str">
        <f>IF('COUT TVX'!G1062=0,"",'COUT TVX'!G1062)</f>
        <v/>
      </c>
      <c r="AI1065" s="76" t="str">
        <f t="shared" si="98"/>
        <v/>
      </c>
      <c r="AJ1065" s="67" t="str">
        <f>'COUT TVX'!K1062</f>
        <v>Lot 14-Espaces Verts, Clôtures</v>
      </c>
      <c r="AK1065" s="67" t="s">
        <v>148</v>
      </c>
      <c r="AL1065" s="68">
        <f>'COUT TVX'!M1062</f>
        <v>6085.18</v>
      </c>
      <c r="AM1065" s="68"/>
      <c r="AN1065" s="68"/>
      <c r="AO1065" s="68"/>
      <c r="AP1065" s="68"/>
      <c r="AQ1065" s="68"/>
      <c r="AR1065" s="68"/>
      <c r="AS1065" s="77" t="str">
        <f>IF(ISBLANK('COUT TVX'!Q1062),"",'COUT TVX'!Q1062)</f>
        <v/>
      </c>
      <c r="AT1065" s="68" t="str">
        <f t="shared" si="99"/>
        <v/>
      </c>
      <c r="AU1065" s="68" t="str">
        <f t="shared" si="100"/>
        <v/>
      </c>
      <c r="AV1065" s="68" t="str">
        <f t="shared" si="101"/>
        <v/>
      </c>
    </row>
    <row r="1066" spans="1:48" x14ac:dyDescent="0.25">
      <c r="A1066" s="67" t="str">
        <f>'COUT TVX'!A1063</f>
        <v>906*</v>
      </c>
      <c r="B1066" s="67" t="str">
        <f>'COUT TVX'!B1063</f>
        <v>AUVERS LE HAMON-LA COUTURE</v>
      </c>
      <c r="C1066" s="67"/>
      <c r="D1066" s="67" t="s">
        <v>1283</v>
      </c>
      <c r="E1066" s="67" t="str">
        <f>IF(ISBLANK('COUT TVX'!I1063),"",'COUT TVX'!I1063)</f>
        <v/>
      </c>
      <c r="F1066" s="72" t="str">
        <f>'COUT TVX'!R1063</f>
        <v>Z3</v>
      </c>
      <c r="G1066" s="67"/>
      <c r="H1066" s="67">
        <f>'COUT TVX'!C1063</f>
        <v>2017</v>
      </c>
      <c r="I1066" s="67">
        <f>'COUT TVX'!D1063</f>
        <v>2019</v>
      </c>
      <c r="J1066" s="67" t="str">
        <f>IF('COUT TVX'!H1063="IND","IND",IF('COUT TVX'!H1063="COLL","COLL",IF('COUT TVX'!H1063="INT","COL","MIXTE")))</f>
        <v>IND</v>
      </c>
      <c r="K1066" s="67" t="str">
        <f>IFERROR((VLOOKUP(A1066,'COUT GLOBAL'!A:L,9,FALSE)),"")</f>
        <v/>
      </c>
      <c r="L1066" s="67"/>
      <c r="M1066" s="67"/>
      <c r="N1066" s="67" t="str">
        <f t="shared" si="96"/>
        <v>-</v>
      </c>
      <c r="O1066" s="67"/>
      <c r="P1066" s="67"/>
      <c r="Q1066" s="67"/>
      <c r="R1066" s="67"/>
      <c r="S1066" s="67"/>
      <c r="T1066" s="67"/>
      <c r="U1066" s="67"/>
      <c r="V1066" s="67"/>
      <c r="W1066" s="67"/>
      <c r="X1066" s="73">
        <f>IF('COUT TVX'!E1063=0,"",'COUT TVX'!E1063)</f>
        <v>6</v>
      </c>
      <c r="Y1066" s="74"/>
      <c r="Z1066" s="74"/>
      <c r="AA1066" s="74"/>
      <c r="AB1066" s="74"/>
      <c r="AC1066" s="74"/>
      <c r="AD1066" s="68"/>
      <c r="AE1066" s="68">
        <f t="shared" si="97"/>
        <v>0</v>
      </c>
      <c r="AF1066" s="68"/>
      <c r="AG1066" s="75">
        <f>IF('COUT TVX'!F1063=0,"",'COUT TVX'!F1063)</f>
        <v>478.16</v>
      </c>
      <c r="AH1066" s="75">
        <f>IF('COUT TVX'!G1063=0,"",'COUT TVX'!G1063)</f>
        <v>494.06</v>
      </c>
      <c r="AI1066" s="76">
        <f t="shared" si="98"/>
        <v>0.96781767396672469</v>
      </c>
      <c r="AJ1066" s="67" t="str">
        <f>'COUT TVX'!K1063</f>
        <v>Lot n°01-Maçonnerie</v>
      </c>
      <c r="AK1066" s="67" t="str">
        <f>'COUT TVX'!L1063</f>
        <v>GROS ŒUVRE</v>
      </c>
      <c r="AL1066" s="68">
        <f>'COUT TVX'!M1063</f>
        <v>176634.21</v>
      </c>
      <c r="AM1066" s="68"/>
      <c r="AN1066" s="68"/>
      <c r="AO1066" s="68"/>
      <c r="AP1066" s="68"/>
      <c r="AQ1066" s="68"/>
      <c r="AR1066" s="68"/>
      <c r="AS1066" s="77" t="str">
        <f>IF(ISBLANK('COUT TVX'!Q1063),"",'COUT TVX'!Q1063)</f>
        <v/>
      </c>
      <c r="AT1066" s="68">
        <f t="shared" si="99"/>
        <v>0</v>
      </c>
      <c r="AU1066" s="68">
        <f t="shared" si="100"/>
        <v>0</v>
      </c>
      <c r="AV1066" s="68">
        <f t="shared" si="101"/>
        <v>0</v>
      </c>
    </row>
    <row r="1067" spans="1:48" x14ac:dyDescent="0.25">
      <c r="A1067" s="67" t="str">
        <f>'COUT TVX'!A1064</f>
        <v>906*</v>
      </c>
      <c r="B1067" s="67" t="str">
        <f>'COUT TVX'!B1064</f>
        <v>AUVERS LE HAMON-LA COUTURE</v>
      </c>
      <c r="C1067" s="67"/>
      <c r="D1067" s="67"/>
      <c r="E1067" s="67" t="str">
        <f>IF(ISBLANK('COUT TVX'!I1064),"",'COUT TVX'!I1064)</f>
        <v/>
      </c>
      <c r="F1067" s="72" t="str">
        <f>'COUT TVX'!R1064</f>
        <v>Z3</v>
      </c>
      <c r="G1067" s="67"/>
      <c r="H1067" s="67">
        <f>'COUT TVX'!C1064</f>
        <v>2017</v>
      </c>
      <c r="I1067" s="67">
        <f>'COUT TVX'!D1064</f>
        <v>2019</v>
      </c>
      <c r="J1067" s="67" t="str">
        <f>IF('COUT TVX'!H1064="IND","IND",IF('COUT TVX'!H1064="COLL","COLL",IF('COUT TVX'!H1064="INT","COL","MIXTE")))</f>
        <v>IND</v>
      </c>
      <c r="K1067" s="67" t="str">
        <f>IFERROR((VLOOKUP(A1067,'COUT GLOBAL'!A:L,9,FALSE)),"")</f>
        <v/>
      </c>
      <c r="L1067" s="67"/>
      <c r="M1067" s="67"/>
      <c r="N1067" s="67" t="str">
        <f t="shared" si="96"/>
        <v>-</v>
      </c>
      <c r="O1067" s="67"/>
      <c r="P1067" s="67"/>
      <c r="Q1067" s="67"/>
      <c r="R1067" s="67"/>
      <c r="S1067" s="67"/>
      <c r="T1067" s="67"/>
      <c r="U1067" s="67"/>
      <c r="V1067" s="67"/>
      <c r="W1067" s="67"/>
      <c r="X1067" s="73" t="str">
        <f>IF('COUT TVX'!E1064=0,"",'COUT TVX'!E1064)</f>
        <v/>
      </c>
      <c r="Y1067" s="74"/>
      <c r="Z1067" s="74"/>
      <c r="AA1067" s="74"/>
      <c r="AB1067" s="74"/>
      <c r="AC1067" s="74"/>
      <c r="AD1067" s="68"/>
      <c r="AE1067" s="68" t="str">
        <f t="shared" si="97"/>
        <v/>
      </c>
      <c r="AF1067" s="68"/>
      <c r="AG1067" s="75" t="str">
        <f>IF('COUT TVX'!F1064=0,"",'COUT TVX'!F1064)</f>
        <v/>
      </c>
      <c r="AH1067" s="75" t="str">
        <f>IF('COUT TVX'!G1064=0,"",'COUT TVX'!G1064)</f>
        <v/>
      </c>
      <c r="AI1067" s="76" t="str">
        <f t="shared" si="98"/>
        <v/>
      </c>
      <c r="AJ1067" s="67" t="str">
        <f>'COUT TVX'!K1064</f>
        <v>Lot n°02-Ravalements</v>
      </c>
      <c r="AK1067" s="67" t="str">
        <f>'COUT TVX'!L1064</f>
        <v>GROS ŒUVRE</v>
      </c>
      <c r="AL1067" s="68">
        <f>'COUT TVX'!M1064</f>
        <v>6773.03</v>
      </c>
      <c r="AM1067" s="68"/>
      <c r="AN1067" s="68"/>
      <c r="AO1067" s="68"/>
      <c r="AP1067" s="68"/>
      <c r="AQ1067" s="68"/>
      <c r="AR1067" s="68"/>
      <c r="AS1067" s="77" t="str">
        <f>IF(ISBLANK('COUT TVX'!Q1064),"",'COUT TVX'!Q1064)</f>
        <v/>
      </c>
      <c r="AT1067" s="68" t="str">
        <f t="shared" si="99"/>
        <v/>
      </c>
      <c r="AU1067" s="68" t="str">
        <f t="shared" si="100"/>
        <v/>
      </c>
      <c r="AV1067" s="68" t="str">
        <f t="shared" si="101"/>
        <v/>
      </c>
    </row>
    <row r="1068" spans="1:48" x14ac:dyDescent="0.25">
      <c r="A1068" s="67" t="str">
        <f>'COUT TVX'!A1065</f>
        <v>906*</v>
      </c>
      <c r="B1068" s="67" t="str">
        <f>'COUT TVX'!B1065</f>
        <v>AUVERS LE HAMON-LA COUTURE</v>
      </c>
      <c r="C1068" s="67"/>
      <c r="D1068" s="67"/>
      <c r="E1068" s="67" t="str">
        <f>IF(ISBLANK('COUT TVX'!I1065),"",'COUT TVX'!I1065)</f>
        <v/>
      </c>
      <c r="F1068" s="72" t="str">
        <f>'COUT TVX'!R1065</f>
        <v>Z3</v>
      </c>
      <c r="G1068" s="67"/>
      <c r="H1068" s="67">
        <f>'COUT TVX'!C1065</f>
        <v>2017</v>
      </c>
      <c r="I1068" s="67">
        <f>'COUT TVX'!D1065</f>
        <v>2019</v>
      </c>
      <c r="J1068" s="67" t="str">
        <f>IF('COUT TVX'!H1065="IND","IND",IF('COUT TVX'!H1065="COLL","COLL",IF('COUT TVX'!H1065="INT","COL","MIXTE")))</f>
        <v>IND</v>
      </c>
      <c r="K1068" s="67" t="str">
        <f>IFERROR((VLOOKUP(A1068,'COUT GLOBAL'!A:L,9,FALSE)),"")</f>
        <v/>
      </c>
      <c r="L1068" s="67"/>
      <c r="M1068" s="67"/>
      <c r="N1068" s="67" t="str">
        <f t="shared" si="96"/>
        <v>-</v>
      </c>
      <c r="O1068" s="67"/>
      <c r="P1068" s="67"/>
      <c r="Q1068" s="67"/>
      <c r="R1068" s="67"/>
      <c r="S1068" s="67"/>
      <c r="T1068" s="67"/>
      <c r="U1068" s="67"/>
      <c r="V1068" s="67"/>
      <c r="W1068" s="67"/>
      <c r="X1068" s="73" t="str">
        <f>IF('COUT TVX'!E1065=0,"",'COUT TVX'!E1065)</f>
        <v/>
      </c>
      <c r="Y1068" s="74"/>
      <c r="Z1068" s="74"/>
      <c r="AA1068" s="74"/>
      <c r="AB1068" s="74"/>
      <c r="AC1068" s="74"/>
      <c r="AD1068" s="68"/>
      <c r="AE1068" s="68" t="str">
        <f t="shared" si="97"/>
        <v/>
      </c>
      <c r="AF1068" s="68"/>
      <c r="AG1068" s="75" t="str">
        <f>IF('COUT TVX'!F1065=0,"",'COUT TVX'!F1065)</f>
        <v/>
      </c>
      <c r="AH1068" s="75" t="str">
        <f>IF('COUT TVX'!G1065=0,"",'COUT TVX'!G1065)</f>
        <v/>
      </c>
      <c r="AI1068" s="76" t="str">
        <f t="shared" si="98"/>
        <v/>
      </c>
      <c r="AJ1068" s="67" t="str">
        <f>'COUT TVX'!K1065</f>
        <v>Lot n°03-Charpente Bois-Ossarure-Bardage</v>
      </c>
      <c r="AK1068" s="67" t="str">
        <f>'COUT TVX'!L1065</f>
        <v>CHARPENTE / COUVERTURE</v>
      </c>
      <c r="AL1068" s="68">
        <f>'COUT TVX'!M1065</f>
        <v>78318.66</v>
      </c>
      <c r="AM1068" s="68"/>
      <c r="AN1068" s="68"/>
      <c r="AO1068" s="68"/>
      <c r="AP1068" s="68"/>
      <c r="AQ1068" s="68"/>
      <c r="AR1068" s="68"/>
      <c r="AS1068" s="77" t="str">
        <f>IF(ISBLANK('COUT TVX'!Q1065),"",'COUT TVX'!Q1065)</f>
        <v/>
      </c>
      <c r="AT1068" s="68" t="str">
        <f t="shared" si="99"/>
        <v/>
      </c>
      <c r="AU1068" s="68" t="str">
        <f t="shared" si="100"/>
        <v/>
      </c>
      <c r="AV1068" s="68" t="str">
        <f t="shared" si="101"/>
        <v/>
      </c>
    </row>
    <row r="1069" spans="1:48" x14ac:dyDescent="0.25">
      <c r="A1069" s="67" t="str">
        <f>'COUT TVX'!A1066</f>
        <v>906*</v>
      </c>
      <c r="B1069" s="67" t="str">
        <f>'COUT TVX'!B1066</f>
        <v>AUVERS LE HAMON-LA COUTURE</v>
      </c>
      <c r="C1069" s="67"/>
      <c r="D1069" s="67"/>
      <c r="E1069" s="67" t="str">
        <f>IF(ISBLANK('COUT TVX'!I1066),"",'COUT TVX'!I1066)</f>
        <v/>
      </c>
      <c r="F1069" s="72" t="str">
        <f>'COUT TVX'!R1066</f>
        <v>Z3</v>
      </c>
      <c r="G1069" s="67"/>
      <c r="H1069" s="67">
        <f>'COUT TVX'!C1066</f>
        <v>2017</v>
      </c>
      <c r="I1069" s="67">
        <f>'COUT TVX'!D1066</f>
        <v>2019</v>
      </c>
      <c r="J1069" s="67" t="str">
        <f>IF('COUT TVX'!H1066="IND","IND",IF('COUT TVX'!H1066="COLL","COLL",IF('COUT TVX'!H1066="INT","COL","MIXTE")))</f>
        <v>IND</v>
      </c>
      <c r="K1069" s="67" t="str">
        <f>IFERROR((VLOOKUP(A1069,'COUT GLOBAL'!A:L,9,FALSE)),"")</f>
        <v/>
      </c>
      <c r="L1069" s="67"/>
      <c r="M1069" s="67"/>
      <c r="N1069" s="67" t="str">
        <f t="shared" si="96"/>
        <v>-</v>
      </c>
      <c r="O1069" s="67"/>
      <c r="P1069" s="67"/>
      <c r="Q1069" s="67"/>
      <c r="R1069" s="67"/>
      <c r="S1069" s="67"/>
      <c r="T1069" s="67"/>
      <c r="U1069" s="67"/>
      <c r="V1069" s="67"/>
      <c r="W1069" s="67"/>
      <c r="X1069" s="73" t="str">
        <f>IF('COUT TVX'!E1066=0,"",'COUT TVX'!E1066)</f>
        <v/>
      </c>
      <c r="Y1069" s="74"/>
      <c r="Z1069" s="74"/>
      <c r="AA1069" s="74"/>
      <c r="AB1069" s="74"/>
      <c r="AC1069" s="74"/>
      <c r="AD1069" s="68"/>
      <c r="AE1069" s="68" t="str">
        <f t="shared" si="97"/>
        <v/>
      </c>
      <c r="AF1069" s="68"/>
      <c r="AG1069" s="75" t="str">
        <f>IF('COUT TVX'!F1066=0,"",'COUT TVX'!F1066)</f>
        <v/>
      </c>
      <c r="AH1069" s="75" t="str">
        <f>IF('COUT TVX'!G1066=0,"",'COUT TVX'!G1066)</f>
        <v/>
      </c>
      <c r="AI1069" s="76" t="str">
        <f t="shared" si="98"/>
        <v/>
      </c>
      <c r="AJ1069" s="67" t="str">
        <f>'COUT TVX'!K1066</f>
        <v>Sous-Traitant n°1-Lot n°03</v>
      </c>
      <c r="AK1069" s="67" t="str">
        <f>'COUT TVX'!L1066</f>
        <v>CHARPENTE / COUVERTURE</v>
      </c>
      <c r="AL1069" s="68">
        <f>'COUT TVX'!M1066</f>
        <v>6240</v>
      </c>
      <c r="AM1069" s="68"/>
      <c r="AN1069" s="68"/>
      <c r="AO1069" s="68"/>
      <c r="AP1069" s="68"/>
      <c r="AQ1069" s="68"/>
      <c r="AR1069" s="68"/>
      <c r="AS1069" s="77" t="str">
        <f>IF(ISBLANK('COUT TVX'!Q1066),"",'COUT TVX'!Q1066)</f>
        <v/>
      </c>
      <c r="AT1069" s="68" t="str">
        <f t="shared" si="99"/>
        <v/>
      </c>
      <c r="AU1069" s="68" t="str">
        <f t="shared" si="100"/>
        <v/>
      </c>
      <c r="AV1069" s="68" t="str">
        <f t="shared" si="101"/>
        <v/>
      </c>
    </row>
    <row r="1070" spans="1:48" x14ac:dyDescent="0.25">
      <c r="A1070" s="67" t="str">
        <f>'COUT TVX'!A1067</f>
        <v>906*</v>
      </c>
      <c r="B1070" s="67" t="str">
        <f>'COUT TVX'!B1067</f>
        <v>AUVERS LE HAMON-LA COUTURE</v>
      </c>
      <c r="C1070" s="67"/>
      <c r="D1070" s="67"/>
      <c r="E1070" s="67" t="str">
        <f>IF(ISBLANK('COUT TVX'!I1067),"",'COUT TVX'!I1067)</f>
        <v/>
      </c>
      <c r="F1070" s="72" t="str">
        <f>'COUT TVX'!R1067</f>
        <v>Z3</v>
      </c>
      <c r="G1070" s="67"/>
      <c r="H1070" s="67">
        <f>'COUT TVX'!C1067</f>
        <v>2017</v>
      </c>
      <c r="I1070" s="67">
        <f>'COUT TVX'!D1067</f>
        <v>2019</v>
      </c>
      <c r="J1070" s="67" t="str">
        <f>IF('COUT TVX'!H1067="IND","IND",IF('COUT TVX'!H1067="COLL","COLL",IF('COUT TVX'!H1067="INT","COL","MIXTE")))</f>
        <v>IND</v>
      </c>
      <c r="K1070" s="67" t="str">
        <f>IFERROR((VLOOKUP(A1070,'COUT GLOBAL'!A:L,9,FALSE)),"")</f>
        <v/>
      </c>
      <c r="L1070" s="67"/>
      <c r="M1070" s="67"/>
      <c r="N1070" s="67" t="str">
        <f t="shared" si="96"/>
        <v>-</v>
      </c>
      <c r="O1070" s="67"/>
      <c r="P1070" s="67"/>
      <c r="Q1070" s="67"/>
      <c r="R1070" s="67"/>
      <c r="S1070" s="67"/>
      <c r="T1070" s="67"/>
      <c r="U1070" s="67"/>
      <c r="V1070" s="67"/>
      <c r="W1070" s="67"/>
      <c r="X1070" s="73" t="str">
        <f>IF('COUT TVX'!E1067=0,"",'COUT TVX'!E1067)</f>
        <v/>
      </c>
      <c r="Y1070" s="74"/>
      <c r="Z1070" s="74"/>
      <c r="AA1070" s="74"/>
      <c r="AB1070" s="74"/>
      <c r="AC1070" s="74"/>
      <c r="AD1070" s="68"/>
      <c r="AE1070" s="68" t="str">
        <f t="shared" si="97"/>
        <v/>
      </c>
      <c r="AF1070" s="68"/>
      <c r="AG1070" s="75" t="str">
        <f>IF('COUT TVX'!F1067=0,"",'COUT TVX'!F1067)</f>
        <v/>
      </c>
      <c r="AH1070" s="75" t="str">
        <f>IF('COUT TVX'!G1067=0,"",'COUT TVX'!G1067)</f>
        <v/>
      </c>
      <c r="AI1070" s="76" t="str">
        <f t="shared" si="98"/>
        <v/>
      </c>
      <c r="AJ1070" s="67" t="str">
        <f>'COUT TVX'!K1067</f>
        <v>Lot n°04-Couverture Ardoises</v>
      </c>
      <c r="AK1070" s="67" t="str">
        <f>'COUT TVX'!L1067</f>
        <v>CHARPENTE / COUVERTURE</v>
      </c>
      <c r="AL1070" s="68">
        <f>'COUT TVX'!M1067</f>
        <v>30600.799999999999</v>
      </c>
      <c r="AM1070" s="68"/>
      <c r="AN1070" s="68"/>
      <c r="AO1070" s="68"/>
      <c r="AP1070" s="68"/>
      <c r="AQ1070" s="68"/>
      <c r="AR1070" s="68"/>
      <c r="AS1070" s="77" t="str">
        <f>IF(ISBLANK('COUT TVX'!Q1067),"",'COUT TVX'!Q1067)</f>
        <v/>
      </c>
      <c r="AT1070" s="68" t="str">
        <f t="shared" si="99"/>
        <v/>
      </c>
      <c r="AU1070" s="68" t="str">
        <f t="shared" si="100"/>
        <v/>
      </c>
      <c r="AV1070" s="68" t="str">
        <f t="shared" si="101"/>
        <v/>
      </c>
    </row>
    <row r="1071" spans="1:48" x14ac:dyDescent="0.25">
      <c r="A1071" s="67" t="str">
        <f>'COUT TVX'!A1068</f>
        <v>906*</v>
      </c>
      <c r="B1071" s="67" t="str">
        <f>'COUT TVX'!B1068</f>
        <v>AUVERS LE HAMON-LA COUTURE</v>
      </c>
      <c r="C1071" s="67"/>
      <c r="D1071" s="67"/>
      <c r="E1071" s="67" t="str">
        <f>IF(ISBLANK('COUT TVX'!I1068),"",'COUT TVX'!I1068)</f>
        <v/>
      </c>
      <c r="F1071" s="72" t="str">
        <f>'COUT TVX'!R1068</f>
        <v>Z3</v>
      </c>
      <c r="G1071" s="67"/>
      <c r="H1071" s="67">
        <f>'COUT TVX'!C1068</f>
        <v>2017</v>
      </c>
      <c r="I1071" s="67">
        <f>'COUT TVX'!D1068</f>
        <v>2019</v>
      </c>
      <c r="J1071" s="67" t="str">
        <f>IF('COUT TVX'!H1068="IND","IND",IF('COUT TVX'!H1068="COLL","COLL",IF('COUT TVX'!H1068="INT","COL","MIXTE")))</f>
        <v>IND</v>
      </c>
      <c r="K1071" s="67" t="str">
        <f>IFERROR((VLOOKUP(A1071,'COUT GLOBAL'!A:L,9,FALSE)),"")</f>
        <v/>
      </c>
      <c r="L1071" s="67"/>
      <c r="M1071" s="67"/>
      <c r="N1071" s="67" t="str">
        <f t="shared" si="96"/>
        <v>-</v>
      </c>
      <c r="O1071" s="67"/>
      <c r="P1071" s="67"/>
      <c r="Q1071" s="67"/>
      <c r="R1071" s="67"/>
      <c r="S1071" s="67"/>
      <c r="T1071" s="67"/>
      <c r="U1071" s="67"/>
      <c r="V1071" s="67"/>
      <c r="W1071" s="67"/>
      <c r="X1071" s="73" t="str">
        <f>IF('COUT TVX'!E1068=0,"",'COUT TVX'!E1068)</f>
        <v/>
      </c>
      <c r="Y1071" s="74"/>
      <c r="Z1071" s="74"/>
      <c r="AA1071" s="74"/>
      <c r="AB1071" s="74"/>
      <c r="AC1071" s="74"/>
      <c r="AD1071" s="68"/>
      <c r="AE1071" s="68" t="str">
        <f t="shared" si="97"/>
        <v/>
      </c>
      <c r="AF1071" s="68"/>
      <c r="AG1071" s="75" t="str">
        <f>IF('COUT TVX'!F1068=0,"",'COUT TVX'!F1068)</f>
        <v/>
      </c>
      <c r="AH1071" s="75" t="str">
        <f>IF('COUT TVX'!G1068=0,"",'COUT TVX'!G1068)</f>
        <v/>
      </c>
      <c r="AI1071" s="76" t="str">
        <f t="shared" si="98"/>
        <v/>
      </c>
      <c r="AJ1071" s="67" t="str">
        <f>'COUT TVX'!K1068</f>
        <v>Lot n°05-Etanchéité</v>
      </c>
      <c r="AK1071" s="67" t="str">
        <f>'COUT TVX'!L1068</f>
        <v>CHARPENTE / COUVERTURE</v>
      </c>
      <c r="AL1071" s="68">
        <f>'COUT TVX'!M1068</f>
        <v>24332.41</v>
      </c>
      <c r="AM1071" s="68"/>
      <c r="AN1071" s="68"/>
      <c r="AO1071" s="68"/>
      <c r="AP1071" s="68"/>
      <c r="AQ1071" s="68"/>
      <c r="AR1071" s="68"/>
      <c r="AS1071" s="77" t="str">
        <f>IF(ISBLANK('COUT TVX'!Q1068),"",'COUT TVX'!Q1068)</f>
        <v/>
      </c>
      <c r="AT1071" s="68" t="str">
        <f t="shared" si="99"/>
        <v/>
      </c>
      <c r="AU1071" s="68" t="str">
        <f t="shared" si="100"/>
        <v/>
      </c>
      <c r="AV1071" s="68" t="str">
        <f t="shared" si="101"/>
        <v/>
      </c>
    </row>
    <row r="1072" spans="1:48" x14ac:dyDescent="0.25">
      <c r="A1072" s="67" t="str">
        <f>'COUT TVX'!A1069</f>
        <v>906*</v>
      </c>
      <c r="B1072" s="67" t="str">
        <f>'COUT TVX'!B1069</f>
        <v>AUVERS LE HAMON-LA COUTURE</v>
      </c>
      <c r="C1072" s="67"/>
      <c r="D1072" s="67"/>
      <c r="E1072" s="67" t="str">
        <f>IF(ISBLANK('COUT TVX'!I1069),"",'COUT TVX'!I1069)</f>
        <v/>
      </c>
      <c r="F1072" s="72" t="str">
        <f>'COUT TVX'!R1069</f>
        <v>Z3</v>
      </c>
      <c r="G1072" s="67"/>
      <c r="H1072" s="67">
        <f>'COUT TVX'!C1069</f>
        <v>2017</v>
      </c>
      <c r="I1072" s="67">
        <f>'COUT TVX'!D1069</f>
        <v>2019</v>
      </c>
      <c r="J1072" s="67" t="str">
        <f>IF('COUT TVX'!H1069="IND","IND",IF('COUT TVX'!H1069="COLL","COLL",IF('COUT TVX'!H1069="INT","COL","MIXTE")))</f>
        <v>IND</v>
      </c>
      <c r="K1072" s="67" t="str">
        <f>IFERROR((VLOOKUP(A1072,'COUT GLOBAL'!A:L,9,FALSE)),"")</f>
        <v/>
      </c>
      <c r="L1072" s="67"/>
      <c r="M1072" s="67"/>
      <c r="N1072" s="67" t="str">
        <f t="shared" si="96"/>
        <v>-</v>
      </c>
      <c r="O1072" s="67"/>
      <c r="P1072" s="67"/>
      <c r="Q1072" s="67"/>
      <c r="R1072" s="67"/>
      <c r="S1072" s="67"/>
      <c r="T1072" s="67"/>
      <c r="U1072" s="67"/>
      <c r="V1072" s="67"/>
      <c r="W1072" s="67"/>
      <c r="X1072" s="73" t="str">
        <f>IF('COUT TVX'!E1069=0,"",'COUT TVX'!E1069)</f>
        <v/>
      </c>
      <c r="Y1072" s="74"/>
      <c r="Z1072" s="74"/>
      <c r="AA1072" s="74"/>
      <c r="AB1072" s="74"/>
      <c r="AC1072" s="74"/>
      <c r="AD1072" s="68"/>
      <c r="AE1072" s="68" t="str">
        <f t="shared" si="97"/>
        <v/>
      </c>
      <c r="AF1072" s="68"/>
      <c r="AG1072" s="75" t="str">
        <f>IF('COUT TVX'!F1069=0,"",'COUT TVX'!F1069)</f>
        <v/>
      </c>
      <c r="AH1072" s="75" t="str">
        <f>IF('COUT TVX'!G1069=0,"",'COUT TVX'!G1069)</f>
        <v/>
      </c>
      <c r="AI1072" s="76" t="str">
        <f t="shared" si="98"/>
        <v/>
      </c>
      <c r="AJ1072" s="67" t="str">
        <f>'COUT TVX'!K1069</f>
        <v>Lot n°06-Menuiseries Ext Pvc</v>
      </c>
      <c r="AK1072" s="67" t="str">
        <f>'COUT TVX'!L1069</f>
        <v>SECOND ŒUVRE</v>
      </c>
      <c r="AL1072" s="68">
        <f>'COUT TVX'!M1069</f>
        <v>55103.77</v>
      </c>
      <c r="AM1072" s="68"/>
      <c r="AN1072" s="68"/>
      <c r="AO1072" s="68"/>
      <c r="AP1072" s="68"/>
      <c r="AQ1072" s="68"/>
      <c r="AR1072" s="68"/>
      <c r="AS1072" s="77" t="str">
        <f>IF(ISBLANK('COUT TVX'!Q1069),"",'COUT TVX'!Q1069)</f>
        <v/>
      </c>
      <c r="AT1072" s="68" t="str">
        <f t="shared" si="99"/>
        <v/>
      </c>
      <c r="AU1072" s="68" t="str">
        <f t="shared" si="100"/>
        <v/>
      </c>
      <c r="AV1072" s="68" t="str">
        <f t="shared" si="101"/>
        <v/>
      </c>
    </row>
    <row r="1073" spans="1:48" x14ac:dyDescent="0.25">
      <c r="A1073" s="67" t="str">
        <f>'COUT TVX'!A1070</f>
        <v>906*</v>
      </c>
      <c r="B1073" s="67" t="str">
        <f>'COUT TVX'!B1070</f>
        <v>AUVERS LE HAMON-LA COUTURE</v>
      </c>
      <c r="C1073" s="67"/>
      <c r="D1073" s="67"/>
      <c r="E1073" s="67" t="str">
        <f>IF(ISBLANK('COUT TVX'!I1070),"",'COUT TVX'!I1070)</f>
        <v/>
      </c>
      <c r="F1073" s="72" t="str">
        <f>'COUT TVX'!R1070</f>
        <v>Z3</v>
      </c>
      <c r="G1073" s="67"/>
      <c r="H1073" s="67">
        <f>'COUT TVX'!C1070</f>
        <v>2017</v>
      </c>
      <c r="I1073" s="67">
        <f>'COUT TVX'!D1070</f>
        <v>2019</v>
      </c>
      <c r="J1073" s="67" t="str">
        <f>IF('COUT TVX'!H1070="IND","IND",IF('COUT TVX'!H1070="COLL","COLL",IF('COUT TVX'!H1070="INT","COL","MIXTE")))</f>
        <v>IND</v>
      </c>
      <c r="K1073" s="67" t="str">
        <f>IFERROR((VLOOKUP(A1073,'COUT GLOBAL'!A:L,9,FALSE)),"")</f>
        <v/>
      </c>
      <c r="L1073" s="67"/>
      <c r="M1073" s="67"/>
      <c r="N1073" s="67" t="str">
        <f t="shared" si="96"/>
        <v>-</v>
      </c>
      <c r="O1073" s="67"/>
      <c r="P1073" s="67"/>
      <c r="Q1073" s="67"/>
      <c r="R1073" s="67"/>
      <c r="S1073" s="67"/>
      <c r="T1073" s="67"/>
      <c r="U1073" s="67"/>
      <c r="V1073" s="67"/>
      <c r="W1073" s="67"/>
      <c r="X1073" s="73" t="str">
        <f>IF('COUT TVX'!E1070=0,"",'COUT TVX'!E1070)</f>
        <v/>
      </c>
      <c r="Y1073" s="74"/>
      <c r="Z1073" s="74"/>
      <c r="AA1073" s="74"/>
      <c r="AB1073" s="74"/>
      <c r="AC1073" s="74"/>
      <c r="AD1073" s="68"/>
      <c r="AE1073" s="68" t="str">
        <f t="shared" si="97"/>
        <v/>
      </c>
      <c r="AF1073" s="68"/>
      <c r="AG1073" s="75" t="str">
        <f>IF('COUT TVX'!F1070=0,"",'COUT TVX'!F1070)</f>
        <v/>
      </c>
      <c r="AH1073" s="75" t="str">
        <f>IF('COUT TVX'!G1070=0,"",'COUT TVX'!G1070)</f>
        <v/>
      </c>
      <c r="AI1073" s="76" t="str">
        <f t="shared" si="98"/>
        <v/>
      </c>
      <c r="AJ1073" s="67" t="str">
        <f>'COUT TVX'!K1070</f>
        <v>Lot n°07-Menuiseries Bois-Escalier Bois</v>
      </c>
      <c r="AK1073" s="67" t="str">
        <f>'COUT TVX'!L1070</f>
        <v>SECOND ŒUVRE</v>
      </c>
      <c r="AL1073" s="68">
        <f>'COUT TVX'!M1070</f>
        <v>23384.66</v>
      </c>
      <c r="AM1073" s="68"/>
      <c r="AN1073" s="68"/>
      <c r="AO1073" s="68"/>
      <c r="AP1073" s="68"/>
      <c r="AQ1073" s="68"/>
      <c r="AR1073" s="68"/>
      <c r="AS1073" s="77" t="str">
        <f>IF(ISBLANK('COUT TVX'!Q1070),"",'COUT TVX'!Q1070)</f>
        <v/>
      </c>
      <c r="AT1073" s="68" t="str">
        <f t="shared" si="99"/>
        <v/>
      </c>
      <c r="AU1073" s="68" t="str">
        <f t="shared" si="100"/>
        <v/>
      </c>
      <c r="AV1073" s="68" t="str">
        <f t="shared" si="101"/>
        <v/>
      </c>
    </row>
    <row r="1074" spans="1:48" x14ac:dyDescent="0.25">
      <c r="A1074" s="67" t="str">
        <f>'COUT TVX'!A1071</f>
        <v>906*</v>
      </c>
      <c r="B1074" s="67" t="str">
        <f>'COUT TVX'!B1071</f>
        <v>AUVERS LE HAMON-LA COUTURE</v>
      </c>
      <c r="C1074" s="67"/>
      <c r="D1074" s="67"/>
      <c r="E1074" s="67" t="str">
        <f>IF(ISBLANK('COUT TVX'!I1071),"",'COUT TVX'!I1071)</f>
        <v/>
      </c>
      <c r="F1074" s="72" t="str">
        <f>'COUT TVX'!R1071</f>
        <v>Z3</v>
      </c>
      <c r="G1074" s="67"/>
      <c r="H1074" s="67">
        <f>'COUT TVX'!C1071</f>
        <v>2017</v>
      </c>
      <c r="I1074" s="67">
        <f>'COUT TVX'!D1071</f>
        <v>2019</v>
      </c>
      <c r="J1074" s="67" t="str">
        <f>IF('COUT TVX'!H1071="IND","IND",IF('COUT TVX'!H1071="COLL","COLL",IF('COUT TVX'!H1071="INT","COL","MIXTE")))</f>
        <v>IND</v>
      </c>
      <c r="K1074" s="67" t="str">
        <f>IFERROR((VLOOKUP(A1074,'COUT GLOBAL'!A:L,9,FALSE)),"")</f>
        <v/>
      </c>
      <c r="L1074" s="67"/>
      <c r="M1074" s="67"/>
      <c r="N1074" s="67" t="str">
        <f t="shared" si="96"/>
        <v>-</v>
      </c>
      <c r="O1074" s="67"/>
      <c r="P1074" s="67"/>
      <c r="Q1074" s="67"/>
      <c r="R1074" s="67"/>
      <c r="S1074" s="67"/>
      <c r="T1074" s="67"/>
      <c r="U1074" s="67"/>
      <c r="V1074" s="67"/>
      <c r="W1074" s="67"/>
      <c r="X1074" s="73" t="str">
        <f>IF('COUT TVX'!E1071=0,"",'COUT TVX'!E1071)</f>
        <v/>
      </c>
      <c r="Y1074" s="74"/>
      <c r="Z1074" s="74"/>
      <c r="AA1074" s="74"/>
      <c r="AB1074" s="74"/>
      <c r="AC1074" s="74"/>
      <c r="AD1074" s="68"/>
      <c r="AE1074" s="68" t="str">
        <f t="shared" si="97"/>
        <v/>
      </c>
      <c r="AF1074" s="68"/>
      <c r="AG1074" s="75" t="str">
        <f>IF('COUT TVX'!F1071=0,"",'COUT TVX'!F1071)</f>
        <v/>
      </c>
      <c r="AH1074" s="75" t="str">
        <f>IF('COUT TVX'!G1071=0,"",'COUT TVX'!G1071)</f>
        <v/>
      </c>
      <c r="AI1074" s="76" t="str">
        <f t="shared" si="98"/>
        <v/>
      </c>
      <c r="AJ1074" s="67" t="str">
        <f>'COUT TVX'!K1071</f>
        <v>Lot n°08-Plâtrerie-Cloisons Sèches-Isolation</v>
      </c>
      <c r="AK1074" s="67" t="str">
        <f>'COUT TVX'!L1071</f>
        <v>SECOND ŒUVRE</v>
      </c>
      <c r="AL1074" s="68">
        <f>'COUT TVX'!M1071</f>
        <v>71972.990000000005</v>
      </c>
      <c r="AM1074" s="68"/>
      <c r="AN1074" s="68"/>
      <c r="AO1074" s="68"/>
      <c r="AP1074" s="68"/>
      <c r="AQ1074" s="68"/>
      <c r="AR1074" s="68"/>
      <c r="AS1074" s="77" t="str">
        <f>IF(ISBLANK('COUT TVX'!Q1071),"",'COUT TVX'!Q1071)</f>
        <v/>
      </c>
      <c r="AT1074" s="68" t="str">
        <f t="shared" si="99"/>
        <v/>
      </c>
      <c r="AU1074" s="68" t="str">
        <f t="shared" si="100"/>
        <v/>
      </c>
      <c r="AV1074" s="68" t="str">
        <f t="shared" si="101"/>
        <v/>
      </c>
    </row>
    <row r="1075" spans="1:48" x14ac:dyDescent="0.25">
      <c r="A1075" s="67" t="str">
        <f>'COUT TVX'!A1072</f>
        <v>906*</v>
      </c>
      <c r="B1075" s="67" t="str">
        <f>'COUT TVX'!B1072</f>
        <v>AUVERS LE HAMON-LA COUTURE</v>
      </c>
      <c r="C1075" s="67"/>
      <c r="D1075" s="67"/>
      <c r="E1075" s="67" t="str">
        <f>IF(ISBLANK('COUT TVX'!I1072),"",'COUT TVX'!I1072)</f>
        <v/>
      </c>
      <c r="F1075" s="72" t="str">
        <f>'COUT TVX'!R1072</f>
        <v>Z3</v>
      </c>
      <c r="G1075" s="67"/>
      <c r="H1075" s="67">
        <f>'COUT TVX'!C1072</f>
        <v>2017</v>
      </c>
      <c r="I1075" s="67">
        <f>'COUT TVX'!D1072</f>
        <v>2019</v>
      </c>
      <c r="J1075" s="67" t="str">
        <f>IF('COUT TVX'!H1072="IND","IND",IF('COUT TVX'!H1072="COLL","COLL",IF('COUT TVX'!H1072="INT","COL","MIXTE")))</f>
        <v>IND</v>
      </c>
      <c r="K1075" s="67" t="str">
        <f>IFERROR((VLOOKUP(A1075,'COUT GLOBAL'!A:L,9,FALSE)),"")</f>
        <v/>
      </c>
      <c r="L1075" s="67"/>
      <c r="M1075" s="67"/>
      <c r="N1075" s="67" t="str">
        <f t="shared" si="96"/>
        <v>-</v>
      </c>
      <c r="O1075" s="67"/>
      <c r="P1075" s="67"/>
      <c r="Q1075" s="67"/>
      <c r="R1075" s="67"/>
      <c r="S1075" s="67"/>
      <c r="T1075" s="67"/>
      <c r="U1075" s="67"/>
      <c r="V1075" s="67"/>
      <c r="W1075" s="67"/>
      <c r="X1075" s="73" t="str">
        <f>IF('COUT TVX'!E1072=0,"",'COUT TVX'!E1072)</f>
        <v/>
      </c>
      <c r="Y1075" s="74"/>
      <c r="Z1075" s="74"/>
      <c r="AA1075" s="74"/>
      <c r="AB1075" s="74"/>
      <c r="AC1075" s="74"/>
      <c r="AD1075" s="68"/>
      <c r="AE1075" s="68" t="str">
        <f t="shared" si="97"/>
        <v/>
      </c>
      <c r="AF1075" s="68"/>
      <c r="AG1075" s="75" t="str">
        <f>IF('COUT TVX'!F1072=0,"",'COUT TVX'!F1072)</f>
        <v/>
      </c>
      <c r="AH1075" s="75" t="str">
        <f>IF('COUT TVX'!G1072=0,"",'COUT TVX'!G1072)</f>
        <v/>
      </c>
      <c r="AI1075" s="76" t="str">
        <f t="shared" si="98"/>
        <v/>
      </c>
      <c r="AJ1075" s="67" t="str">
        <f>'COUT TVX'!K1072</f>
        <v>Sous-Traitant n°01-Lot n°08</v>
      </c>
      <c r="AK1075" s="67" t="str">
        <f>'COUT TVX'!L1072</f>
        <v>SECOND ŒUVRE</v>
      </c>
      <c r="AL1075" s="68">
        <f>'COUT TVX'!M1072</f>
        <v>2000</v>
      </c>
      <c r="AM1075" s="68"/>
      <c r="AN1075" s="68"/>
      <c r="AO1075" s="68"/>
      <c r="AP1075" s="68"/>
      <c r="AQ1075" s="68"/>
      <c r="AR1075" s="68"/>
      <c r="AS1075" s="77" t="str">
        <f>IF(ISBLANK('COUT TVX'!Q1072),"",'COUT TVX'!Q1072)</f>
        <v/>
      </c>
      <c r="AT1075" s="68" t="str">
        <f t="shared" si="99"/>
        <v/>
      </c>
      <c r="AU1075" s="68" t="str">
        <f t="shared" si="100"/>
        <v/>
      </c>
      <c r="AV1075" s="68" t="str">
        <f t="shared" si="101"/>
        <v/>
      </c>
    </row>
    <row r="1076" spans="1:48" x14ac:dyDescent="0.25">
      <c r="A1076" s="67" t="str">
        <f>'COUT TVX'!A1073</f>
        <v>906*</v>
      </c>
      <c r="B1076" s="67" t="str">
        <f>'COUT TVX'!B1073</f>
        <v>AUVERS LE HAMON-LA COUTURE</v>
      </c>
      <c r="C1076" s="67"/>
      <c r="D1076" s="67"/>
      <c r="E1076" s="67" t="str">
        <f>IF(ISBLANK('COUT TVX'!I1073),"",'COUT TVX'!I1073)</f>
        <v/>
      </c>
      <c r="F1076" s="72" t="str">
        <f>'COUT TVX'!R1073</f>
        <v>Z3</v>
      </c>
      <c r="G1076" s="67"/>
      <c r="H1076" s="67">
        <f>'COUT TVX'!C1073</f>
        <v>2017</v>
      </c>
      <c r="I1076" s="67">
        <f>'COUT TVX'!D1073</f>
        <v>2019</v>
      </c>
      <c r="J1076" s="67" t="str">
        <f>IF('COUT TVX'!H1073="IND","IND",IF('COUT TVX'!H1073="COLL","COLL",IF('COUT TVX'!H1073="INT","COL","MIXTE")))</f>
        <v>IND</v>
      </c>
      <c r="K1076" s="67" t="str">
        <f>IFERROR((VLOOKUP(A1076,'COUT GLOBAL'!A:L,9,FALSE)),"")</f>
        <v/>
      </c>
      <c r="L1076" s="67"/>
      <c r="M1076" s="67"/>
      <c r="N1076" s="67" t="str">
        <f t="shared" si="96"/>
        <v>-</v>
      </c>
      <c r="O1076" s="67"/>
      <c r="P1076" s="67"/>
      <c r="Q1076" s="67"/>
      <c r="R1076" s="67"/>
      <c r="S1076" s="67"/>
      <c r="T1076" s="67"/>
      <c r="U1076" s="67"/>
      <c r="V1076" s="67"/>
      <c r="W1076" s="67"/>
      <c r="X1076" s="73" t="str">
        <f>IF('COUT TVX'!E1073=0,"",'COUT TVX'!E1073)</f>
        <v/>
      </c>
      <c r="Y1076" s="74"/>
      <c r="Z1076" s="74"/>
      <c r="AA1076" s="74"/>
      <c r="AB1076" s="74"/>
      <c r="AC1076" s="74"/>
      <c r="AD1076" s="68"/>
      <c r="AE1076" s="68" t="str">
        <f t="shared" si="97"/>
        <v/>
      </c>
      <c r="AF1076" s="68"/>
      <c r="AG1076" s="75" t="str">
        <f>IF('COUT TVX'!F1073=0,"",'COUT TVX'!F1073)</f>
        <v/>
      </c>
      <c r="AH1076" s="75" t="str">
        <f>IF('COUT TVX'!G1073=0,"",'COUT TVX'!G1073)</f>
        <v/>
      </c>
      <c r="AI1076" s="76" t="str">
        <f t="shared" si="98"/>
        <v/>
      </c>
      <c r="AJ1076" s="67" t="str">
        <f>'COUT TVX'!K1073</f>
        <v>Lot n°09-Carrelage-Faïence</v>
      </c>
      <c r="AK1076" s="67" t="str">
        <f>'COUT TVX'!L1073</f>
        <v>SECOND ŒUVRE</v>
      </c>
      <c r="AL1076" s="68">
        <f>'COUT TVX'!M1073</f>
        <v>1680.4</v>
      </c>
      <c r="AM1076" s="68"/>
      <c r="AN1076" s="68"/>
      <c r="AO1076" s="68"/>
      <c r="AP1076" s="68"/>
      <c r="AQ1076" s="68"/>
      <c r="AR1076" s="68"/>
      <c r="AS1076" s="77" t="str">
        <f>IF(ISBLANK('COUT TVX'!Q1073),"",'COUT TVX'!Q1073)</f>
        <v/>
      </c>
      <c r="AT1076" s="68" t="str">
        <f t="shared" si="99"/>
        <v/>
      </c>
      <c r="AU1076" s="68" t="str">
        <f t="shared" si="100"/>
        <v/>
      </c>
      <c r="AV1076" s="68" t="str">
        <f t="shared" si="101"/>
        <v/>
      </c>
    </row>
    <row r="1077" spans="1:48" x14ac:dyDescent="0.25">
      <c r="A1077" s="67" t="str">
        <f>'COUT TVX'!A1074</f>
        <v>906*</v>
      </c>
      <c r="B1077" s="67" t="str">
        <f>'COUT TVX'!B1074</f>
        <v>AUVERS LE HAMON-LA COUTURE</v>
      </c>
      <c r="C1077" s="67"/>
      <c r="D1077" s="67"/>
      <c r="E1077" s="67" t="str">
        <f>IF(ISBLANK('COUT TVX'!I1074),"",'COUT TVX'!I1074)</f>
        <v/>
      </c>
      <c r="F1077" s="72" t="str">
        <f>'COUT TVX'!R1074</f>
        <v>Z3</v>
      </c>
      <c r="G1077" s="67"/>
      <c r="H1077" s="67">
        <f>'COUT TVX'!C1074</f>
        <v>2017</v>
      </c>
      <c r="I1077" s="67">
        <f>'COUT TVX'!D1074</f>
        <v>2019</v>
      </c>
      <c r="J1077" s="67" t="str">
        <f>IF('COUT TVX'!H1074="IND","IND",IF('COUT TVX'!H1074="COLL","COLL",IF('COUT TVX'!H1074="INT","COL","MIXTE")))</f>
        <v>IND</v>
      </c>
      <c r="K1077" s="67" t="str">
        <f>IFERROR((VLOOKUP(A1077,'COUT GLOBAL'!A:L,9,FALSE)),"")</f>
        <v/>
      </c>
      <c r="L1077" s="67"/>
      <c r="M1077" s="67"/>
      <c r="N1077" s="67" t="str">
        <f t="shared" si="96"/>
        <v>-</v>
      </c>
      <c r="O1077" s="67"/>
      <c r="P1077" s="67"/>
      <c r="Q1077" s="67"/>
      <c r="R1077" s="67"/>
      <c r="S1077" s="67"/>
      <c r="T1077" s="67"/>
      <c r="U1077" s="67"/>
      <c r="V1077" s="67"/>
      <c r="W1077" s="67"/>
      <c r="X1077" s="73" t="str">
        <f>IF('COUT TVX'!E1074=0,"",'COUT TVX'!E1074)</f>
        <v/>
      </c>
      <c r="Y1077" s="74"/>
      <c r="Z1077" s="74"/>
      <c r="AA1077" s="74"/>
      <c r="AB1077" s="74"/>
      <c r="AC1077" s="74"/>
      <c r="AD1077" s="68"/>
      <c r="AE1077" s="68" t="str">
        <f t="shared" si="97"/>
        <v/>
      </c>
      <c r="AF1077" s="68"/>
      <c r="AG1077" s="75" t="str">
        <f>IF('COUT TVX'!F1074=0,"",'COUT TVX'!F1074)</f>
        <v/>
      </c>
      <c r="AH1077" s="75" t="str">
        <f>IF('COUT TVX'!G1074=0,"",'COUT TVX'!G1074)</f>
        <v/>
      </c>
      <c r="AI1077" s="76" t="str">
        <f t="shared" si="98"/>
        <v/>
      </c>
      <c r="AJ1077" s="67" t="str">
        <f>'COUT TVX'!K1074</f>
        <v>Lot n°10-Peinture-Revêtements Muraux-Sols Collés</v>
      </c>
      <c r="AK1077" s="67" t="str">
        <f>'COUT TVX'!L1074</f>
        <v>SECOND ŒUVRE</v>
      </c>
      <c r="AL1077" s="68">
        <f>'COUT TVX'!M1074</f>
        <v>28367.08</v>
      </c>
      <c r="AM1077" s="68"/>
      <c r="AN1077" s="68"/>
      <c r="AO1077" s="68"/>
      <c r="AP1077" s="68"/>
      <c r="AQ1077" s="68"/>
      <c r="AR1077" s="68"/>
      <c r="AS1077" s="77" t="str">
        <f>IF(ISBLANK('COUT TVX'!Q1074),"",'COUT TVX'!Q1074)</f>
        <v/>
      </c>
      <c r="AT1077" s="68" t="str">
        <f t="shared" si="99"/>
        <v/>
      </c>
      <c r="AU1077" s="68" t="str">
        <f t="shared" si="100"/>
        <v/>
      </c>
      <c r="AV1077" s="68" t="str">
        <f t="shared" si="101"/>
        <v/>
      </c>
    </row>
    <row r="1078" spans="1:48" x14ac:dyDescent="0.25">
      <c r="A1078" s="67" t="str">
        <f>'COUT TVX'!A1075</f>
        <v>906*</v>
      </c>
      <c r="B1078" s="67" t="str">
        <f>'COUT TVX'!B1075</f>
        <v>AUVERS LE HAMON-LA COUTURE</v>
      </c>
      <c r="C1078" s="67"/>
      <c r="D1078" s="67"/>
      <c r="E1078" s="67" t="str">
        <f>IF(ISBLANK('COUT TVX'!I1075),"",'COUT TVX'!I1075)</f>
        <v/>
      </c>
      <c r="F1078" s="72" t="str">
        <f>'COUT TVX'!R1075</f>
        <v>Z3</v>
      </c>
      <c r="G1078" s="67"/>
      <c r="H1078" s="67">
        <f>'COUT TVX'!C1075</f>
        <v>2017</v>
      </c>
      <c r="I1078" s="67">
        <f>'COUT TVX'!D1075</f>
        <v>2019</v>
      </c>
      <c r="J1078" s="67" t="str">
        <f>IF('COUT TVX'!H1075="IND","IND",IF('COUT TVX'!H1075="COLL","COLL",IF('COUT TVX'!H1075="INT","COL","MIXTE")))</f>
        <v>IND</v>
      </c>
      <c r="K1078" s="67" t="str">
        <f>IFERROR((VLOOKUP(A1078,'COUT GLOBAL'!A:L,9,FALSE)),"")</f>
        <v/>
      </c>
      <c r="L1078" s="67"/>
      <c r="M1078" s="67"/>
      <c r="N1078" s="67" t="str">
        <f t="shared" si="96"/>
        <v>-</v>
      </c>
      <c r="O1078" s="67"/>
      <c r="P1078" s="67"/>
      <c r="Q1078" s="67"/>
      <c r="R1078" s="67"/>
      <c r="S1078" s="67"/>
      <c r="T1078" s="67"/>
      <c r="U1078" s="67"/>
      <c r="V1078" s="67"/>
      <c r="W1078" s="67"/>
      <c r="X1078" s="73" t="str">
        <f>IF('COUT TVX'!E1075=0,"",'COUT TVX'!E1075)</f>
        <v/>
      </c>
      <c r="Y1078" s="74"/>
      <c r="Z1078" s="74"/>
      <c r="AA1078" s="74"/>
      <c r="AB1078" s="74"/>
      <c r="AC1078" s="74"/>
      <c r="AD1078" s="68"/>
      <c r="AE1078" s="68" t="str">
        <f t="shared" si="97"/>
        <v/>
      </c>
      <c r="AF1078" s="68"/>
      <c r="AG1078" s="75" t="str">
        <f>IF('COUT TVX'!F1075=0,"",'COUT TVX'!F1075)</f>
        <v/>
      </c>
      <c r="AH1078" s="75" t="str">
        <f>IF('COUT TVX'!G1075=0,"",'COUT TVX'!G1075)</f>
        <v/>
      </c>
      <c r="AI1078" s="76" t="str">
        <f t="shared" si="98"/>
        <v/>
      </c>
      <c r="AJ1078" s="67" t="str">
        <f>'COUT TVX'!K1075</f>
        <v>Lot n°11-VRD-Espaces Verts</v>
      </c>
      <c r="AK1078" s="67" t="str">
        <f>'COUT TVX'!L1075</f>
        <v>VRD</v>
      </c>
      <c r="AL1078" s="68">
        <f>'COUT TVX'!M1075</f>
        <v>41090.93</v>
      </c>
      <c r="AM1078" s="68"/>
      <c r="AN1078" s="68"/>
      <c r="AO1078" s="68"/>
      <c r="AP1078" s="68"/>
      <c r="AQ1078" s="68"/>
      <c r="AR1078" s="68"/>
      <c r="AS1078" s="77" t="str">
        <f>IF(ISBLANK('COUT TVX'!Q1075),"",'COUT TVX'!Q1075)</f>
        <v/>
      </c>
      <c r="AT1078" s="68" t="str">
        <f t="shared" si="99"/>
        <v/>
      </c>
      <c r="AU1078" s="68" t="str">
        <f t="shared" si="100"/>
        <v/>
      </c>
      <c r="AV1078" s="68" t="str">
        <f t="shared" si="101"/>
        <v/>
      </c>
    </row>
    <row r="1079" spans="1:48" x14ac:dyDescent="0.25">
      <c r="A1079" s="67" t="str">
        <f>'COUT TVX'!A1076</f>
        <v>906*</v>
      </c>
      <c r="B1079" s="67" t="str">
        <f>'COUT TVX'!B1076</f>
        <v>AUVERS LE HAMON-LA COUTURE</v>
      </c>
      <c r="C1079" s="67"/>
      <c r="D1079" s="67"/>
      <c r="E1079" s="67" t="str">
        <f>IF(ISBLANK('COUT TVX'!I1076),"",'COUT TVX'!I1076)</f>
        <v/>
      </c>
      <c r="F1079" s="72" t="str">
        <f>'COUT TVX'!R1076</f>
        <v>Z3</v>
      </c>
      <c r="G1079" s="67"/>
      <c r="H1079" s="67">
        <f>'COUT TVX'!C1076</f>
        <v>2017</v>
      </c>
      <c r="I1079" s="67">
        <f>'COUT TVX'!D1076</f>
        <v>2019</v>
      </c>
      <c r="J1079" s="67" t="str">
        <f>IF('COUT TVX'!H1076="IND","IND",IF('COUT TVX'!H1076="COLL","COLL",IF('COUT TVX'!H1076="INT","COL","MIXTE")))</f>
        <v>IND</v>
      </c>
      <c r="K1079" s="67" t="str">
        <f>IFERROR((VLOOKUP(A1079,'COUT GLOBAL'!A:L,9,FALSE)),"")</f>
        <v/>
      </c>
      <c r="L1079" s="67"/>
      <c r="M1079" s="67"/>
      <c r="N1079" s="67" t="str">
        <f t="shared" si="96"/>
        <v>-</v>
      </c>
      <c r="O1079" s="67"/>
      <c r="P1079" s="67"/>
      <c r="Q1079" s="67"/>
      <c r="R1079" s="67"/>
      <c r="S1079" s="67"/>
      <c r="T1079" s="67"/>
      <c r="U1079" s="67"/>
      <c r="V1079" s="67"/>
      <c r="W1079" s="67"/>
      <c r="X1079" s="73" t="str">
        <f>IF('COUT TVX'!E1076=0,"",'COUT TVX'!E1076)</f>
        <v/>
      </c>
      <c r="Y1079" s="74"/>
      <c r="Z1079" s="74"/>
      <c r="AA1079" s="74"/>
      <c r="AB1079" s="74"/>
      <c r="AC1079" s="74"/>
      <c r="AD1079" s="68"/>
      <c r="AE1079" s="68" t="str">
        <f t="shared" si="97"/>
        <v/>
      </c>
      <c r="AF1079" s="68"/>
      <c r="AG1079" s="75" t="str">
        <f>IF('COUT TVX'!F1076=0,"",'COUT TVX'!F1076)</f>
        <v/>
      </c>
      <c r="AH1079" s="75" t="str">
        <f>IF('COUT TVX'!G1076=0,"",'COUT TVX'!G1076)</f>
        <v/>
      </c>
      <c r="AI1079" s="76" t="str">
        <f t="shared" si="98"/>
        <v/>
      </c>
      <c r="AJ1079" s="67" t="str">
        <f>'COUT TVX'!K1076</f>
        <v>Sous-Traitant n°01-Lot n°11</v>
      </c>
      <c r="AK1079" s="67" t="str">
        <f>'COUT TVX'!L1076</f>
        <v>VRD</v>
      </c>
      <c r="AL1079" s="68">
        <f>'COUT TVX'!M1076</f>
        <v>14533.2</v>
      </c>
      <c r="AM1079" s="68"/>
      <c r="AN1079" s="68"/>
      <c r="AO1079" s="68"/>
      <c r="AP1079" s="68"/>
      <c r="AQ1079" s="68"/>
      <c r="AR1079" s="68"/>
      <c r="AS1079" s="77" t="str">
        <f>IF(ISBLANK('COUT TVX'!Q1076),"",'COUT TVX'!Q1076)</f>
        <v/>
      </c>
      <c r="AT1079" s="68" t="str">
        <f t="shared" si="99"/>
        <v/>
      </c>
      <c r="AU1079" s="68" t="str">
        <f t="shared" si="100"/>
        <v/>
      </c>
      <c r="AV1079" s="68" t="str">
        <f t="shared" si="101"/>
        <v/>
      </c>
    </row>
    <row r="1080" spans="1:48" x14ac:dyDescent="0.25">
      <c r="A1080" s="67" t="str">
        <f>'COUT TVX'!A1077</f>
        <v>906*</v>
      </c>
      <c r="B1080" s="67" t="str">
        <f>'COUT TVX'!B1077</f>
        <v>AUVERS LE HAMON-LA COUTURE</v>
      </c>
      <c r="C1080" s="67"/>
      <c r="D1080" s="67"/>
      <c r="E1080" s="67" t="str">
        <f>IF(ISBLANK('COUT TVX'!I1077),"",'COUT TVX'!I1077)</f>
        <v/>
      </c>
      <c r="F1080" s="72" t="str">
        <f>'COUT TVX'!R1077</f>
        <v>Z3</v>
      </c>
      <c r="G1080" s="67"/>
      <c r="H1080" s="67">
        <f>'COUT TVX'!C1077</f>
        <v>2017</v>
      </c>
      <c r="I1080" s="67">
        <f>'COUT TVX'!D1077</f>
        <v>2019</v>
      </c>
      <c r="J1080" s="67" t="str">
        <f>IF('COUT TVX'!H1077="IND","IND",IF('COUT TVX'!H1077="COLL","COLL",IF('COUT TVX'!H1077="INT","COL","MIXTE")))</f>
        <v>IND</v>
      </c>
      <c r="K1080" s="67" t="str">
        <f>IFERROR((VLOOKUP(A1080,'COUT GLOBAL'!A:L,9,FALSE)),"")</f>
        <v/>
      </c>
      <c r="L1080" s="67"/>
      <c r="M1080" s="67"/>
      <c r="N1080" s="67" t="str">
        <f t="shared" si="96"/>
        <v>-</v>
      </c>
      <c r="O1080" s="67"/>
      <c r="P1080" s="67"/>
      <c r="Q1080" s="67"/>
      <c r="R1080" s="67"/>
      <c r="S1080" s="67"/>
      <c r="T1080" s="67"/>
      <c r="U1080" s="67"/>
      <c r="V1080" s="67"/>
      <c r="W1080" s="67"/>
      <c r="X1080" s="73" t="str">
        <f>IF('COUT TVX'!E1077=0,"",'COUT TVX'!E1077)</f>
        <v/>
      </c>
      <c r="Y1080" s="74"/>
      <c r="Z1080" s="74"/>
      <c r="AA1080" s="74"/>
      <c r="AB1080" s="74"/>
      <c r="AC1080" s="74"/>
      <c r="AD1080" s="68"/>
      <c r="AE1080" s="68" t="str">
        <f t="shared" si="97"/>
        <v/>
      </c>
      <c r="AF1080" s="68"/>
      <c r="AG1080" s="75" t="str">
        <f>IF('COUT TVX'!F1077=0,"",'COUT TVX'!F1077)</f>
        <v/>
      </c>
      <c r="AH1080" s="75" t="str">
        <f>IF('COUT TVX'!G1077=0,"",'COUT TVX'!G1077)</f>
        <v/>
      </c>
      <c r="AI1080" s="76" t="str">
        <f t="shared" si="98"/>
        <v/>
      </c>
      <c r="AJ1080" s="67" t="str">
        <f>'COUT TVX'!K1077</f>
        <v>Lot n°12-Plomberie Sanitaires</v>
      </c>
      <c r="AK1080" s="67" t="str">
        <f>'COUT TVX'!L1077</f>
        <v>ELECTRICITE / CHAUFFAGE/PLOMBERIE/VMC</v>
      </c>
      <c r="AL1080" s="68">
        <f>'COUT TVX'!M1077</f>
        <v>38300.050000000003</v>
      </c>
      <c r="AM1080" s="68"/>
      <c r="AN1080" s="68"/>
      <c r="AO1080" s="68"/>
      <c r="AP1080" s="68"/>
      <c r="AQ1080" s="68"/>
      <c r="AR1080" s="68"/>
      <c r="AS1080" s="77" t="str">
        <f>IF(ISBLANK('COUT TVX'!Q1077),"",'COUT TVX'!Q1077)</f>
        <v/>
      </c>
      <c r="AT1080" s="68" t="str">
        <f t="shared" si="99"/>
        <v/>
      </c>
      <c r="AU1080" s="68" t="str">
        <f t="shared" si="100"/>
        <v/>
      </c>
      <c r="AV1080" s="68" t="str">
        <f t="shared" si="101"/>
        <v/>
      </c>
    </row>
    <row r="1081" spans="1:48" x14ac:dyDescent="0.25">
      <c r="A1081" s="67" t="str">
        <f>'COUT TVX'!A1078</f>
        <v>906*</v>
      </c>
      <c r="B1081" s="67" t="str">
        <f>'COUT TVX'!B1078</f>
        <v>AUVERS LE HAMON-LA COUTURE</v>
      </c>
      <c r="C1081" s="67"/>
      <c r="D1081" s="67"/>
      <c r="E1081" s="67" t="str">
        <f>IF(ISBLANK('COUT TVX'!I1078),"",'COUT TVX'!I1078)</f>
        <v/>
      </c>
      <c r="F1081" s="72" t="str">
        <f>'COUT TVX'!R1078</f>
        <v>Z3</v>
      </c>
      <c r="G1081" s="67"/>
      <c r="H1081" s="67">
        <f>'COUT TVX'!C1078</f>
        <v>2017</v>
      </c>
      <c r="I1081" s="67">
        <f>'COUT TVX'!D1078</f>
        <v>2019</v>
      </c>
      <c r="J1081" s="67" t="str">
        <f>IF('COUT TVX'!H1078="IND","IND",IF('COUT TVX'!H1078="COLL","COLL",IF('COUT TVX'!H1078="INT","COL","MIXTE")))</f>
        <v>IND</v>
      </c>
      <c r="K1081" s="67" t="str">
        <f>IFERROR((VLOOKUP(A1081,'COUT GLOBAL'!A:L,9,FALSE)),"")</f>
        <v/>
      </c>
      <c r="L1081" s="67"/>
      <c r="M1081" s="67"/>
      <c r="N1081" s="67" t="str">
        <f t="shared" si="96"/>
        <v>-</v>
      </c>
      <c r="O1081" s="67"/>
      <c r="P1081" s="67"/>
      <c r="Q1081" s="67"/>
      <c r="R1081" s="67"/>
      <c r="S1081" s="67"/>
      <c r="T1081" s="67"/>
      <c r="U1081" s="67"/>
      <c r="V1081" s="67"/>
      <c r="W1081" s="67"/>
      <c r="X1081" s="73" t="str">
        <f>IF('COUT TVX'!E1078=0,"",'COUT TVX'!E1078)</f>
        <v/>
      </c>
      <c r="Y1081" s="74"/>
      <c r="Z1081" s="74"/>
      <c r="AA1081" s="74"/>
      <c r="AB1081" s="74"/>
      <c r="AC1081" s="74"/>
      <c r="AD1081" s="68"/>
      <c r="AE1081" s="68" t="str">
        <f t="shared" si="97"/>
        <v/>
      </c>
      <c r="AF1081" s="68"/>
      <c r="AG1081" s="75" t="str">
        <f>IF('COUT TVX'!F1078=0,"",'COUT TVX'!F1078)</f>
        <v/>
      </c>
      <c r="AH1081" s="75" t="str">
        <f>IF('COUT TVX'!G1078=0,"",'COUT TVX'!G1078)</f>
        <v/>
      </c>
      <c r="AI1081" s="76" t="str">
        <f t="shared" si="98"/>
        <v/>
      </c>
      <c r="AJ1081" s="67" t="str">
        <f>'COUT TVX'!K1078</f>
        <v>Lot n°13-Electricité-Chauffage-Ventilation-Photovoltaïque</v>
      </c>
      <c r="AK1081" s="67" t="str">
        <f>'COUT TVX'!L1078</f>
        <v>ELECTRICITE / CHAUFFAGE/PLOMBERIE/VMC</v>
      </c>
      <c r="AL1081" s="68">
        <f>'COUT TVX'!M1078</f>
        <v>75334.53</v>
      </c>
      <c r="AM1081" s="68"/>
      <c r="AN1081" s="68"/>
      <c r="AO1081" s="68"/>
      <c r="AP1081" s="68"/>
      <c r="AQ1081" s="68"/>
      <c r="AR1081" s="68"/>
      <c r="AS1081" s="77" t="str">
        <f>IF(ISBLANK('COUT TVX'!Q1078),"",'COUT TVX'!Q1078)</f>
        <v/>
      </c>
      <c r="AT1081" s="68" t="str">
        <f t="shared" si="99"/>
        <v/>
      </c>
      <c r="AU1081" s="68" t="str">
        <f t="shared" si="100"/>
        <v/>
      </c>
      <c r="AV1081" s="68" t="str">
        <f t="shared" si="101"/>
        <v/>
      </c>
    </row>
    <row r="1082" spans="1:48" x14ac:dyDescent="0.25">
      <c r="A1082" s="67" t="str">
        <f>'COUT TVX'!A1079</f>
        <v>904*</v>
      </c>
      <c r="B1082" s="67" t="str">
        <f>'COUT TVX'!B1079</f>
        <v>SABLE SUR SARTHE-AVENUE MONTREUX</v>
      </c>
      <c r="C1082" s="67"/>
      <c r="D1082" s="67" t="s">
        <v>1284</v>
      </c>
      <c r="E1082" s="67" t="str">
        <f>IF(ISBLANK('COUT TVX'!I1079),"",'COUT TVX'!I1079)</f>
        <v/>
      </c>
      <c r="F1082" s="72" t="str">
        <f>'COUT TVX'!R1079</f>
        <v>Z3</v>
      </c>
      <c r="G1082" s="67"/>
      <c r="H1082" s="67">
        <f>'COUT TVX'!C1079</f>
        <v>2017</v>
      </c>
      <c r="I1082" s="67">
        <f>'COUT TVX'!D1079</f>
        <v>2019</v>
      </c>
      <c r="J1082" s="67" t="str">
        <f>IF('COUT TVX'!H1079="IND","IND",IF('COUT TVX'!H1079="COLL","COLL",IF('COUT TVX'!H1079="INT","COL","MIXTE")))</f>
        <v>MIXTE</v>
      </c>
      <c r="K1082" s="67" t="str">
        <f>IFERROR((VLOOKUP(A1082,'COUT GLOBAL'!A:L,9,FALSE)),"")</f>
        <v/>
      </c>
      <c r="L1082" s="67"/>
      <c r="M1082" s="67"/>
      <c r="N1082" s="67" t="str">
        <f t="shared" si="96"/>
        <v>-</v>
      </c>
      <c r="O1082" s="67"/>
      <c r="P1082" s="67"/>
      <c r="Q1082" s="67"/>
      <c r="R1082" s="67"/>
      <c r="S1082" s="67"/>
      <c r="T1082" s="67"/>
      <c r="U1082" s="67"/>
      <c r="V1082" s="67"/>
      <c r="W1082" s="67"/>
      <c r="X1082" s="73">
        <f>IF('COUT TVX'!E1079=0,"",'COUT TVX'!E1079)</f>
        <v>25</v>
      </c>
      <c r="Y1082" s="74"/>
      <c r="Z1082" s="74"/>
      <c r="AA1082" s="74"/>
      <c r="AB1082" s="74"/>
      <c r="AC1082" s="74"/>
      <c r="AD1082" s="68"/>
      <c r="AE1082" s="68">
        <f t="shared" si="97"/>
        <v>0</v>
      </c>
      <c r="AF1082" s="68"/>
      <c r="AG1082" s="75">
        <f>IF('COUT TVX'!F1079=0,"",'COUT TVX'!F1079)</f>
        <v>1926.04</v>
      </c>
      <c r="AH1082" s="75">
        <f>IF('COUT TVX'!G1079=0,"",'COUT TVX'!G1079)</f>
        <v>2177.25</v>
      </c>
      <c r="AI1082" s="76">
        <f t="shared" si="98"/>
        <v>0.88462050752095533</v>
      </c>
      <c r="AJ1082" s="67" t="str">
        <f>'COUT TVX'!K1079</f>
        <v>Lot 15-Espaces Verts</v>
      </c>
      <c r="AK1082" s="67" t="s">
        <v>148</v>
      </c>
      <c r="AL1082" s="68">
        <f>'COUT TVX'!M1079</f>
        <v>52487.78</v>
      </c>
      <c r="AM1082" s="68"/>
      <c r="AN1082" s="68"/>
      <c r="AO1082" s="68"/>
      <c r="AP1082" s="68"/>
      <c r="AQ1082" s="68"/>
      <c r="AR1082" s="68"/>
      <c r="AS1082" s="77" t="str">
        <f>IF(ISBLANK('COUT TVX'!Q1079),"",'COUT TVX'!Q1079)</f>
        <v/>
      </c>
      <c r="AT1082" s="68">
        <f t="shared" si="99"/>
        <v>0</v>
      </c>
      <c r="AU1082" s="68">
        <f t="shared" si="100"/>
        <v>0</v>
      </c>
      <c r="AV1082" s="68">
        <f t="shared" si="101"/>
        <v>0</v>
      </c>
    </row>
    <row r="1083" spans="1:48" x14ac:dyDescent="0.25">
      <c r="A1083" s="67" t="str">
        <f>'COUT TVX'!A1080</f>
        <v>904*</v>
      </c>
      <c r="B1083" s="67" t="str">
        <f>'COUT TVX'!B1080</f>
        <v>SABLE SUR SARTHE-AVENUE MONTREUX</v>
      </c>
      <c r="C1083" s="67"/>
      <c r="D1083" s="67"/>
      <c r="E1083" s="67" t="str">
        <f>IF(ISBLANK('COUT TVX'!I1080),"",'COUT TVX'!I1080)</f>
        <v/>
      </c>
      <c r="F1083" s="72" t="str">
        <f>'COUT TVX'!R1080</f>
        <v>Z3</v>
      </c>
      <c r="G1083" s="67"/>
      <c r="H1083" s="67">
        <f>'COUT TVX'!C1080</f>
        <v>2017</v>
      </c>
      <c r="I1083" s="67">
        <f>'COUT TVX'!D1080</f>
        <v>2019</v>
      </c>
      <c r="J1083" s="67" t="str">
        <f>IF('COUT TVX'!H1080="IND","IND",IF('COUT TVX'!H1080="COLL","COLL",IF('COUT TVX'!H1080="INT","COL","MIXTE")))</f>
        <v>MIXTE</v>
      </c>
      <c r="K1083" s="67" t="str">
        <f>IFERROR((VLOOKUP(A1083,'COUT GLOBAL'!A:L,9,FALSE)),"")</f>
        <v/>
      </c>
      <c r="L1083" s="67"/>
      <c r="M1083" s="67"/>
      <c r="N1083" s="67" t="str">
        <f t="shared" si="96"/>
        <v>-</v>
      </c>
      <c r="O1083" s="67"/>
      <c r="P1083" s="67"/>
      <c r="Q1083" s="67"/>
      <c r="R1083" s="67"/>
      <c r="S1083" s="67"/>
      <c r="T1083" s="67"/>
      <c r="U1083" s="67"/>
      <c r="V1083" s="67"/>
      <c r="W1083" s="67"/>
      <c r="X1083" s="73" t="str">
        <f>IF('COUT TVX'!E1080=0,"",'COUT TVX'!E1080)</f>
        <v/>
      </c>
      <c r="Y1083" s="74"/>
      <c r="Z1083" s="74"/>
      <c r="AA1083" s="74"/>
      <c r="AB1083" s="74"/>
      <c r="AC1083" s="74"/>
      <c r="AD1083" s="68"/>
      <c r="AE1083" s="68" t="str">
        <f t="shared" si="97"/>
        <v/>
      </c>
      <c r="AF1083" s="68"/>
      <c r="AG1083" s="75" t="str">
        <f>IF('COUT TVX'!F1080=0,"",'COUT TVX'!F1080)</f>
        <v/>
      </c>
      <c r="AH1083" s="75" t="str">
        <f>IF('COUT TVX'!G1080=0,"",'COUT TVX'!G1080)</f>
        <v/>
      </c>
      <c r="AI1083" s="76" t="str">
        <f t="shared" si="98"/>
        <v/>
      </c>
      <c r="AJ1083" s="67" t="str">
        <f>'COUT TVX'!K1080</f>
        <v>Lot 14-Réseaux Souples</v>
      </c>
      <c r="AK1083" s="67" t="str">
        <f>'COUT TVX'!L1080</f>
        <v>GROS ŒUVRE</v>
      </c>
      <c r="AL1083" s="68">
        <f>'COUT TVX'!M1080</f>
        <v>242572.04</v>
      </c>
      <c r="AM1083" s="68"/>
      <c r="AN1083" s="68"/>
      <c r="AO1083" s="68"/>
      <c r="AP1083" s="68"/>
      <c r="AQ1083" s="68"/>
      <c r="AR1083" s="68"/>
      <c r="AS1083" s="77" t="str">
        <f>IF(ISBLANK('COUT TVX'!Q1080),"",'COUT TVX'!Q1080)</f>
        <v/>
      </c>
      <c r="AT1083" s="68" t="str">
        <f t="shared" si="99"/>
        <v/>
      </c>
      <c r="AU1083" s="68" t="str">
        <f t="shared" si="100"/>
        <v/>
      </c>
      <c r="AV1083" s="68" t="str">
        <f t="shared" si="101"/>
        <v/>
      </c>
    </row>
    <row r="1084" spans="1:48" x14ac:dyDescent="0.25">
      <c r="A1084" s="67" t="str">
        <f>'COUT TVX'!A1081</f>
        <v>904*</v>
      </c>
      <c r="B1084" s="67" t="str">
        <f>'COUT TVX'!B1081</f>
        <v>SABLE SUR SARTHE-AVENUE MONTREUX</v>
      </c>
      <c r="C1084" s="67"/>
      <c r="D1084" s="67"/>
      <c r="E1084" s="67" t="str">
        <f>IF(ISBLANK('COUT TVX'!I1081),"",'COUT TVX'!I1081)</f>
        <v/>
      </c>
      <c r="F1084" s="72" t="str">
        <f>'COUT TVX'!R1081</f>
        <v>Z3</v>
      </c>
      <c r="G1084" s="67"/>
      <c r="H1084" s="67">
        <f>'COUT TVX'!C1081</f>
        <v>2017</v>
      </c>
      <c r="I1084" s="67">
        <f>'COUT TVX'!D1081</f>
        <v>2019</v>
      </c>
      <c r="J1084" s="67" t="str">
        <f>IF('COUT TVX'!H1081="IND","IND",IF('COUT TVX'!H1081="COLL","COLL",IF('COUT TVX'!H1081="INT","COL","MIXTE")))</f>
        <v>MIXTE</v>
      </c>
      <c r="K1084" s="67" t="str">
        <f>IFERROR((VLOOKUP(A1084,'COUT GLOBAL'!A:L,9,FALSE)),"")</f>
        <v/>
      </c>
      <c r="L1084" s="67"/>
      <c r="M1084" s="67"/>
      <c r="N1084" s="67" t="str">
        <f t="shared" si="96"/>
        <v>-</v>
      </c>
      <c r="O1084" s="67"/>
      <c r="P1084" s="67"/>
      <c r="Q1084" s="67"/>
      <c r="R1084" s="67"/>
      <c r="S1084" s="67"/>
      <c r="T1084" s="67"/>
      <c r="U1084" s="67"/>
      <c r="V1084" s="67"/>
      <c r="W1084" s="67"/>
      <c r="X1084" s="73" t="str">
        <f>IF('COUT TVX'!E1081=0,"",'COUT TVX'!E1081)</f>
        <v/>
      </c>
      <c r="Y1084" s="74"/>
      <c r="Z1084" s="74"/>
      <c r="AA1084" s="74"/>
      <c r="AB1084" s="74"/>
      <c r="AC1084" s="74"/>
      <c r="AD1084" s="68"/>
      <c r="AE1084" s="68" t="str">
        <f t="shared" si="97"/>
        <v/>
      </c>
      <c r="AF1084" s="68"/>
      <c r="AG1084" s="75" t="str">
        <f>IF('COUT TVX'!F1081=0,"",'COUT TVX'!F1081)</f>
        <v/>
      </c>
      <c r="AH1084" s="75" t="str">
        <f>IF('COUT TVX'!G1081=0,"",'COUT TVX'!G1081)</f>
        <v/>
      </c>
      <c r="AI1084" s="76" t="str">
        <f t="shared" si="98"/>
        <v/>
      </c>
      <c r="AJ1084" s="67" t="str">
        <f>'COUT TVX'!K1081</f>
        <v>Lot 14bis-Réseaux Souples</v>
      </c>
      <c r="AK1084" s="67" t="str">
        <f>'COUT TVX'!L1081</f>
        <v>GROS ŒUVRE</v>
      </c>
      <c r="AL1084" s="68">
        <f>'COUT TVX'!M1081</f>
        <v>84809.36</v>
      </c>
      <c r="AM1084" s="68"/>
      <c r="AN1084" s="68"/>
      <c r="AO1084" s="68"/>
      <c r="AP1084" s="68"/>
      <c r="AQ1084" s="68"/>
      <c r="AR1084" s="68"/>
      <c r="AS1084" s="77" t="str">
        <f>IF(ISBLANK('COUT TVX'!Q1081),"",'COUT TVX'!Q1081)</f>
        <v/>
      </c>
      <c r="AT1084" s="68" t="str">
        <f t="shared" si="99"/>
        <v/>
      </c>
      <c r="AU1084" s="68" t="str">
        <f t="shared" si="100"/>
        <v/>
      </c>
      <c r="AV1084" s="68" t="str">
        <f t="shared" si="101"/>
        <v/>
      </c>
    </row>
    <row r="1085" spans="1:48" x14ac:dyDescent="0.25">
      <c r="A1085" s="67" t="str">
        <f>'COUT TVX'!A1082</f>
        <v>904*</v>
      </c>
      <c r="B1085" s="67" t="str">
        <f>'COUT TVX'!B1082</f>
        <v>SABLE SUR SARTHE-AVENUE MONTREUX</v>
      </c>
      <c r="C1085" s="67"/>
      <c r="D1085" s="67"/>
      <c r="E1085" s="67" t="str">
        <f>IF(ISBLANK('COUT TVX'!I1082),"",'COUT TVX'!I1082)</f>
        <v/>
      </c>
      <c r="F1085" s="72" t="str">
        <f>'COUT TVX'!R1082</f>
        <v>Z3</v>
      </c>
      <c r="G1085" s="67"/>
      <c r="H1085" s="67">
        <f>'COUT TVX'!C1082</f>
        <v>2017</v>
      </c>
      <c r="I1085" s="67">
        <f>'COUT TVX'!D1082</f>
        <v>2019</v>
      </c>
      <c r="J1085" s="67" t="str">
        <f>IF('COUT TVX'!H1082="IND","IND",IF('COUT TVX'!H1082="COLL","COLL",IF('COUT TVX'!H1082="INT","COL","MIXTE")))</f>
        <v>MIXTE</v>
      </c>
      <c r="K1085" s="67" t="str">
        <f>IFERROR((VLOOKUP(A1085,'COUT GLOBAL'!A:L,9,FALSE)),"")</f>
        <v/>
      </c>
      <c r="L1085" s="67"/>
      <c r="M1085" s="67"/>
      <c r="N1085" s="67" t="str">
        <f t="shared" si="96"/>
        <v>-</v>
      </c>
      <c r="O1085" s="67"/>
      <c r="P1085" s="67"/>
      <c r="Q1085" s="67"/>
      <c r="R1085" s="67"/>
      <c r="S1085" s="67"/>
      <c r="T1085" s="67"/>
      <c r="U1085" s="67"/>
      <c r="V1085" s="67"/>
      <c r="W1085" s="67"/>
      <c r="X1085" s="73" t="str">
        <f>IF('COUT TVX'!E1082=0,"",'COUT TVX'!E1082)</f>
        <v/>
      </c>
      <c r="Y1085" s="74"/>
      <c r="Z1085" s="74"/>
      <c r="AA1085" s="74"/>
      <c r="AB1085" s="74"/>
      <c r="AC1085" s="74"/>
      <c r="AD1085" s="68"/>
      <c r="AE1085" s="68" t="str">
        <f t="shared" si="97"/>
        <v/>
      </c>
      <c r="AF1085" s="68"/>
      <c r="AG1085" s="75" t="str">
        <f>IF('COUT TVX'!F1082=0,"",'COUT TVX'!F1082)</f>
        <v/>
      </c>
      <c r="AH1085" s="75" t="str">
        <f>IF('COUT TVX'!G1082=0,"",'COUT TVX'!G1082)</f>
        <v/>
      </c>
      <c r="AI1085" s="76" t="str">
        <f t="shared" si="98"/>
        <v/>
      </c>
      <c r="AJ1085" s="67" t="str">
        <f>'COUT TVX'!K1082</f>
        <v>Lot 1-Gros Oeuvre</v>
      </c>
      <c r="AK1085" s="67" t="str">
        <f>'COUT TVX'!L1082</f>
        <v>GROS ŒUVRE</v>
      </c>
      <c r="AL1085" s="68">
        <f>'COUT TVX'!M1082</f>
        <v>758739.67</v>
      </c>
      <c r="AM1085" s="68"/>
      <c r="AN1085" s="68"/>
      <c r="AO1085" s="68"/>
      <c r="AP1085" s="68"/>
      <c r="AQ1085" s="68"/>
      <c r="AR1085" s="68"/>
      <c r="AS1085" s="77" t="str">
        <f>IF(ISBLANK('COUT TVX'!Q1082),"",'COUT TVX'!Q1082)</f>
        <v/>
      </c>
      <c r="AT1085" s="68" t="str">
        <f t="shared" si="99"/>
        <v/>
      </c>
      <c r="AU1085" s="68" t="str">
        <f t="shared" si="100"/>
        <v/>
      </c>
      <c r="AV1085" s="68" t="str">
        <f t="shared" si="101"/>
        <v/>
      </c>
    </row>
    <row r="1086" spans="1:48" x14ac:dyDescent="0.25">
      <c r="A1086" s="67" t="str">
        <f>'COUT TVX'!A1083</f>
        <v>904*</v>
      </c>
      <c r="B1086" s="67" t="str">
        <f>'COUT TVX'!B1083</f>
        <v>SABLE SUR SARTHE-AVENUE MONTREUX</v>
      </c>
      <c r="C1086" s="67"/>
      <c r="D1086" s="67"/>
      <c r="E1086" s="67" t="str">
        <f>IF(ISBLANK('COUT TVX'!I1083),"",'COUT TVX'!I1083)</f>
        <v/>
      </c>
      <c r="F1086" s="72" t="str">
        <f>'COUT TVX'!R1083</f>
        <v>Z3</v>
      </c>
      <c r="G1086" s="67"/>
      <c r="H1086" s="67">
        <f>'COUT TVX'!C1083</f>
        <v>2017</v>
      </c>
      <c r="I1086" s="67">
        <f>'COUT TVX'!D1083</f>
        <v>2019</v>
      </c>
      <c r="J1086" s="67" t="str">
        <f>IF('COUT TVX'!H1083="IND","IND",IF('COUT TVX'!H1083="COLL","COLL",IF('COUT TVX'!H1083="INT","COL","MIXTE")))</f>
        <v>MIXTE</v>
      </c>
      <c r="K1086" s="67" t="str">
        <f>IFERROR((VLOOKUP(A1086,'COUT GLOBAL'!A:L,9,FALSE)),"")</f>
        <v/>
      </c>
      <c r="L1086" s="67"/>
      <c r="M1086" s="67"/>
      <c r="N1086" s="67" t="str">
        <f t="shared" si="96"/>
        <v>-</v>
      </c>
      <c r="O1086" s="67"/>
      <c r="P1086" s="67"/>
      <c r="Q1086" s="67"/>
      <c r="R1086" s="67"/>
      <c r="S1086" s="67"/>
      <c r="T1086" s="67"/>
      <c r="U1086" s="67"/>
      <c r="V1086" s="67"/>
      <c r="W1086" s="67"/>
      <c r="X1086" s="73" t="str">
        <f>IF('COUT TVX'!E1083=0,"",'COUT TVX'!E1083)</f>
        <v/>
      </c>
      <c r="Y1086" s="74"/>
      <c r="Z1086" s="74"/>
      <c r="AA1086" s="74"/>
      <c r="AB1086" s="74"/>
      <c r="AC1086" s="74"/>
      <c r="AD1086" s="68"/>
      <c r="AE1086" s="68" t="str">
        <f t="shared" si="97"/>
        <v/>
      </c>
      <c r="AF1086" s="68"/>
      <c r="AG1086" s="75" t="str">
        <f>IF('COUT TVX'!F1083=0,"",'COUT TVX'!F1083)</f>
        <v/>
      </c>
      <c r="AH1086" s="75" t="str">
        <f>IF('COUT TVX'!G1083=0,"",'COUT TVX'!G1083)</f>
        <v/>
      </c>
      <c r="AI1086" s="76" t="str">
        <f t="shared" si="98"/>
        <v/>
      </c>
      <c r="AJ1086" s="67" t="str">
        <f>'COUT TVX'!K1083</f>
        <v>Sous-Traitant n°01-Lot n°01</v>
      </c>
      <c r="AK1086" s="67" t="str">
        <f>'COUT TVX'!L1083</f>
        <v>GROS ŒUVRE</v>
      </c>
      <c r="AL1086" s="68">
        <f>'COUT TVX'!M1083</f>
        <v>29695</v>
      </c>
      <c r="AM1086" s="68"/>
      <c r="AN1086" s="68"/>
      <c r="AO1086" s="68"/>
      <c r="AP1086" s="68"/>
      <c r="AQ1086" s="68"/>
      <c r="AR1086" s="68"/>
      <c r="AS1086" s="77" t="str">
        <f>IF(ISBLANK('COUT TVX'!Q1083),"",'COUT TVX'!Q1083)</f>
        <v/>
      </c>
      <c r="AT1086" s="68" t="str">
        <f t="shared" si="99"/>
        <v/>
      </c>
      <c r="AU1086" s="68" t="str">
        <f t="shared" si="100"/>
        <v/>
      </c>
      <c r="AV1086" s="68" t="str">
        <f t="shared" si="101"/>
        <v/>
      </c>
    </row>
    <row r="1087" spans="1:48" x14ac:dyDescent="0.25">
      <c r="A1087" s="67" t="str">
        <f>'COUT TVX'!A1084</f>
        <v>904*</v>
      </c>
      <c r="B1087" s="67" t="str">
        <f>'COUT TVX'!B1084</f>
        <v>SABLE SUR SARTHE-AVENUE MONTREUX</v>
      </c>
      <c r="C1087" s="67"/>
      <c r="D1087" s="67"/>
      <c r="E1087" s="67" t="str">
        <f>IF(ISBLANK('COUT TVX'!I1084),"",'COUT TVX'!I1084)</f>
        <v/>
      </c>
      <c r="F1087" s="72" t="str">
        <f>'COUT TVX'!R1084</f>
        <v>Z3</v>
      </c>
      <c r="G1087" s="67"/>
      <c r="H1087" s="67">
        <f>'COUT TVX'!C1084</f>
        <v>2017</v>
      </c>
      <c r="I1087" s="67">
        <f>'COUT TVX'!D1084</f>
        <v>2019</v>
      </c>
      <c r="J1087" s="67" t="str">
        <f>IF('COUT TVX'!H1084="IND","IND",IF('COUT TVX'!H1084="COLL","COLL",IF('COUT TVX'!H1084="INT","COL","MIXTE")))</f>
        <v>MIXTE</v>
      </c>
      <c r="K1087" s="67" t="str">
        <f>IFERROR((VLOOKUP(A1087,'COUT GLOBAL'!A:L,9,FALSE)),"")</f>
        <v/>
      </c>
      <c r="L1087" s="67"/>
      <c r="M1087" s="67"/>
      <c r="N1087" s="67" t="str">
        <f t="shared" si="96"/>
        <v>-</v>
      </c>
      <c r="O1087" s="67"/>
      <c r="P1087" s="67"/>
      <c r="Q1087" s="67"/>
      <c r="R1087" s="67"/>
      <c r="S1087" s="67"/>
      <c r="T1087" s="67"/>
      <c r="U1087" s="67"/>
      <c r="V1087" s="67"/>
      <c r="W1087" s="67"/>
      <c r="X1087" s="73" t="str">
        <f>IF('COUT TVX'!E1084=0,"",'COUT TVX'!E1084)</f>
        <v/>
      </c>
      <c r="Y1087" s="74"/>
      <c r="Z1087" s="74"/>
      <c r="AA1087" s="74"/>
      <c r="AB1087" s="74"/>
      <c r="AC1087" s="74"/>
      <c r="AD1087" s="68"/>
      <c r="AE1087" s="68" t="str">
        <f t="shared" si="97"/>
        <v/>
      </c>
      <c r="AF1087" s="68"/>
      <c r="AG1087" s="75" t="str">
        <f>IF('COUT TVX'!F1084=0,"",'COUT TVX'!F1084)</f>
        <v/>
      </c>
      <c r="AH1087" s="75" t="str">
        <f>IF('COUT TVX'!G1084=0,"",'COUT TVX'!G1084)</f>
        <v/>
      </c>
      <c r="AI1087" s="76" t="str">
        <f t="shared" si="98"/>
        <v/>
      </c>
      <c r="AJ1087" s="67" t="str">
        <f>'COUT TVX'!K1084</f>
        <v>Sous-Traitant Lot 1</v>
      </c>
      <c r="AK1087" s="67" t="str">
        <f>'COUT TVX'!L1084</f>
        <v>GROS ŒUVRE</v>
      </c>
      <c r="AL1087" s="68">
        <f>'COUT TVX'!M1084</f>
        <v>25440</v>
      </c>
      <c r="AM1087" s="68"/>
      <c r="AN1087" s="68"/>
      <c r="AO1087" s="68"/>
      <c r="AP1087" s="68"/>
      <c r="AQ1087" s="68"/>
      <c r="AR1087" s="68"/>
      <c r="AS1087" s="77" t="str">
        <f>IF(ISBLANK('COUT TVX'!Q1084),"",'COUT TVX'!Q1084)</f>
        <v/>
      </c>
      <c r="AT1087" s="68" t="str">
        <f t="shared" si="99"/>
        <v/>
      </c>
      <c r="AU1087" s="68" t="str">
        <f t="shared" si="100"/>
        <v/>
      </c>
      <c r="AV1087" s="68" t="str">
        <f t="shared" si="101"/>
        <v/>
      </c>
    </row>
    <row r="1088" spans="1:48" x14ac:dyDescent="0.25">
      <c r="A1088" s="67" t="str">
        <f>'COUT TVX'!A1085</f>
        <v>904*</v>
      </c>
      <c r="B1088" s="67" t="str">
        <f>'COUT TVX'!B1085</f>
        <v>SABLE SUR SARTHE-AVENUE MONTREUX</v>
      </c>
      <c r="C1088" s="67"/>
      <c r="D1088" s="67"/>
      <c r="E1088" s="67" t="str">
        <f>IF(ISBLANK('COUT TVX'!I1085),"",'COUT TVX'!I1085)</f>
        <v/>
      </c>
      <c r="F1088" s="72" t="str">
        <f>'COUT TVX'!R1085</f>
        <v>Z3</v>
      </c>
      <c r="G1088" s="67"/>
      <c r="H1088" s="67">
        <f>'COUT TVX'!C1085</f>
        <v>2017</v>
      </c>
      <c r="I1088" s="67">
        <f>'COUT TVX'!D1085</f>
        <v>2019</v>
      </c>
      <c r="J1088" s="67" t="str">
        <f>IF('COUT TVX'!H1085="IND","IND",IF('COUT TVX'!H1085="COLL","COLL",IF('COUT TVX'!H1085="INT","COL","MIXTE")))</f>
        <v>MIXTE</v>
      </c>
      <c r="K1088" s="67" t="str">
        <f>IFERROR((VLOOKUP(A1088,'COUT GLOBAL'!A:L,9,FALSE)),"")</f>
        <v/>
      </c>
      <c r="L1088" s="67"/>
      <c r="M1088" s="67"/>
      <c r="N1088" s="67" t="str">
        <f t="shared" si="96"/>
        <v>-</v>
      </c>
      <c r="O1088" s="67"/>
      <c r="P1088" s="67"/>
      <c r="Q1088" s="67"/>
      <c r="R1088" s="67"/>
      <c r="S1088" s="67"/>
      <c r="T1088" s="67"/>
      <c r="U1088" s="67"/>
      <c r="V1088" s="67"/>
      <c r="W1088" s="67"/>
      <c r="X1088" s="73" t="str">
        <f>IF('COUT TVX'!E1085=0,"",'COUT TVX'!E1085)</f>
        <v/>
      </c>
      <c r="Y1088" s="74"/>
      <c r="Z1088" s="74"/>
      <c r="AA1088" s="74"/>
      <c r="AB1088" s="74"/>
      <c r="AC1088" s="74"/>
      <c r="AD1088" s="68"/>
      <c r="AE1088" s="68" t="str">
        <f t="shared" si="97"/>
        <v/>
      </c>
      <c r="AF1088" s="68"/>
      <c r="AG1088" s="75" t="str">
        <f>IF('COUT TVX'!F1085=0,"",'COUT TVX'!F1085)</f>
        <v/>
      </c>
      <c r="AH1088" s="75" t="str">
        <f>IF('COUT TVX'!G1085=0,"",'COUT TVX'!G1085)</f>
        <v/>
      </c>
      <c r="AI1088" s="76" t="str">
        <f t="shared" si="98"/>
        <v/>
      </c>
      <c r="AJ1088" s="67" t="str">
        <f>'COUT TVX'!K1085</f>
        <v>Lot 2-Charpente Bois</v>
      </c>
      <c r="AK1088" s="67" t="str">
        <f>'COUT TVX'!L1085</f>
        <v>CHARPENTE / COUVERTURE</v>
      </c>
      <c r="AL1088" s="68">
        <f>'COUT TVX'!M1085</f>
        <v>353297.82</v>
      </c>
      <c r="AM1088" s="68"/>
      <c r="AN1088" s="68"/>
      <c r="AO1088" s="68"/>
      <c r="AP1088" s="68"/>
      <c r="AQ1088" s="68"/>
      <c r="AR1088" s="68"/>
      <c r="AS1088" s="77" t="str">
        <f>IF(ISBLANK('COUT TVX'!Q1085),"",'COUT TVX'!Q1085)</f>
        <v/>
      </c>
      <c r="AT1088" s="68" t="str">
        <f t="shared" si="99"/>
        <v/>
      </c>
      <c r="AU1088" s="68" t="str">
        <f t="shared" si="100"/>
        <v/>
      </c>
      <c r="AV1088" s="68" t="str">
        <f t="shared" si="101"/>
        <v/>
      </c>
    </row>
    <row r="1089" spans="1:48" x14ac:dyDescent="0.25">
      <c r="A1089" s="67" t="str">
        <f>'COUT TVX'!A1086</f>
        <v>904*</v>
      </c>
      <c r="B1089" s="67" t="str">
        <f>'COUT TVX'!B1086</f>
        <v>SABLE SUR SARTHE-AVENUE MONTREUX</v>
      </c>
      <c r="C1089" s="67"/>
      <c r="D1089" s="67"/>
      <c r="E1089" s="67" t="str">
        <f>IF(ISBLANK('COUT TVX'!I1086),"",'COUT TVX'!I1086)</f>
        <v/>
      </c>
      <c r="F1089" s="72" t="str">
        <f>'COUT TVX'!R1086</f>
        <v>Z3</v>
      </c>
      <c r="G1089" s="67"/>
      <c r="H1089" s="67">
        <f>'COUT TVX'!C1086</f>
        <v>2017</v>
      </c>
      <c r="I1089" s="67">
        <f>'COUT TVX'!D1086</f>
        <v>2019</v>
      </c>
      <c r="J1089" s="67" t="str">
        <f>IF('COUT TVX'!H1086="IND","IND",IF('COUT TVX'!H1086="COLL","COLL",IF('COUT TVX'!H1086="INT","COL","MIXTE")))</f>
        <v>MIXTE</v>
      </c>
      <c r="K1089" s="67" t="str">
        <f>IFERROR((VLOOKUP(A1089,'COUT GLOBAL'!A:L,9,FALSE)),"")</f>
        <v/>
      </c>
      <c r="L1089" s="67"/>
      <c r="M1089" s="67"/>
      <c r="N1089" s="67" t="str">
        <f t="shared" si="96"/>
        <v>-</v>
      </c>
      <c r="O1089" s="67"/>
      <c r="P1089" s="67"/>
      <c r="Q1089" s="67"/>
      <c r="R1089" s="67"/>
      <c r="S1089" s="67"/>
      <c r="T1089" s="67"/>
      <c r="U1089" s="67"/>
      <c r="V1089" s="67"/>
      <c r="W1089" s="67"/>
      <c r="X1089" s="73" t="str">
        <f>IF('COUT TVX'!E1086=0,"",'COUT TVX'!E1086)</f>
        <v/>
      </c>
      <c r="Y1089" s="74"/>
      <c r="Z1089" s="74"/>
      <c r="AA1089" s="74"/>
      <c r="AB1089" s="74"/>
      <c r="AC1089" s="74"/>
      <c r="AD1089" s="68"/>
      <c r="AE1089" s="68" t="str">
        <f t="shared" si="97"/>
        <v/>
      </c>
      <c r="AF1089" s="68"/>
      <c r="AG1089" s="75" t="str">
        <f>IF('COUT TVX'!F1086=0,"",'COUT TVX'!F1086)</f>
        <v/>
      </c>
      <c r="AH1089" s="75" t="str">
        <f>IF('COUT TVX'!G1086=0,"",'COUT TVX'!G1086)</f>
        <v/>
      </c>
      <c r="AI1089" s="76" t="str">
        <f t="shared" si="98"/>
        <v/>
      </c>
      <c r="AJ1089" s="67" t="str">
        <f>'COUT TVX'!K1086</f>
        <v>Lot 3-Couverture-Bardage Zinc</v>
      </c>
      <c r="AK1089" s="67" t="str">
        <f>'COUT TVX'!L1086</f>
        <v>CHARPENTE / COUVERTURE</v>
      </c>
      <c r="AL1089" s="68">
        <f>'COUT TVX'!M1086</f>
        <v>383669.21</v>
      </c>
      <c r="AM1089" s="68"/>
      <c r="AN1089" s="68"/>
      <c r="AO1089" s="68"/>
      <c r="AP1089" s="68"/>
      <c r="AQ1089" s="68"/>
      <c r="AR1089" s="68"/>
      <c r="AS1089" s="77" t="str">
        <f>IF(ISBLANK('COUT TVX'!Q1086),"",'COUT TVX'!Q1086)</f>
        <v/>
      </c>
      <c r="AT1089" s="68" t="str">
        <f t="shared" si="99"/>
        <v/>
      </c>
      <c r="AU1089" s="68" t="str">
        <f t="shared" si="100"/>
        <v/>
      </c>
      <c r="AV1089" s="68" t="str">
        <f t="shared" si="101"/>
        <v/>
      </c>
    </row>
    <row r="1090" spans="1:48" x14ac:dyDescent="0.25">
      <c r="A1090" s="67" t="str">
        <f>'COUT TVX'!A1087</f>
        <v>904*</v>
      </c>
      <c r="B1090" s="67" t="str">
        <f>'COUT TVX'!B1087</f>
        <v>SABLE SUR SARTHE-AVENUE MONTREUX</v>
      </c>
      <c r="C1090" s="67"/>
      <c r="D1090" s="67"/>
      <c r="E1090" s="67" t="str">
        <f>IF(ISBLANK('COUT TVX'!I1087),"",'COUT TVX'!I1087)</f>
        <v/>
      </c>
      <c r="F1090" s="72" t="str">
        <f>'COUT TVX'!R1087</f>
        <v>Z3</v>
      </c>
      <c r="G1090" s="67"/>
      <c r="H1090" s="67">
        <f>'COUT TVX'!C1087</f>
        <v>2017</v>
      </c>
      <c r="I1090" s="67">
        <f>'COUT TVX'!D1087</f>
        <v>2019</v>
      </c>
      <c r="J1090" s="67" t="str">
        <f>IF('COUT TVX'!H1087="IND","IND",IF('COUT TVX'!H1087="COLL","COLL",IF('COUT TVX'!H1087="INT","COL","MIXTE")))</f>
        <v>MIXTE</v>
      </c>
      <c r="K1090" s="67" t="str">
        <f>IFERROR((VLOOKUP(A1090,'COUT GLOBAL'!A:L,9,FALSE)),"")</f>
        <v/>
      </c>
      <c r="L1090" s="67"/>
      <c r="M1090" s="67"/>
      <c r="N1090" s="67" t="str">
        <f t="shared" si="96"/>
        <v>-</v>
      </c>
      <c r="O1090" s="67"/>
      <c r="P1090" s="67"/>
      <c r="Q1090" s="67"/>
      <c r="R1090" s="67"/>
      <c r="S1090" s="67"/>
      <c r="T1090" s="67"/>
      <c r="U1090" s="67"/>
      <c r="V1090" s="67"/>
      <c r="W1090" s="67"/>
      <c r="X1090" s="73" t="str">
        <f>IF('COUT TVX'!E1087=0,"",'COUT TVX'!E1087)</f>
        <v/>
      </c>
      <c r="Y1090" s="74"/>
      <c r="Z1090" s="74"/>
      <c r="AA1090" s="74"/>
      <c r="AB1090" s="74"/>
      <c r="AC1090" s="74"/>
      <c r="AD1090" s="68"/>
      <c r="AE1090" s="68" t="str">
        <f t="shared" si="97"/>
        <v/>
      </c>
      <c r="AF1090" s="68"/>
      <c r="AG1090" s="75" t="str">
        <f>IF('COUT TVX'!F1087=0,"",'COUT TVX'!F1087)</f>
        <v/>
      </c>
      <c r="AH1090" s="75" t="str">
        <f>IF('COUT TVX'!G1087=0,"",'COUT TVX'!G1087)</f>
        <v/>
      </c>
      <c r="AI1090" s="76" t="str">
        <f t="shared" si="98"/>
        <v/>
      </c>
      <c r="AJ1090" s="67" t="str">
        <f>'COUT TVX'!K1087</f>
        <v>Lot 4-Etanchéité</v>
      </c>
      <c r="AK1090" s="67" t="str">
        <f>'COUT TVX'!L1087</f>
        <v>CHARPENTE / COUVERTURE</v>
      </c>
      <c r="AL1090" s="68">
        <f>'COUT TVX'!M1087</f>
        <v>8965.0499999999993</v>
      </c>
      <c r="AM1090" s="68"/>
      <c r="AN1090" s="68"/>
      <c r="AO1090" s="68"/>
      <c r="AP1090" s="68"/>
      <c r="AQ1090" s="68"/>
      <c r="AR1090" s="68"/>
      <c r="AS1090" s="77" t="str">
        <f>IF(ISBLANK('COUT TVX'!Q1087),"",'COUT TVX'!Q1087)</f>
        <v/>
      </c>
      <c r="AT1090" s="68" t="str">
        <f t="shared" si="99"/>
        <v/>
      </c>
      <c r="AU1090" s="68" t="str">
        <f t="shared" si="100"/>
        <v/>
      </c>
      <c r="AV1090" s="68" t="str">
        <f t="shared" si="101"/>
        <v/>
      </c>
    </row>
    <row r="1091" spans="1:48" x14ac:dyDescent="0.25">
      <c r="A1091" s="67" t="str">
        <f>'COUT TVX'!A1088</f>
        <v>904*</v>
      </c>
      <c r="B1091" s="67" t="str">
        <f>'COUT TVX'!B1088</f>
        <v>SABLE SUR SARTHE-AVENUE MONTREUX</v>
      </c>
      <c r="C1091" s="67"/>
      <c r="D1091" s="67"/>
      <c r="E1091" s="67" t="str">
        <f>IF(ISBLANK('COUT TVX'!I1088),"",'COUT TVX'!I1088)</f>
        <v/>
      </c>
      <c r="F1091" s="72" t="str">
        <f>'COUT TVX'!R1088</f>
        <v>Z3</v>
      </c>
      <c r="G1091" s="67"/>
      <c r="H1091" s="67">
        <f>'COUT TVX'!C1088</f>
        <v>2017</v>
      </c>
      <c r="I1091" s="67">
        <f>'COUT TVX'!D1088</f>
        <v>2019</v>
      </c>
      <c r="J1091" s="67" t="str">
        <f>IF('COUT TVX'!H1088="IND","IND",IF('COUT TVX'!H1088="COLL","COLL",IF('COUT TVX'!H1088="INT","COL","MIXTE")))</f>
        <v>MIXTE</v>
      </c>
      <c r="K1091" s="67" t="str">
        <f>IFERROR((VLOOKUP(A1091,'COUT GLOBAL'!A:L,9,FALSE)),"")</f>
        <v/>
      </c>
      <c r="L1091" s="67"/>
      <c r="M1091" s="67"/>
      <c r="N1091" s="67" t="str">
        <f t="shared" si="96"/>
        <v>-</v>
      </c>
      <c r="O1091" s="67"/>
      <c r="P1091" s="67"/>
      <c r="Q1091" s="67"/>
      <c r="R1091" s="67"/>
      <c r="S1091" s="67"/>
      <c r="T1091" s="67"/>
      <c r="U1091" s="67"/>
      <c r="V1091" s="67"/>
      <c r="W1091" s="67"/>
      <c r="X1091" s="73" t="str">
        <f>IF('COUT TVX'!E1088=0,"",'COUT TVX'!E1088)</f>
        <v/>
      </c>
      <c r="Y1091" s="74"/>
      <c r="Z1091" s="74"/>
      <c r="AA1091" s="74"/>
      <c r="AB1091" s="74"/>
      <c r="AC1091" s="74"/>
      <c r="AD1091" s="68"/>
      <c r="AE1091" s="68" t="str">
        <f t="shared" si="97"/>
        <v/>
      </c>
      <c r="AF1091" s="68"/>
      <c r="AG1091" s="75" t="str">
        <f>IF('COUT TVX'!F1088=0,"",'COUT TVX'!F1088)</f>
        <v/>
      </c>
      <c r="AH1091" s="75" t="str">
        <f>IF('COUT TVX'!G1088=0,"",'COUT TVX'!G1088)</f>
        <v/>
      </c>
      <c r="AI1091" s="76" t="str">
        <f t="shared" si="98"/>
        <v/>
      </c>
      <c r="AJ1091" s="67" t="str">
        <f>'COUT TVX'!K1088</f>
        <v>Lot 5-Menuiseries Pvc</v>
      </c>
      <c r="AK1091" s="67" t="str">
        <f>'COUT TVX'!L1088</f>
        <v>SECOND ŒUVRE</v>
      </c>
      <c r="AL1091" s="68">
        <f>'COUT TVX'!M1088</f>
        <v>130307.5</v>
      </c>
      <c r="AM1091" s="68"/>
      <c r="AN1091" s="68"/>
      <c r="AO1091" s="68"/>
      <c r="AP1091" s="68"/>
      <c r="AQ1091" s="68"/>
      <c r="AR1091" s="68"/>
      <c r="AS1091" s="77" t="str">
        <f>IF(ISBLANK('COUT TVX'!Q1088),"",'COUT TVX'!Q1088)</f>
        <v/>
      </c>
      <c r="AT1091" s="68" t="str">
        <f t="shared" si="99"/>
        <v/>
      </c>
      <c r="AU1091" s="68" t="str">
        <f t="shared" si="100"/>
        <v/>
      </c>
      <c r="AV1091" s="68" t="str">
        <f t="shared" si="101"/>
        <v/>
      </c>
    </row>
    <row r="1092" spans="1:48" x14ac:dyDescent="0.25">
      <c r="A1092" s="67" t="str">
        <f>'COUT TVX'!A1089</f>
        <v>904*</v>
      </c>
      <c r="B1092" s="67" t="str">
        <f>'COUT TVX'!B1089</f>
        <v>SABLE SUR SARTHE-AVENUE MONTREUX</v>
      </c>
      <c r="C1092" s="67"/>
      <c r="D1092" s="67"/>
      <c r="E1092" s="67" t="str">
        <f>IF(ISBLANK('COUT TVX'!I1089),"",'COUT TVX'!I1089)</f>
        <v/>
      </c>
      <c r="F1092" s="72" t="str">
        <f>'COUT TVX'!R1089</f>
        <v>Z3</v>
      </c>
      <c r="G1092" s="67"/>
      <c r="H1092" s="67">
        <f>'COUT TVX'!C1089</f>
        <v>2017</v>
      </c>
      <c r="I1092" s="67">
        <f>'COUT TVX'!D1089</f>
        <v>2019</v>
      </c>
      <c r="J1092" s="67" t="str">
        <f>IF('COUT TVX'!H1089="IND","IND",IF('COUT TVX'!H1089="COLL","COLL",IF('COUT TVX'!H1089="INT","COL","MIXTE")))</f>
        <v>MIXTE</v>
      </c>
      <c r="K1092" s="67" t="str">
        <f>IFERROR((VLOOKUP(A1092,'COUT GLOBAL'!A:L,9,FALSE)),"")</f>
        <v/>
      </c>
      <c r="L1092" s="67"/>
      <c r="M1092" s="67"/>
      <c r="N1092" s="67" t="str">
        <f t="shared" si="96"/>
        <v>-</v>
      </c>
      <c r="O1092" s="67"/>
      <c r="P1092" s="67"/>
      <c r="Q1092" s="67"/>
      <c r="R1092" s="67"/>
      <c r="S1092" s="67"/>
      <c r="T1092" s="67"/>
      <c r="U1092" s="67"/>
      <c r="V1092" s="67"/>
      <c r="W1092" s="67"/>
      <c r="X1092" s="73" t="str">
        <f>IF('COUT TVX'!E1089=0,"",'COUT TVX'!E1089)</f>
        <v/>
      </c>
      <c r="Y1092" s="74"/>
      <c r="Z1092" s="74"/>
      <c r="AA1092" s="74"/>
      <c r="AB1092" s="74"/>
      <c r="AC1092" s="74"/>
      <c r="AD1092" s="68"/>
      <c r="AE1092" s="68" t="str">
        <f t="shared" si="97"/>
        <v/>
      </c>
      <c r="AF1092" s="68"/>
      <c r="AG1092" s="75" t="str">
        <f>IF('COUT TVX'!F1089=0,"",'COUT TVX'!F1089)</f>
        <v/>
      </c>
      <c r="AH1092" s="75" t="str">
        <f>IF('COUT TVX'!G1089=0,"",'COUT TVX'!G1089)</f>
        <v/>
      </c>
      <c r="AI1092" s="76" t="str">
        <f t="shared" si="98"/>
        <v/>
      </c>
      <c r="AJ1092" s="67" t="str">
        <f>'COUT TVX'!K1089</f>
        <v>Sous-Traitant Lot 5</v>
      </c>
      <c r="AK1092" s="67" t="str">
        <f>'COUT TVX'!L1089</f>
        <v>SECOND ŒUVRE</v>
      </c>
      <c r="AL1092" s="68">
        <f>'COUT TVX'!M1089</f>
        <v>5000</v>
      </c>
      <c r="AM1092" s="68"/>
      <c r="AN1092" s="68"/>
      <c r="AO1092" s="68"/>
      <c r="AP1092" s="68"/>
      <c r="AQ1092" s="68"/>
      <c r="AR1092" s="68"/>
      <c r="AS1092" s="77" t="str">
        <f>IF(ISBLANK('COUT TVX'!Q1089),"",'COUT TVX'!Q1089)</f>
        <v/>
      </c>
      <c r="AT1092" s="68" t="str">
        <f t="shared" si="99"/>
        <v/>
      </c>
      <c r="AU1092" s="68" t="str">
        <f t="shared" si="100"/>
        <v/>
      </c>
      <c r="AV1092" s="68" t="str">
        <f t="shared" si="101"/>
        <v/>
      </c>
    </row>
    <row r="1093" spans="1:48" x14ac:dyDescent="0.25">
      <c r="A1093" s="67" t="str">
        <f>'COUT TVX'!A1090</f>
        <v>904*</v>
      </c>
      <c r="B1093" s="67" t="str">
        <f>'COUT TVX'!B1090</f>
        <v>SABLE SUR SARTHE-AVENUE MONTREUX</v>
      </c>
      <c r="C1093" s="67"/>
      <c r="D1093" s="67"/>
      <c r="E1093" s="67" t="str">
        <f>IF(ISBLANK('COUT TVX'!I1090),"",'COUT TVX'!I1090)</f>
        <v/>
      </c>
      <c r="F1093" s="72" t="str">
        <f>'COUT TVX'!R1090</f>
        <v>Z3</v>
      </c>
      <c r="G1093" s="67"/>
      <c r="H1093" s="67">
        <f>'COUT TVX'!C1090</f>
        <v>2017</v>
      </c>
      <c r="I1093" s="67">
        <f>'COUT TVX'!D1090</f>
        <v>2019</v>
      </c>
      <c r="J1093" s="67" t="str">
        <f>IF('COUT TVX'!H1090="IND","IND",IF('COUT TVX'!H1090="COLL","COLL",IF('COUT TVX'!H1090="INT","COL","MIXTE")))</f>
        <v>MIXTE</v>
      </c>
      <c r="K1093" s="67" t="str">
        <f>IFERROR((VLOOKUP(A1093,'COUT GLOBAL'!A:L,9,FALSE)),"")</f>
        <v/>
      </c>
      <c r="L1093" s="67"/>
      <c r="M1093" s="67"/>
      <c r="N1093" s="67" t="str">
        <f t="shared" si="96"/>
        <v>-</v>
      </c>
      <c r="O1093" s="67"/>
      <c r="P1093" s="67"/>
      <c r="Q1093" s="67"/>
      <c r="R1093" s="67"/>
      <c r="S1093" s="67"/>
      <c r="T1093" s="67"/>
      <c r="U1093" s="67"/>
      <c r="V1093" s="67"/>
      <c r="W1093" s="67"/>
      <c r="X1093" s="73" t="str">
        <f>IF('COUT TVX'!E1090=0,"",'COUT TVX'!E1090)</f>
        <v/>
      </c>
      <c r="Y1093" s="74"/>
      <c r="Z1093" s="74"/>
      <c r="AA1093" s="74"/>
      <c r="AB1093" s="74"/>
      <c r="AC1093" s="74"/>
      <c r="AD1093" s="68"/>
      <c r="AE1093" s="68" t="str">
        <f t="shared" si="97"/>
        <v/>
      </c>
      <c r="AF1093" s="68"/>
      <c r="AG1093" s="75" t="str">
        <f>IF('COUT TVX'!F1090=0,"",'COUT TVX'!F1090)</f>
        <v/>
      </c>
      <c r="AH1093" s="75" t="str">
        <f>IF('COUT TVX'!G1090=0,"",'COUT TVX'!G1090)</f>
        <v/>
      </c>
      <c r="AI1093" s="76" t="str">
        <f t="shared" si="98"/>
        <v/>
      </c>
      <c r="AJ1093" s="67" t="str">
        <f>'COUT TVX'!K1090</f>
        <v>Lot 6-Serrurerie</v>
      </c>
      <c r="AK1093" s="67" t="str">
        <f>'COUT TVX'!L1090</f>
        <v>SECOND ŒUVRE</v>
      </c>
      <c r="AL1093" s="68">
        <f>'COUT TVX'!M1090</f>
        <v>50785.97</v>
      </c>
      <c r="AM1093" s="68"/>
      <c r="AN1093" s="68"/>
      <c r="AO1093" s="68"/>
      <c r="AP1093" s="68"/>
      <c r="AQ1093" s="68"/>
      <c r="AR1093" s="68"/>
      <c r="AS1093" s="77" t="str">
        <f>IF(ISBLANK('COUT TVX'!Q1090),"",'COUT TVX'!Q1090)</f>
        <v/>
      </c>
      <c r="AT1093" s="68" t="str">
        <f t="shared" si="99"/>
        <v/>
      </c>
      <c r="AU1093" s="68" t="str">
        <f t="shared" si="100"/>
        <v/>
      </c>
      <c r="AV1093" s="68" t="str">
        <f t="shared" si="101"/>
        <v/>
      </c>
    </row>
    <row r="1094" spans="1:48" x14ac:dyDescent="0.25">
      <c r="A1094" s="67" t="str">
        <f>'COUT TVX'!A1091</f>
        <v>904*</v>
      </c>
      <c r="B1094" s="67" t="str">
        <f>'COUT TVX'!B1091</f>
        <v>SABLE SUR SARTHE-AVENUE MONTREUX</v>
      </c>
      <c r="C1094" s="67"/>
      <c r="D1094" s="67"/>
      <c r="E1094" s="67" t="str">
        <f>IF(ISBLANK('COUT TVX'!I1091),"",'COUT TVX'!I1091)</f>
        <v/>
      </c>
      <c r="F1094" s="72" t="str">
        <f>'COUT TVX'!R1091</f>
        <v>Z3</v>
      </c>
      <c r="G1094" s="67"/>
      <c r="H1094" s="67">
        <f>'COUT TVX'!C1091</f>
        <v>2017</v>
      </c>
      <c r="I1094" s="67">
        <f>'COUT TVX'!D1091</f>
        <v>2019</v>
      </c>
      <c r="J1094" s="67" t="str">
        <f>IF('COUT TVX'!H1091="IND","IND",IF('COUT TVX'!H1091="COLL","COLL",IF('COUT TVX'!H1091="INT","COL","MIXTE")))</f>
        <v>MIXTE</v>
      </c>
      <c r="K1094" s="67" t="str">
        <f>IFERROR((VLOOKUP(A1094,'COUT GLOBAL'!A:L,9,FALSE)),"")</f>
        <v/>
      </c>
      <c r="L1094" s="67"/>
      <c r="M1094" s="67"/>
      <c r="N1094" s="67" t="str">
        <f t="shared" ref="N1094:N1157" si="102">IF(ISBLANK(G1094),"-",IF(L1093&lt;2012,"RT2005","RT2012"))</f>
        <v>-</v>
      </c>
      <c r="O1094" s="67"/>
      <c r="P1094" s="67"/>
      <c r="Q1094" s="67"/>
      <c r="R1094" s="67"/>
      <c r="S1094" s="67"/>
      <c r="T1094" s="67"/>
      <c r="U1094" s="67"/>
      <c r="V1094" s="67"/>
      <c r="W1094" s="67"/>
      <c r="X1094" s="73" t="str">
        <f>IF('COUT TVX'!E1091=0,"",'COUT TVX'!E1091)</f>
        <v/>
      </c>
      <c r="Y1094" s="74"/>
      <c r="Z1094" s="74"/>
      <c r="AA1094" s="74"/>
      <c r="AB1094" s="74"/>
      <c r="AC1094" s="74"/>
      <c r="AD1094" s="68"/>
      <c r="AE1094" s="68" t="str">
        <f t="shared" ref="AE1094:AE1157" si="103">IFERROR((AD1094/AH1094),"")</f>
        <v/>
      </c>
      <c r="AF1094" s="68"/>
      <c r="AG1094" s="75" t="str">
        <f>IF('COUT TVX'!F1091=0,"",'COUT TVX'!F1091)</f>
        <v/>
      </c>
      <c r="AH1094" s="75" t="str">
        <f>IF('COUT TVX'!G1091=0,"",'COUT TVX'!G1091)</f>
        <v/>
      </c>
      <c r="AI1094" s="76" t="str">
        <f t="shared" ref="AI1094:AI1157" si="104">IFERROR((AG1094/AH1094),"")</f>
        <v/>
      </c>
      <c r="AJ1094" s="67" t="str">
        <f>'COUT TVX'!K1091</f>
        <v>Lot 7-Menuiseries Inétrieures Bois</v>
      </c>
      <c r="AK1094" s="67" t="str">
        <f>'COUT TVX'!L1091</f>
        <v>SECOND ŒUVRE</v>
      </c>
      <c r="AL1094" s="68">
        <f>'COUT TVX'!M1091</f>
        <v>82344.44</v>
      </c>
      <c r="AM1094" s="68"/>
      <c r="AN1094" s="68"/>
      <c r="AO1094" s="68"/>
      <c r="AP1094" s="68"/>
      <c r="AQ1094" s="68"/>
      <c r="AR1094" s="68"/>
      <c r="AS1094" s="77" t="str">
        <f>IF(ISBLANK('COUT TVX'!Q1091),"",'COUT TVX'!Q1091)</f>
        <v/>
      </c>
      <c r="AT1094" s="68" t="str">
        <f t="shared" ref="AT1094:AT1157" si="105">IFERROR((AM1094/X1094),"")</f>
        <v/>
      </c>
      <c r="AU1094" s="68" t="str">
        <f t="shared" ref="AU1094:AU1157" si="106">IFERROR((AM1094/AG1094),"")</f>
        <v/>
      </c>
      <c r="AV1094" s="68" t="str">
        <f t="shared" ref="AV1094:AV1157" si="107">IFERROR((AM1094/AH1094),"")</f>
        <v/>
      </c>
    </row>
    <row r="1095" spans="1:48" x14ac:dyDescent="0.25">
      <c r="A1095" s="67" t="str">
        <f>'COUT TVX'!A1092</f>
        <v>904*</v>
      </c>
      <c r="B1095" s="67" t="str">
        <f>'COUT TVX'!B1092</f>
        <v>SABLE SUR SARTHE-AVENUE MONTREUX</v>
      </c>
      <c r="C1095" s="67"/>
      <c r="D1095" s="67"/>
      <c r="E1095" s="67" t="str">
        <f>IF(ISBLANK('COUT TVX'!I1092),"",'COUT TVX'!I1092)</f>
        <v/>
      </c>
      <c r="F1095" s="72" t="str">
        <f>'COUT TVX'!R1092</f>
        <v>Z3</v>
      </c>
      <c r="G1095" s="67"/>
      <c r="H1095" s="67">
        <f>'COUT TVX'!C1092</f>
        <v>2017</v>
      </c>
      <c r="I1095" s="67">
        <f>'COUT TVX'!D1092</f>
        <v>2019</v>
      </c>
      <c r="J1095" s="67" t="str">
        <f>IF('COUT TVX'!H1092="IND","IND",IF('COUT TVX'!H1092="COLL","COLL",IF('COUT TVX'!H1092="INT","COL","MIXTE")))</f>
        <v>MIXTE</v>
      </c>
      <c r="K1095" s="67" t="str">
        <f>IFERROR((VLOOKUP(A1095,'COUT GLOBAL'!A:L,9,FALSE)),"")</f>
        <v/>
      </c>
      <c r="L1095" s="67"/>
      <c r="M1095" s="67"/>
      <c r="N1095" s="67" t="str">
        <f t="shared" si="102"/>
        <v>-</v>
      </c>
      <c r="O1095" s="67"/>
      <c r="P1095" s="67"/>
      <c r="Q1095" s="67"/>
      <c r="R1095" s="67"/>
      <c r="S1095" s="67"/>
      <c r="T1095" s="67"/>
      <c r="U1095" s="67"/>
      <c r="V1095" s="67"/>
      <c r="W1095" s="67"/>
      <c r="X1095" s="73" t="str">
        <f>IF('COUT TVX'!E1092=0,"",'COUT TVX'!E1092)</f>
        <v/>
      </c>
      <c r="Y1095" s="74"/>
      <c r="Z1095" s="74"/>
      <c r="AA1095" s="74"/>
      <c r="AB1095" s="74"/>
      <c r="AC1095" s="74"/>
      <c r="AD1095" s="68"/>
      <c r="AE1095" s="68" t="str">
        <f t="shared" si="103"/>
        <v/>
      </c>
      <c r="AF1095" s="68"/>
      <c r="AG1095" s="75" t="str">
        <f>IF('COUT TVX'!F1092=0,"",'COUT TVX'!F1092)</f>
        <v/>
      </c>
      <c r="AH1095" s="75" t="str">
        <f>IF('COUT TVX'!G1092=0,"",'COUT TVX'!G1092)</f>
        <v/>
      </c>
      <c r="AI1095" s="76" t="str">
        <f t="shared" si="104"/>
        <v/>
      </c>
      <c r="AJ1095" s="67" t="str">
        <f>'COUT TVX'!K1092</f>
        <v>Lot 9-Chauffage-Ventilation</v>
      </c>
      <c r="AK1095" s="67" t="str">
        <f>'COUT TVX'!L1092</f>
        <v>ELECTRICITE / CHAUFFAGE/PLOMBERIE/VMC</v>
      </c>
      <c r="AL1095" s="68">
        <f>'COUT TVX'!M1092</f>
        <v>226579.99</v>
      </c>
      <c r="AM1095" s="68"/>
      <c r="AN1095" s="68"/>
      <c r="AO1095" s="68"/>
      <c r="AP1095" s="68"/>
      <c r="AQ1095" s="68"/>
      <c r="AR1095" s="68"/>
      <c r="AS1095" s="77" t="str">
        <f>IF(ISBLANK('COUT TVX'!Q1092),"",'COUT TVX'!Q1092)</f>
        <v/>
      </c>
      <c r="AT1095" s="68" t="str">
        <f t="shared" si="105"/>
        <v/>
      </c>
      <c r="AU1095" s="68" t="str">
        <f t="shared" si="106"/>
        <v/>
      </c>
      <c r="AV1095" s="68" t="str">
        <f t="shared" si="107"/>
        <v/>
      </c>
    </row>
    <row r="1096" spans="1:48" x14ac:dyDescent="0.25">
      <c r="A1096" s="67" t="str">
        <f>'COUT TVX'!A1093</f>
        <v>904*</v>
      </c>
      <c r="B1096" s="67" t="str">
        <f>'COUT TVX'!B1093</f>
        <v>SABLE SUR SARTHE-AVENUE MONTREUX</v>
      </c>
      <c r="C1096" s="67"/>
      <c r="D1096" s="67"/>
      <c r="E1096" s="67" t="str">
        <f>IF(ISBLANK('COUT TVX'!I1093),"",'COUT TVX'!I1093)</f>
        <v/>
      </c>
      <c r="F1096" s="72" t="str">
        <f>'COUT TVX'!R1093</f>
        <v>Z3</v>
      </c>
      <c r="G1096" s="67"/>
      <c r="H1096" s="67">
        <f>'COUT TVX'!C1093</f>
        <v>2017</v>
      </c>
      <c r="I1096" s="67">
        <f>'COUT TVX'!D1093</f>
        <v>2019</v>
      </c>
      <c r="J1096" s="67" t="str">
        <f>IF('COUT TVX'!H1093="IND","IND",IF('COUT TVX'!H1093="COLL","COLL",IF('COUT TVX'!H1093="INT","COL","MIXTE")))</f>
        <v>MIXTE</v>
      </c>
      <c r="K1096" s="67" t="str">
        <f>IFERROR((VLOOKUP(A1096,'COUT GLOBAL'!A:L,9,FALSE)),"")</f>
        <v/>
      </c>
      <c r="L1096" s="67"/>
      <c r="M1096" s="67"/>
      <c r="N1096" s="67" t="str">
        <f t="shared" si="102"/>
        <v>-</v>
      </c>
      <c r="O1096" s="67"/>
      <c r="P1096" s="67"/>
      <c r="Q1096" s="67"/>
      <c r="R1096" s="67"/>
      <c r="S1096" s="67"/>
      <c r="T1096" s="67"/>
      <c r="U1096" s="67"/>
      <c r="V1096" s="67"/>
      <c r="W1096" s="67"/>
      <c r="X1096" s="73" t="str">
        <f>IF('COUT TVX'!E1093=0,"",'COUT TVX'!E1093)</f>
        <v/>
      </c>
      <c r="Y1096" s="74"/>
      <c r="Z1096" s="74"/>
      <c r="AA1096" s="74"/>
      <c r="AB1096" s="74"/>
      <c r="AC1096" s="74"/>
      <c r="AD1096" s="68"/>
      <c r="AE1096" s="68" t="str">
        <f t="shared" si="103"/>
        <v/>
      </c>
      <c r="AF1096" s="68"/>
      <c r="AG1096" s="75" t="str">
        <f>IF('COUT TVX'!F1093=0,"",'COUT TVX'!F1093)</f>
        <v/>
      </c>
      <c r="AH1096" s="75" t="str">
        <f>IF('COUT TVX'!G1093=0,"",'COUT TVX'!G1093)</f>
        <v/>
      </c>
      <c r="AI1096" s="76" t="str">
        <f t="shared" si="104"/>
        <v/>
      </c>
      <c r="AJ1096" s="67" t="str">
        <f>'COUT TVX'!K1093</f>
        <v>Lot 10-Plomberie Sanitaires</v>
      </c>
      <c r="AK1096" s="67" t="str">
        <f>'COUT TVX'!L1093</f>
        <v>ELECTRICITE / CHAUFFAGE/PLOMBERIE/VMC</v>
      </c>
      <c r="AL1096" s="68">
        <f>'COUT TVX'!M1093</f>
        <v>109594.11</v>
      </c>
      <c r="AM1096" s="68"/>
      <c r="AN1096" s="68"/>
      <c r="AO1096" s="68"/>
      <c r="AP1096" s="68"/>
      <c r="AQ1096" s="68"/>
      <c r="AR1096" s="68"/>
      <c r="AS1096" s="77" t="str">
        <f>IF(ISBLANK('COUT TVX'!Q1093),"",'COUT TVX'!Q1093)</f>
        <v/>
      </c>
      <c r="AT1096" s="68" t="str">
        <f t="shared" si="105"/>
        <v/>
      </c>
      <c r="AU1096" s="68" t="str">
        <f t="shared" si="106"/>
        <v/>
      </c>
      <c r="AV1096" s="68" t="str">
        <f t="shared" si="107"/>
        <v/>
      </c>
    </row>
    <row r="1097" spans="1:48" x14ac:dyDescent="0.25">
      <c r="A1097" s="67" t="str">
        <f>'COUT TVX'!A1094</f>
        <v>904*</v>
      </c>
      <c r="B1097" s="67" t="str">
        <f>'COUT TVX'!B1094</f>
        <v>SABLE SUR SARTHE-AVENUE MONTREUX</v>
      </c>
      <c r="C1097" s="67"/>
      <c r="D1097" s="67"/>
      <c r="E1097" s="67" t="str">
        <f>IF(ISBLANK('COUT TVX'!I1094),"",'COUT TVX'!I1094)</f>
        <v/>
      </c>
      <c r="F1097" s="72" t="str">
        <f>'COUT TVX'!R1094</f>
        <v>Z3</v>
      </c>
      <c r="G1097" s="67"/>
      <c r="H1097" s="67">
        <f>'COUT TVX'!C1094</f>
        <v>2017</v>
      </c>
      <c r="I1097" s="67">
        <f>'COUT TVX'!D1094</f>
        <v>2019</v>
      </c>
      <c r="J1097" s="67" t="str">
        <f>IF('COUT TVX'!H1094="IND","IND",IF('COUT TVX'!H1094="COLL","COLL",IF('COUT TVX'!H1094="INT","COL","MIXTE")))</f>
        <v>MIXTE</v>
      </c>
      <c r="K1097" s="67" t="str">
        <f>IFERROR((VLOOKUP(A1097,'COUT GLOBAL'!A:L,9,FALSE)),"")</f>
        <v/>
      </c>
      <c r="L1097" s="67"/>
      <c r="M1097" s="67"/>
      <c r="N1097" s="67" t="str">
        <f t="shared" si="102"/>
        <v>-</v>
      </c>
      <c r="O1097" s="67"/>
      <c r="P1097" s="67"/>
      <c r="Q1097" s="67"/>
      <c r="R1097" s="67"/>
      <c r="S1097" s="67"/>
      <c r="T1097" s="67"/>
      <c r="U1097" s="67"/>
      <c r="V1097" s="67"/>
      <c r="W1097" s="67"/>
      <c r="X1097" s="73" t="str">
        <f>IF('COUT TVX'!E1094=0,"",'COUT TVX'!E1094)</f>
        <v/>
      </c>
      <c r="Y1097" s="74"/>
      <c r="Z1097" s="74"/>
      <c r="AA1097" s="74"/>
      <c r="AB1097" s="74"/>
      <c r="AC1097" s="74"/>
      <c r="AD1097" s="68"/>
      <c r="AE1097" s="68" t="str">
        <f t="shared" si="103"/>
        <v/>
      </c>
      <c r="AF1097" s="68"/>
      <c r="AG1097" s="75" t="str">
        <f>IF('COUT TVX'!F1094=0,"",'COUT TVX'!F1094)</f>
        <v/>
      </c>
      <c r="AH1097" s="75" t="str">
        <f>IF('COUT TVX'!G1094=0,"",'COUT TVX'!G1094)</f>
        <v/>
      </c>
      <c r="AI1097" s="76" t="str">
        <f t="shared" si="104"/>
        <v/>
      </c>
      <c r="AJ1097" s="67" t="str">
        <f>'COUT TVX'!K1094</f>
        <v>Lot 11-Electricité</v>
      </c>
      <c r="AK1097" s="67" t="str">
        <f>'COUT TVX'!L1094</f>
        <v>ELECTRICITE / CHAUFFAGE/PLOMBERIE/VMC</v>
      </c>
      <c r="AL1097" s="68">
        <f>'COUT TVX'!M1094</f>
        <v>134264.34</v>
      </c>
      <c r="AM1097" s="68"/>
      <c r="AN1097" s="68"/>
      <c r="AO1097" s="68"/>
      <c r="AP1097" s="68"/>
      <c r="AQ1097" s="68"/>
      <c r="AR1097" s="68"/>
      <c r="AS1097" s="77" t="str">
        <f>IF(ISBLANK('COUT TVX'!Q1094),"",'COUT TVX'!Q1094)</f>
        <v/>
      </c>
      <c r="AT1097" s="68" t="str">
        <f t="shared" si="105"/>
        <v/>
      </c>
      <c r="AU1097" s="68" t="str">
        <f t="shared" si="106"/>
        <v/>
      </c>
      <c r="AV1097" s="68" t="str">
        <f t="shared" si="107"/>
        <v/>
      </c>
    </row>
    <row r="1098" spans="1:48" x14ac:dyDescent="0.25">
      <c r="A1098" s="67" t="str">
        <f>'COUT TVX'!A1095</f>
        <v>904*</v>
      </c>
      <c r="B1098" s="67" t="str">
        <f>'COUT TVX'!B1095</f>
        <v>SABLE SUR SARTHE-AVENUE MONTREUX</v>
      </c>
      <c r="C1098" s="67"/>
      <c r="D1098" s="67"/>
      <c r="E1098" s="67" t="str">
        <f>IF(ISBLANK('COUT TVX'!I1095),"",'COUT TVX'!I1095)</f>
        <v/>
      </c>
      <c r="F1098" s="72" t="str">
        <f>'COUT TVX'!R1095</f>
        <v>Z3</v>
      </c>
      <c r="G1098" s="67"/>
      <c r="H1098" s="67">
        <f>'COUT TVX'!C1095</f>
        <v>2017</v>
      </c>
      <c r="I1098" s="67">
        <f>'COUT TVX'!D1095</f>
        <v>2019</v>
      </c>
      <c r="J1098" s="67" t="str">
        <f>IF('COUT TVX'!H1095="IND","IND",IF('COUT TVX'!H1095="COLL","COLL",IF('COUT TVX'!H1095="INT","COL","MIXTE")))</f>
        <v>MIXTE</v>
      </c>
      <c r="K1098" s="67" t="str">
        <f>IFERROR((VLOOKUP(A1098,'COUT GLOBAL'!A:L,9,FALSE)),"")</f>
        <v/>
      </c>
      <c r="L1098" s="67"/>
      <c r="M1098" s="67"/>
      <c r="N1098" s="67" t="str">
        <f t="shared" si="102"/>
        <v>-</v>
      </c>
      <c r="O1098" s="67"/>
      <c r="P1098" s="67"/>
      <c r="Q1098" s="67"/>
      <c r="R1098" s="67"/>
      <c r="S1098" s="67"/>
      <c r="T1098" s="67"/>
      <c r="U1098" s="67"/>
      <c r="V1098" s="67"/>
      <c r="W1098" s="67"/>
      <c r="X1098" s="73" t="str">
        <f>IF('COUT TVX'!E1095=0,"",'COUT TVX'!E1095)</f>
        <v/>
      </c>
      <c r="Y1098" s="74"/>
      <c r="Z1098" s="74"/>
      <c r="AA1098" s="74"/>
      <c r="AB1098" s="74"/>
      <c r="AC1098" s="74"/>
      <c r="AD1098" s="68"/>
      <c r="AE1098" s="68" t="str">
        <f t="shared" si="103"/>
        <v/>
      </c>
      <c r="AF1098" s="68"/>
      <c r="AG1098" s="75" t="str">
        <f>IF('COUT TVX'!F1095=0,"",'COUT TVX'!F1095)</f>
        <v/>
      </c>
      <c r="AH1098" s="75" t="str">
        <f>IF('COUT TVX'!G1095=0,"",'COUT TVX'!G1095)</f>
        <v/>
      </c>
      <c r="AI1098" s="76" t="str">
        <f t="shared" si="104"/>
        <v/>
      </c>
      <c r="AJ1098" s="67" t="str">
        <f>'COUT TVX'!K1095</f>
        <v>Sous-Traitant n°1 Lot 11</v>
      </c>
      <c r="AK1098" s="67" t="str">
        <f>'COUT TVX'!L1095</f>
        <v>ELECTRICITE / CHAUFFAGE/PLOMBERIE/VMC</v>
      </c>
      <c r="AL1098" s="68">
        <f>'COUT TVX'!M1095</f>
        <v>5000</v>
      </c>
      <c r="AM1098" s="68"/>
      <c r="AN1098" s="68"/>
      <c r="AO1098" s="68"/>
      <c r="AP1098" s="68"/>
      <c r="AQ1098" s="68"/>
      <c r="AR1098" s="68"/>
      <c r="AS1098" s="77" t="str">
        <f>IF(ISBLANK('COUT TVX'!Q1095),"",'COUT TVX'!Q1095)</f>
        <v/>
      </c>
      <c r="AT1098" s="68" t="str">
        <f t="shared" si="105"/>
        <v/>
      </c>
      <c r="AU1098" s="68" t="str">
        <f t="shared" si="106"/>
        <v/>
      </c>
      <c r="AV1098" s="68" t="str">
        <f t="shared" si="107"/>
        <v/>
      </c>
    </row>
    <row r="1099" spans="1:48" x14ac:dyDescent="0.25">
      <c r="A1099" s="67" t="str">
        <f>'COUT TVX'!A1096</f>
        <v>904*</v>
      </c>
      <c r="B1099" s="67" t="str">
        <f>'COUT TVX'!B1096</f>
        <v>SABLE SUR SARTHE-AVENUE MONTREUX</v>
      </c>
      <c r="C1099" s="67"/>
      <c r="D1099" s="67"/>
      <c r="E1099" s="67" t="str">
        <f>IF(ISBLANK('COUT TVX'!I1096),"",'COUT TVX'!I1096)</f>
        <v/>
      </c>
      <c r="F1099" s="72" t="str">
        <f>'COUT TVX'!R1096</f>
        <v>Z3</v>
      </c>
      <c r="G1099" s="67"/>
      <c r="H1099" s="67">
        <f>'COUT TVX'!C1096</f>
        <v>2017</v>
      </c>
      <c r="I1099" s="67">
        <f>'COUT TVX'!D1096</f>
        <v>2019</v>
      </c>
      <c r="J1099" s="67" t="str">
        <f>IF('COUT TVX'!H1096="IND","IND",IF('COUT TVX'!H1096="COLL","COLL",IF('COUT TVX'!H1096="INT","COL","MIXTE")))</f>
        <v>MIXTE</v>
      </c>
      <c r="K1099" s="67" t="str">
        <f>IFERROR((VLOOKUP(A1099,'COUT GLOBAL'!A:L,9,FALSE)),"")</f>
        <v/>
      </c>
      <c r="L1099" s="67"/>
      <c r="M1099" s="67"/>
      <c r="N1099" s="67" t="str">
        <f t="shared" si="102"/>
        <v>-</v>
      </c>
      <c r="O1099" s="67"/>
      <c r="P1099" s="67"/>
      <c r="Q1099" s="67"/>
      <c r="R1099" s="67"/>
      <c r="S1099" s="67"/>
      <c r="T1099" s="67"/>
      <c r="U1099" s="67"/>
      <c r="V1099" s="67"/>
      <c r="W1099" s="67"/>
      <c r="X1099" s="73" t="str">
        <f>IF('COUT TVX'!E1096=0,"",'COUT TVX'!E1096)</f>
        <v/>
      </c>
      <c r="Y1099" s="74"/>
      <c r="Z1099" s="74"/>
      <c r="AA1099" s="74"/>
      <c r="AB1099" s="74"/>
      <c r="AC1099" s="74"/>
      <c r="AD1099" s="68"/>
      <c r="AE1099" s="68" t="str">
        <f t="shared" si="103"/>
        <v/>
      </c>
      <c r="AF1099" s="68"/>
      <c r="AG1099" s="75" t="str">
        <f>IF('COUT TVX'!F1096=0,"",'COUT TVX'!F1096)</f>
        <v/>
      </c>
      <c r="AH1099" s="75" t="str">
        <f>IF('COUT TVX'!G1096=0,"",'COUT TVX'!G1096)</f>
        <v/>
      </c>
      <c r="AI1099" s="76" t="str">
        <f t="shared" si="104"/>
        <v/>
      </c>
      <c r="AJ1099" s="67" t="str">
        <f>'COUT TVX'!K1096</f>
        <v>Lot 12-Carrelages Faience</v>
      </c>
      <c r="AK1099" s="67" t="str">
        <f>'COUT TVX'!L1096</f>
        <v>SECOND ŒUVRE</v>
      </c>
      <c r="AL1099" s="68">
        <f>'COUT TVX'!M1096</f>
        <v>95027.51</v>
      </c>
      <c r="AM1099" s="68"/>
      <c r="AN1099" s="68"/>
      <c r="AO1099" s="68"/>
      <c r="AP1099" s="68"/>
      <c r="AQ1099" s="68"/>
      <c r="AR1099" s="68"/>
      <c r="AS1099" s="77" t="str">
        <f>IF(ISBLANK('COUT TVX'!Q1096),"",'COUT TVX'!Q1096)</f>
        <v/>
      </c>
      <c r="AT1099" s="68" t="str">
        <f t="shared" si="105"/>
        <v/>
      </c>
      <c r="AU1099" s="68" t="str">
        <f t="shared" si="106"/>
        <v/>
      </c>
      <c r="AV1099" s="68" t="str">
        <f t="shared" si="107"/>
        <v/>
      </c>
    </row>
    <row r="1100" spans="1:48" x14ac:dyDescent="0.25">
      <c r="A1100" s="67" t="str">
        <f>'COUT TVX'!A1097</f>
        <v>904*</v>
      </c>
      <c r="B1100" s="67" t="str">
        <f>'COUT TVX'!B1097</f>
        <v>SABLE SUR SARTHE-AVENUE MONTREUX</v>
      </c>
      <c r="C1100" s="67"/>
      <c r="D1100" s="67"/>
      <c r="E1100" s="67" t="str">
        <f>IF(ISBLANK('COUT TVX'!I1097),"",'COUT TVX'!I1097)</f>
        <v/>
      </c>
      <c r="F1100" s="72" t="str">
        <f>'COUT TVX'!R1097</f>
        <v>Z3</v>
      </c>
      <c r="G1100" s="67"/>
      <c r="H1100" s="67">
        <f>'COUT TVX'!C1097</f>
        <v>2017</v>
      </c>
      <c r="I1100" s="67">
        <f>'COUT TVX'!D1097</f>
        <v>2019</v>
      </c>
      <c r="J1100" s="67" t="str">
        <f>IF('COUT TVX'!H1097="IND","IND",IF('COUT TVX'!H1097="COLL","COLL",IF('COUT TVX'!H1097="INT","COL","MIXTE")))</f>
        <v>MIXTE</v>
      </c>
      <c r="K1100" s="67" t="str">
        <f>IFERROR((VLOOKUP(A1100,'COUT GLOBAL'!A:L,9,FALSE)),"")</f>
        <v/>
      </c>
      <c r="L1100" s="67"/>
      <c r="M1100" s="67"/>
      <c r="N1100" s="67" t="str">
        <f t="shared" si="102"/>
        <v>-</v>
      </c>
      <c r="O1100" s="67"/>
      <c r="P1100" s="67"/>
      <c r="Q1100" s="67"/>
      <c r="R1100" s="67"/>
      <c r="S1100" s="67"/>
      <c r="T1100" s="67"/>
      <c r="U1100" s="67"/>
      <c r="V1100" s="67"/>
      <c r="W1100" s="67"/>
      <c r="X1100" s="73" t="str">
        <f>IF('COUT TVX'!E1097=0,"",'COUT TVX'!E1097)</f>
        <v/>
      </c>
      <c r="Y1100" s="74"/>
      <c r="Z1100" s="74"/>
      <c r="AA1100" s="74"/>
      <c r="AB1100" s="74"/>
      <c r="AC1100" s="74"/>
      <c r="AD1100" s="68"/>
      <c r="AE1100" s="68" t="str">
        <f t="shared" si="103"/>
        <v/>
      </c>
      <c r="AF1100" s="68"/>
      <c r="AG1100" s="75" t="str">
        <f>IF('COUT TVX'!F1097=0,"",'COUT TVX'!F1097)</f>
        <v/>
      </c>
      <c r="AH1100" s="75" t="str">
        <f>IF('COUT TVX'!G1097=0,"",'COUT TVX'!G1097)</f>
        <v/>
      </c>
      <c r="AI1100" s="76" t="str">
        <f t="shared" si="104"/>
        <v/>
      </c>
      <c r="AJ1100" s="67" t="str">
        <f>'COUT TVX'!K1097</f>
        <v>Lot 12bis-Revêt. Sols Souples</v>
      </c>
      <c r="AK1100" s="67" t="str">
        <f>'COUT TVX'!L1097</f>
        <v>SECOND ŒUVRE</v>
      </c>
      <c r="AL1100" s="68">
        <f>'COUT TVX'!M1097</f>
        <v>22800</v>
      </c>
      <c r="AM1100" s="68"/>
      <c r="AN1100" s="68"/>
      <c r="AO1100" s="68"/>
      <c r="AP1100" s="68"/>
      <c r="AQ1100" s="68"/>
      <c r="AR1100" s="68"/>
      <c r="AS1100" s="77" t="str">
        <f>IF(ISBLANK('COUT TVX'!Q1097),"",'COUT TVX'!Q1097)</f>
        <v/>
      </c>
      <c r="AT1100" s="68" t="str">
        <f t="shared" si="105"/>
        <v/>
      </c>
      <c r="AU1100" s="68" t="str">
        <f t="shared" si="106"/>
        <v/>
      </c>
      <c r="AV1100" s="68" t="str">
        <f t="shared" si="107"/>
        <v/>
      </c>
    </row>
    <row r="1101" spans="1:48" x14ac:dyDescent="0.25">
      <c r="A1101" s="67" t="str">
        <f>'COUT TVX'!A1098</f>
        <v>904*</v>
      </c>
      <c r="B1101" s="67" t="str">
        <f>'COUT TVX'!B1098</f>
        <v>SABLE SUR SARTHE-AVENUE MONTREUX</v>
      </c>
      <c r="C1101" s="67"/>
      <c r="D1101" s="67"/>
      <c r="E1101" s="67" t="str">
        <f>IF(ISBLANK('COUT TVX'!I1098),"",'COUT TVX'!I1098)</f>
        <v/>
      </c>
      <c r="F1101" s="72" t="str">
        <f>'COUT TVX'!R1098</f>
        <v>Z3</v>
      </c>
      <c r="G1101" s="67"/>
      <c r="H1101" s="67">
        <f>'COUT TVX'!C1098</f>
        <v>2017</v>
      </c>
      <c r="I1101" s="67">
        <f>'COUT TVX'!D1098</f>
        <v>2019</v>
      </c>
      <c r="J1101" s="67" t="str">
        <f>IF('COUT TVX'!H1098="IND","IND",IF('COUT TVX'!H1098="COLL","COLL",IF('COUT TVX'!H1098="INT","COL","MIXTE")))</f>
        <v>MIXTE</v>
      </c>
      <c r="K1101" s="67" t="str">
        <f>IFERROR((VLOOKUP(A1101,'COUT GLOBAL'!A:L,9,FALSE)),"")</f>
        <v/>
      </c>
      <c r="L1101" s="67"/>
      <c r="M1101" s="67"/>
      <c r="N1101" s="67" t="str">
        <f t="shared" si="102"/>
        <v>-</v>
      </c>
      <c r="O1101" s="67"/>
      <c r="P1101" s="67"/>
      <c r="Q1101" s="67"/>
      <c r="R1101" s="67"/>
      <c r="S1101" s="67"/>
      <c r="T1101" s="67"/>
      <c r="U1101" s="67"/>
      <c r="V1101" s="67"/>
      <c r="W1101" s="67"/>
      <c r="X1101" s="73" t="str">
        <f>IF('COUT TVX'!E1098=0,"",'COUT TVX'!E1098)</f>
        <v/>
      </c>
      <c r="Y1101" s="74"/>
      <c r="Z1101" s="74"/>
      <c r="AA1101" s="74"/>
      <c r="AB1101" s="74"/>
      <c r="AC1101" s="74"/>
      <c r="AD1101" s="68"/>
      <c r="AE1101" s="68" t="str">
        <f t="shared" si="103"/>
        <v/>
      </c>
      <c r="AF1101" s="68"/>
      <c r="AG1101" s="75" t="str">
        <f>IF('COUT TVX'!F1098=0,"",'COUT TVX'!F1098)</f>
        <v/>
      </c>
      <c r="AH1101" s="75" t="str">
        <f>IF('COUT TVX'!G1098=0,"",'COUT TVX'!G1098)</f>
        <v/>
      </c>
      <c r="AI1101" s="76" t="str">
        <f t="shared" si="104"/>
        <v/>
      </c>
      <c r="AJ1101" s="67" t="str">
        <f>'COUT TVX'!K1098</f>
        <v>Lot 8-Plâtrerie, Isolation, Fx Plafonds</v>
      </c>
      <c r="AK1101" s="67" t="str">
        <f>'COUT TVX'!L1098</f>
        <v>SECOND ŒUVRE</v>
      </c>
      <c r="AL1101" s="68">
        <f>'COUT TVX'!M1098</f>
        <v>180426.85</v>
      </c>
      <c r="AM1101" s="68"/>
      <c r="AN1101" s="68"/>
      <c r="AO1101" s="68"/>
      <c r="AP1101" s="68"/>
      <c r="AQ1101" s="68"/>
      <c r="AR1101" s="68"/>
      <c r="AS1101" s="77" t="str">
        <f>IF(ISBLANK('COUT TVX'!Q1098),"",'COUT TVX'!Q1098)</f>
        <v/>
      </c>
      <c r="AT1101" s="68" t="str">
        <f t="shared" si="105"/>
        <v/>
      </c>
      <c r="AU1101" s="68" t="str">
        <f t="shared" si="106"/>
        <v/>
      </c>
      <c r="AV1101" s="68" t="str">
        <f t="shared" si="107"/>
        <v/>
      </c>
    </row>
    <row r="1102" spans="1:48" x14ac:dyDescent="0.25">
      <c r="A1102" s="67" t="str">
        <f>'COUT TVX'!A1099</f>
        <v>904*</v>
      </c>
      <c r="B1102" s="67" t="str">
        <f>'COUT TVX'!B1099</f>
        <v>SABLE SUR SARTHE-AVENUE MONTREUX</v>
      </c>
      <c r="C1102" s="67"/>
      <c r="D1102" s="67"/>
      <c r="E1102" s="67" t="str">
        <f>IF(ISBLANK('COUT TVX'!I1099),"",'COUT TVX'!I1099)</f>
        <v/>
      </c>
      <c r="F1102" s="72" t="str">
        <f>'COUT TVX'!R1099</f>
        <v>Z3</v>
      </c>
      <c r="G1102" s="67"/>
      <c r="H1102" s="67">
        <f>'COUT TVX'!C1099</f>
        <v>2017</v>
      </c>
      <c r="I1102" s="67">
        <f>'COUT TVX'!D1099</f>
        <v>2019</v>
      </c>
      <c r="J1102" s="67" t="str">
        <f>IF('COUT TVX'!H1099="IND","IND",IF('COUT TVX'!H1099="COLL","COLL",IF('COUT TVX'!H1099="INT","COL","MIXTE")))</f>
        <v>MIXTE</v>
      </c>
      <c r="K1102" s="67" t="str">
        <f>IFERROR((VLOOKUP(A1102,'COUT GLOBAL'!A:L,9,FALSE)),"")</f>
        <v/>
      </c>
      <c r="L1102" s="67"/>
      <c r="M1102" s="67"/>
      <c r="N1102" s="67" t="str">
        <f t="shared" si="102"/>
        <v>-</v>
      </c>
      <c r="O1102" s="67"/>
      <c r="P1102" s="67"/>
      <c r="Q1102" s="67"/>
      <c r="R1102" s="67"/>
      <c r="S1102" s="67"/>
      <c r="T1102" s="67"/>
      <c r="U1102" s="67"/>
      <c r="V1102" s="67"/>
      <c r="W1102" s="67"/>
      <c r="X1102" s="73" t="str">
        <f>IF('COUT TVX'!E1099=0,"",'COUT TVX'!E1099)</f>
        <v/>
      </c>
      <c r="Y1102" s="74"/>
      <c r="Z1102" s="74"/>
      <c r="AA1102" s="74"/>
      <c r="AB1102" s="74"/>
      <c r="AC1102" s="74"/>
      <c r="AD1102" s="68"/>
      <c r="AE1102" s="68" t="str">
        <f t="shared" si="103"/>
        <v/>
      </c>
      <c r="AF1102" s="68"/>
      <c r="AG1102" s="75" t="str">
        <f>IF('COUT TVX'!F1099=0,"",'COUT TVX'!F1099)</f>
        <v/>
      </c>
      <c r="AH1102" s="75" t="str">
        <f>IF('COUT TVX'!G1099=0,"",'COUT TVX'!G1099)</f>
        <v/>
      </c>
      <c r="AI1102" s="76" t="str">
        <f t="shared" si="104"/>
        <v/>
      </c>
      <c r="AJ1102" s="67" t="str">
        <f>'COUT TVX'!K1099</f>
        <v>Lot 13-Peinture</v>
      </c>
      <c r="AK1102" s="67" t="str">
        <f>'COUT TVX'!L1099</f>
        <v>SECOND ŒUVRE</v>
      </c>
      <c r="AL1102" s="68">
        <f>'COUT TVX'!M1099</f>
        <v>101843.43</v>
      </c>
      <c r="AM1102" s="68"/>
      <c r="AN1102" s="68"/>
      <c r="AO1102" s="68"/>
      <c r="AP1102" s="68"/>
      <c r="AQ1102" s="68"/>
      <c r="AR1102" s="68"/>
      <c r="AS1102" s="77" t="str">
        <f>IF(ISBLANK('COUT TVX'!Q1099),"",'COUT TVX'!Q1099)</f>
        <v/>
      </c>
      <c r="AT1102" s="68" t="str">
        <f t="shared" si="105"/>
        <v/>
      </c>
      <c r="AU1102" s="68" t="str">
        <f t="shared" si="106"/>
        <v/>
      </c>
      <c r="AV1102" s="68" t="str">
        <f t="shared" si="107"/>
        <v/>
      </c>
    </row>
    <row r="1103" spans="1:48" x14ac:dyDescent="0.25">
      <c r="A1103" s="67" t="str">
        <f>'COUT TVX'!A1100</f>
        <v>907*</v>
      </c>
      <c r="B1103" s="67" t="str">
        <f>'COUT TVX'!B1100</f>
        <v>AUVERS LE HAMON-RUE DU PRIEURE</v>
      </c>
      <c r="C1103" s="67"/>
      <c r="D1103" s="67" t="s">
        <v>1283</v>
      </c>
      <c r="E1103" s="67" t="str">
        <f>IF(ISBLANK('COUT TVX'!I1100),"",'COUT TVX'!I1100)</f>
        <v/>
      </c>
      <c r="F1103" s="72" t="str">
        <f>'COUT TVX'!R1100</f>
        <v>Z3</v>
      </c>
      <c r="G1103" s="67"/>
      <c r="H1103" s="67">
        <f>'COUT TVX'!C1100</f>
        <v>2017</v>
      </c>
      <c r="I1103" s="67">
        <f>'COUT TVX'!D1100</f>
        <v>2019</v>
      </c>
      <c r="J1103" s="67" t="str">
        <f>IF('COUT TVX'!H1100="IND","IND",IF('COUT TVX'!H1100="COLL","COLL",IF('COUT TVX'!H1100="INT","COL","MIXTE")))</f>
        <v>IND</v>
      </c>
      <c r="K1103" s="67" t="str">
        <f>IFERROR((VLOOKUP(A1103,'COUT GLOBAL'!A:L,9,FALSE)),"")</f>
        <v/>
      </c>
      <c r="L1103" s="67"/>
      <c r="M1103" s="67"/>
      <c r="N1103" s="67" t="str">
        <f t="shared" si="102"/>
        <v>-</v>
      </c>
      <c r="O1103" s="67"/>
      <c r="P1103" s="67"/>
      <c r="Q1103" s="67"/>
      <c r="R1103" s="67"/>
      <c r="S1103" s="67"/>
      <c r="T1103" s="67"/>
      <c r="U1103" s="67"/>
      <c r="V1103" s="67"/>
      <c r="W1103" s="67"/>
      <c r="X1103" s="73">
        <f>IF('COUT TVX'!E1100=0,"",'COUT TVX'!E1100)</f>
        <v>4</v>
      </c>
      <c r="Y1103" s="74"/>
      <c r="Z1103" s="74"/>
      <c r="AA1103" s="74"/>
      <c r="AB1103" s="74"/>
      <c r="AC1103" s="74"/>
      <c r="AD1103" s="68"/>
      <c r="AE1103" s="68">
        <f t="shared" si="103"/>
        <v>0</v>
      </c>
      <c r="AF1103" s="68"/>
      <c r="AG1103" s="75">
        <f>IF('COUT TVX'!F1100=0,"",'COUT TVX'!F1100)</f>
        <v>251.34</v>
      </c>
      <c r="AH1103" s="75">
        <f>IF('COUT TVX'!G1100=0,"",'COUT TVX'!G1100)</f>
        <v>268.38</v>
      </c>
      <c r="AI1103" s="76">
        <f t="shared" si="104"/>
        <v>0.93650793650793651</v>
      </c>
      <c r="AJ1103" s="67" t="str">
        <f>'COUT TVX'!K1100</f>
        <v>Lot n°01-Maçonnerie</v>
      </c>
      <c r="AK1103" s="67" t="str">
        <f>'COUT TVX'!L1100</f>
        <v>GROS ŒUVRE</v>
      </c>
      <c r="AL1103" s="68">
        <f>'COUT TVX'!M1100</f>
        <v>97089.79</v>
      </c>
      <c r="AM1103" s="68"/>
      <c r="AN1103" s="68"/>
      <c r="AO1103" s="68"/>
      <c r="AP1103" s="68"/>
      <c r="AQ1103" s="68"/>
      <c r="AR1103" s="68"/>
      <c r="AS1103" s="77" t="str">
        <f>IF(ISBLANK('COUT TVX'!Q1100),"",'COUT TVX'!Q1100)</f>
        <v/>
      </c>
      <c r="AT1103" s="68">
        <f t="shared" si="105"/>
        <v>0</v>
      </c>
      <c r="AU1103" s="68">
        <f t="shared" si="106"/>
        <v>0</v>
      </c>
      <c r="AV1103" s="68">
        <f t="shared" si="107"/>
        <v>0</v>
      </c>
    </row>
    <row r="1104" spans="1:48" x14ac:dyDescent="0.25">
      <c r="A1104" s="67" t="str">
        <f>'COUT TVX'!A1101</f>
        <v>907*</v>
      </c>
      <c r="B1104" s="67" t="str">
        <f>'COUT TVX'!B1101</f>
        <v>AUVERS LE HAMON-RUE DU PRIEURE</v>
      </c>
      <c r="C1104" s="67"/>
      <c r="D1104" s="67"/>
      <c r="E1104" s="67" t="str">
        <f>IF(ISBLANK('COUT TVX'!I1101),"",'COUT TVX'!I1101)</f>
        <v/>
      </c>
      <c r="F1104" s="72" t="str">
        <f>'COUT TVX'!R1101</f>
        <v>Z3</v>
      </c>
      <c r="G1104" s="67"/>
      <c r="H1104" s="67">
        <f>'COUT TVX'!C1101</f>
        <v>2017</v>
      </c>
      <c r="I1104" s="67">
        <f>'COUT TVX'!D1101</f>
        <v>2019</v>
      </c>
      <c r="J1104" s="67" t="str">
        <f>IF('COUT TVX'!H1101="IND","IND",IF('COUT TVX'!H1101="COLL","COLL",IF('COUT TVX'!H1101="INT","COL","MIXTE")))</f>
        <v>IND</v>
      </c>
      <c r="K1104" s="67" t="str">
        <f>IFERROR((VLOOKUP(A1104,'COUT GLOBAL'!A:L,9,FALSE)),"")</f>
        <v/>
      </c>
      <c r="L1104" s="67"/>
      <c r="M1104" s="67"/>
      <c r="N1104" s="67" t="str">
        <f t="shared" si="102"/>
        <v>-</v>
      </c>
      <c r="O1104" s="67"/>
      <c r="P1104" s="67"/>
      <c r="Q1104" s="67"/>
      <c r="R1104" s="67"/>
      <c r="S1104" s="67"/>
      <c r="T1104" s="67"/>
      <c r="U1104" s="67"/>
      <c r="V1104" s="67"/>
      <c r="W1104" s="67"/>
      <c r="X1104" s="73" t="str">
        <f>IF('COUT TVX'!E1101=0,"",'COUT TVX'!E1101)</f>
        <v/>
      </c>
      <c r="Y1104" s="74"/>
      <c r="Z1104" s="74"/>
      <c r="AA1104" s="74"/>
      <c r="AB1104" s="74"/>
      <c r="AC1104" s="74"/>
      <c r="AD1104" s="68"/>
      <c r="AE1104" s="68" t="str">
        <f t="shared" si="103"/>
        <v/>
      </c>
      <c r="AF1104" s="68"/>
      <c r="AG1104" s="75" t="str">
        <f>IF('COUT TVX'!F1101=0,"",'COUT TVX'!F1101)</f>
        <v/>
      </c>
      <c r="AH1104" s="75" t="str">
        <f>IF('COUT TVX'!G1101=0,"",'COUT TVX'!G1101)</f>
        <v/>
      </c>
      <c r="AI1104" s="76" t="str">
        <f t="shared" si="104"/>
        <v/>
      </c>
      <c r="AJ1104" s="67" t="str">
        <f>'COUT TVX'!K1101</f>
        <v>Lot n°02-Ravalements</v>
      </c>
      <c r="AK1104" s="67" t="str">
        <f>'COUT TVX'!L1101</f>
        <v>GROS ŒUVRE</v>
      </c>
      <c r="AL1104" s="68">
        <f>'COUT TVX'!M1101</f>
        <v>10592.64</v>
      </c>
      <c r="AM1104" s="68"/>
      <c r="AN1104" s="68"/>
      <c r="AO1104" s="68"/>
      <c r="AP1104" s="68"/>
      <c r="AQ1104" s="68"/>
      <c r="AR1104" s="68"/>
      <c r="AS1104" s="77" t="str">
        <f>IF(ISBLANK('COUT TVX'!Q1101),"",'COUT TVX'!Q1101)</f>
        <v/>
      </c>
      <c r="AT1104" s="68" t="str">
        <f t="shared" si="105"/>
        <v/>
      </c>
      <c r="AU1104" s="68" t="str">
        <f t="shared" si="106"/>
        <v/>
      </c>
      <c r="AV1104" s="68" t="str">
        <f t="shared" si="107"/>
        <v/>
      </c>
    </row>
    <row r="1105" spans="1:48" x14ac:dyDescent="0.25">
      <c r="A1105" s="67" t="str">
        <f>'COUT TVX'!A1102</f>
        <v>907*</v>
      </c>
      <c r="B1105" s="67" t="str">
        <f>'COUT TVX'!B1102</f>
        <v>AUVERS LE HAMON-RUE DU PRIEURE</v>
      </c>
      <c r="C1105" s="67"/>
      <c r="D1105" s="67"/>
      <c r="E1105" s="67" t="str">
        <f>IF(ISBLANK('COUT TVX'!I1102),"",'COUT TVX'!I1102)</f>
        <v/>
      </c>
      <c r="F1105" s="72" t="str">
        <f>'COUT TVX'!R1102</f>
        <v>Z3</v>
      </c>
      <c r="G1105" s="67"/>
      <c r="H1105" s="67">
        <f>'COUT TVX'!C1102</f>
        <v>2017</v>
      </c>
      <c r="I1105" s="67">
        <f>'COUT TVX'!D1102</f>
        <v>2019</v>
      </c>
      <c r="J1105" s="67" t="str">
        <f>IF('COUT TVX'!H1102="IND","IND",IF('COUT TVX'!H1102="COLL","COLL",IF('COUT TVX'!H1102="INT","COL","MIXTE")))</f>
        <v>IND</v>
      </c>
      <c r="K1105" s="67" t="str">
        <f>IFERROR((VLOOKUP(A1105,'COUT GLOBAL'!A:L,9,FALSE)),"")</f>
        <v/>
      </c>
      <c r="L1105" s="67"/>
      <c r="M1105" s="67"/>
      <c r="N1105" s="67" t="str">
        <f t="shared" si="102"/>
        <v>-</v>
      </c>
      <c r="O1105" s="67"/>
      <c r="P1105" s="67"/>
      <c r="Q1105" s="67"/>
      <c r="R1105" s="67"/>
      <c r="S1105" s="67"/>
      <c r="T1105" s="67"/>
      <c r="U1105" s="67"/>
      <c r="V1105" s="67"/>
      <c r="W1105" s="67"/>
      <c r="X1105" s="73" t="str">
        <f>IF('COUT TVX'!E1102=0,"",'COUT TVX'!E1102)</f>
        <v/>
      </c>
      <c r="Y1105" s="74"/>
      <c r="Z1105" s="74"/>
      <c r="AA1105" s="74"/>
      <c r="AB1105" s="74"/>
      <c r="AC1105" s="74"/>
      <c r="AD1105" s="68"/>
      <c r="AE1105" s="68" t="str">
        <f t="shared" si="103"/>
        <v/>
      </c>
      <c r="AF1105" s="68"/>
      <c r="AG1105" s="75" t="str">
        <f>IF('COUT TVX'!F1102=0,"",'COUT TVX'!F1102)</f>
        <v/>
      </c>
      <c r="AH1105" s="75" t="str">
        <f>IF('COUT TVX'!G1102=0,"",'COUT TVX'!G1102)</f>
        <v/>
      </c>
      <c r="AI1105" s="76" t="str">
        <f t="shared" si="104"/>
        <v/>
      </c>
      <c r="AJ1105" s="67" t="str">
        <f>'COUT TVX'!K1102</f>
        <v>Lot n°03-Charpente Bois-Ossature-Bardage</v>
      </c>
      <c r="AK1105" s="67" t="str">
        <f>'COUT TVX'!L1102</f>
        <v>CHARPENTE / COUVERTURE</v>
      </c>
      <c r="AL1105" s="68">
        <f>'COUT TVX'!M1102</f>
        <v>33236.949999999997</v>
      </c>
      <c r="AM1105" s="68"/>
      <c r="AN1105" s="68"/>
      <c r="AO1105" s="68"/>
      <c r="AP1105" s="68"/>
      <c r="AQ1105" s="68"/>
      <c r="AR1105" s="68"/>
      <c r="AS1105" s="77" t="str">
        <f>IF(ISBLANK('COUT TVX'!Q1102),"",'COUT TVX'!Q1102)</f>
        <v/>
      </c>
      <c r="AT1105" s="68" t="str">
        <f t="shared" si="105"/>
        <v/>
      </c>
      <c r="AU1105" s="68" t="str">
        <f t="shared" si="106"/>
        <v/>
      </c>
      <c r="AV1105" s="68" t="str">
        <f t="shared" si="107"/>
        <v/>
      </c>
    </row>
    <row r="1106" spans="1:48" x14ac:dyDescent="0.25">
      <c r="A1106" s="67" t="str">
        <f>'COUT TVX'!A1103</f>
        <v>907*</v>
      </c>
      <c r="B1106" s="67" t="str">
        <f>'COUT TVX'!B1103</f>
        <v>AUVERS LE HAMON-RUE DU PRIEURE</v>
      </c>
      <c r="C1106" s="67"/>
      <c r="D1106" s="67"/>
      <c r="E1106" s="67" t="str">
        <f>IF(ISBLANK('COUT TVX'!I1103),"",'COUT TVX'!I1103)</f>
        <v/>
      </c>
      <c r="F1106" s="72" t="str">
        <f>'COUT TVX'!R1103</f>
        <v>Z3</v>
      </c>
      <c r="G1106" s="67"/>
      <c r="H1106" s="67">
        <f>'COUT TVX'!C1103</f>
        <v>2017</v>
      </c>
      <c r="I1106" s="67">
        <f>'COUT TVX'!D1103</f>
        <v>2019</v>
      </c>
      <c r="J1106" s="67" t="str">
        <f>IF('COUT TVX'!H1103="IND","IND",IF('COUT TVX'!H1103="COLL","COLL",IF('COUT TVX'!H1103="INT","COL","MIXTE")))</f>
        <v>IND</v>
      </c>
      <c r="K1106" s="67" t="str">
        <f>IFERROR((VLOOKUP(A1106,'COUT GLOBAL'!A:L,9,FALSE)),"")</f>
        <v/>
      </c>
      <c r="L1106" s="67"/>
      <c r="M1106" s="67"/>
      <c r="N1106" s="67" t="str">
        <f t="shared" si="102"/>
        <v>-</v>
      </c>
      <c r="O1106" s="67"/>
      <c r="P1106" s="67"/>
      <c r="Q1106" s="67"/>
      <c r="R1106" s="67"/>
      <c r="S1106" s="67"/>
      <c r="T1106" s="67"/>
      <c r="U1106" s="67"/>
      <c r="V1106" s="67"/>
      <c r="W1106" s="67"/>
      <c r="X1106" s="73" t="str">
        <f>IF('COUT TVX'!E1103=0,"",'COUT TVX'!E1103)</f>
        <v/>
      </c>
      <c r="Y1106" s="74"/>
      <c r="Z1106" s="74"/>
      <c r="AA1106" s="74"/>
      <c r="AB1106" s="74"/>
      <c r="AC1106" s="74"/>
      <c r="AD1106" s="68"/>
      <c r="AE1106" s="68" t="str">
        <f t="shared" si="103"/>
        <v/>
      </c>
      <c r="AF1106" s="68"/>
      <c r="AG1106" s="75" t="str">
        <f>IF('COUT TVX'!F1103=0,"",'COUT TVX'!F1103)</f>
        <v/>
      </c>
      <c r="AH1106" s="75" t="str">
        <f>IF('COUT TVX'!G1103=0,"",'COUT TVX'!G1103)</f>
        <v/>
      </c>
      <c r="AI1106" s="76" t="str">
        <f t="shared" si="104"/>
        <v/>
      </c>
      <c r="AJ1106" s="67" t="str">
        <f>'COUT TVX'!K1103</f>
        <v>Sous-Traitant n°01-Lot n°03 Charpente Bois-Ossature Bois-Bardage</v>
      </c>
      <c r="AK1106" s="67" t="str">
        <f>'COUT TVX'!L1103</f>
        <v>CHARPENTE / COUVERTURE</v>
      </c>
      <c r="AL1106" s="68">
        <f>'COUT TVX'!M1103</f>
        <v>5941.37</v>
      </c>
      <c r="AM1106" s="68"/>
      <c r="AN1106" s="68"/>
      <c r="AO1106" s="68"/>
      <c r="AP1106" s="68"/>
      <c r="AQ1106" s="68"/>
      <c r="AR1106" s="68"/>
      <c r="AS1106" s="77" t="str">
        <f>IF(ISBLANK('COUT TVX'!Q1103),"",'COUT TVX'!Q1103)</f>
        <v/>
      </c>
      <c r="AT1106" s="68" t="str">
        <f t="shared" si="105"/>
        <v/>
      </c>
      <c r="AU1106" s="68" t="str">
        <f t="shared" si="106"/>
        <v/>
      </c>
      <c r="AV1106" s="68" t="str">
        <f t="shared" si="107"/>
        <v/>
      </c>
    </row>
    <row r="1107" spans="1:48" x14ac:dyDescent="0.25">
      <c r="A1107" s="67" t="str">
        <f>'COUT TVX'!A1104</f>
        <v>907*</v>
      </c>
      <c r="B1107" s="67" t="str">
        <f>'COUT TVX'!B1104</f>
        <v>AUVERS LE HAMON-RUE DU PRIEURE</v>
      </c>
      <c r="C1107" s="67"/>
      <c r="D1107" s="67"/>
      <c r="E1107" s="67" t="str">
        <f>IF(ISBLANK('COUT TVX'!I1104),"",'COUT TVX'!I1104)</f>
        <v/>
      </c>
      <c r="F1107" s="72" t="str">
        <f>'COUT TVX'!R1104</f>
        <v>Z3</v>
      </c>
      <c r="G1107" s="67"/>
      <c r="H1107" s="67">
        <f>'COUT TVX'!C1104</f>
        <v>2017</v>
      </c>
      <c r="I1107" s="67">
        <f>'COUT TVX'!D1104</f>
        <v>2019</v>
      </c>
      <c r="J1107" s="67" t="str">
        <f>IF('COUT TVX'!H1104="IND","IND",IF('COUT TVX'!H1104="COLL","COLL",IF('COUT TVX'!H1104="INT","COL","MIXTE")))</f>
        <v>IND</v>
      </c>
      <c r="K1107" s="67" t="str">
        <f>IFERROR((VLOOKUP(A1107,'COUT GLOBAL'!A:L,9,FALSE)),"")</f>
        <v/>
      </c>
      <c r="L1107" s="67"/>
      <c r="M1107" s="67"/>
      <c r="N1107" s="67" t="str">
        <f t="shared" si="102"/>
        <v>-</v>
      </c>
      <c r="O1107" s="67"/>
      <c r="P1107" s="67"/>
      <c r="Q1107" s="67"/>
      <c r="R1107" s="67"/>
      <c r="S1107" s="67"/>
      <c r="T1107" s="67"/>
      <c r="U1107" s="67"/>
      <c r="V1107" s="67"/>
      <c r="W1107" s="67"/>
      <c r="X1107" s="73" t="str">
        <f>IF('COUT TVX'!E1104=0,"",'COUT TVX'!E1104)</f>
        <v/>
      </c>
      <c r="Y1107" s="74"/>
      <c r="Z1107" s="74"/>
      <c r="AA1107" s="74"/>
      <c r="AB1107" s="74"/>
      <c r="AC1107" s="74"/>
      <c r="AD1107" s="68"/>
      <c r="AE1107" s="68" t="str">
        <f t="shared" si="103"/>
        <v/>
      </c>
      <c r="AF1107" s="68"/>
      <c r="AG1107" s="75" t="str">
        <f>IF('COUT TVX'!F1104=0,"",'COUT TVX'!F1104)</f>
        <v/>
      </c>
      <c r="AH1107" s="75" t="str">
        <f>IF('COUT TVX'!G1104=0,"",'COUT TVX'!G1104)</f>
        <v/>
      </c>
      <c r="AI1107" s="76" t="str">
        <f t="shared" si="104"/>
        <v/>
      </c>
      <c r="AJ1107" s="67" t="str">
        <f>'COUT TVX'!K1104</f>
        <v>Lot n°04-Couverture Ardoises</v>
      </c>
      <c r="AK1107" s="67" t="str">
        <f>'COUT TVX'!L1104</f>
        <v>CHARPENTE / COUVERTURE</v>
      </c>
      <c r="AL1107" s="68">
        <f>'COUT TVX'!M1104</f>
        <v>21421.78</v>
      </c>
      <c r="AM1107" s="68"/>
      <c r="AN1107" s="68"/>
      <c r="AO1107" s="68"/>
      <c r="AP1107" s="68"/>
      <c r="AQ1107" s="68"/>
      <c r="AR1107" s="68"/>
      <c r="AS1107" s="77" t="str">
        <f>IF(ISBLANK('COUT TVX'!Q1104),"",'COUT TVX'!Q1104)</f>
        <v/>
      </c>
      <c r="AT1107" s="68" t="str">
        <f t="shared" si="105"/>
        <v/>
      </c>
      <c r="AU1107" s="68" t="str">
        <f t="shared" si="106"/>
        <v/>
      </c>
      <c r="AV1107" s="68" t="str">
        <f t="shared" si="107"/>
        <v/>
      </c>
    </row>
    <row r="1108" spans="1:48" x14ac:dyDescent="0.25">
      <c r="A1108" s="67" t="str">
        <f>'COUT TVX'!A1105</f>
        <v>907*</v>
      </c>
      <c r="B1108" s="67" t="str">
        <f>'COUT TVX'!B1105</f>
        <v>AUVERS LE HAMON-RUE DU PRIEURE</v>
      </c>
      <c r="C1108" s="67"/>
      <c r="D1108" s="67"/>
      <c r="E1108" s="67" t="str">
        <f>IF(ISBLANK('COUT TVX'!I1105),"",'COUT TVX'!I1105)</f>
        <v/>
      </c>
      <c r="F1108" s="72" t="str">
        <f>'COUT TVX'!R1105</f>
        <v>Z3</v>
      </c>
      <c r="G1108" s="67"/>
      <c r="H1108" s="67">
        <f>'COUT TVX'!C1105</f>
        <v>2017</v>
      </c>
      <c r="I1108" s="67">
        <f>'COUT TVX'!D1105</f>
        <v>2019</v>
      </c>
      <c r="J1108" s="67" t="str">
        <f>IF('COUT TVX'!H1105="IND","IND",IF('COUT TVX'!H1105="COLL","COLL",IF('COUT TVX'!H1105="INT","COL","MIXTE")))</f>
        <v>IND</v>
      </c>
      <c r="K1108" s="67" t="str">
        <f>IFERROR((VLOOKUP(A1108,'COUT GLOBAL'!A:L,9,FALSE)),"")</f>
        <v/>
      </c>
      <c r="L1108" s="67"/>
      <c r="M1108" s="67"/>
      <c r="N1108" s="67" t="str">
        <f t="shared" si="102"/>
        <v>-</v>
      </c>
      <c r="O1108" s="67"/>
      <c r="P1108" s="67"/>
      <c r="Q1108" s="67"/>
      <c r="R1108" s="67"/>
      <c r="S1108" s="67"/>
      <c r="T1108" s="67"/>
      <c r="U1108" s="67"/>
      <c r="V1108" s="67"/>
      <c r="W1108" s="67"/>
      <c r="X1108" s="73" t="str">
        <f>IF('COUT TVX'!E1105=0,"",'COUT TVX'!E1105)</f>
        <v/>
      </c>
      <c r="Y1108" s="74"/>
      <c r="Z1108" s="74"/>
      <c r="AA1108" s="74"/>
      <c r="AB1108" s="74"/>
      <c r="AC1108" s="74"/>
      <c r="AD1108" s="68"/>
      <c r="AE1108" s="68" t="str">
        <f t="shared" si="103"/>
        <v/>
      </c>
      <c r="AF1108" s="68"/>
      <c r="AG1108" s="75" t="str">
        <f>IF('COUT TVX'!F1105=0,"",'COUT TVX'!F1105)</f>
        <v/>
      </c>
      <c r="AH1108" s="75" t="str">
        <f>IF('COUT TVX'!G1105=0,"",'COUT TVX'!G1105)</f>
        <v/>
      </c>
      <c r="AI1108" s="76" t="str">
        <f t="shared" si="104"/>
        <v/>
      </c>
      <c r="AJ1108" s="67" t="str">
        <f>'COUT TVX'!K1105</f>
        <v>Lot n°05-Etanchéité</v>
      </c>
      <c r="AK1108" s="67" t="str">
        <f>'COUT TVX'!L1105</f>
        <v>CHARPENTE / COUVERTURE</v>
      </c>
      <c r="AL1108" s="68">
        <f>'COUT TVX'!M1105</f>
        <v>18186.47</v>
      </c>
      <c r="AM1108" s="68"/>
      <c r="AN1108" s="68"/>
      <c r="AO1108" s="68"/>
      <c r="AP1108" s="68"/>
      <c r="AQ1108" s="68"/>
      <c r="AR1108" s="68"/>
      <c r="AS1108" s="77" t="str">
        <f>IF(ISBLANK('COUT TVX'!Q1105),"",'COUT TVX'!Q1105)</f>
        <v/>
      </c>
      <c r="AT1108" s="68" t="str">
        <f t="shared" si="105"/>
        <v/>
      </c>
      <c r="AU1108" s="68" t="str">
        <f t="shared" si="106"/>
        <v/>
      </c>
      <c r="AV1108" s="68" t="str">
        <f t="shared" si="107"/>
        <v/>
      </c>
    </row>
    <row r="1109" spans="1:48" x14ac:dyDescent="0.25">
      <c r="A1109" s="67" t="str">
        <f>'COUT TVX'!A1106</f>
        <v>907*</v>
      </c>
      <c r="B1109" s="67" t="str">
        <f>'COUT TVX'!B1106</f>
        <v>AUVERS LE HAMON-RUE DU PRIEURE</v>
      </c>
      <c r="C1109" s="67"/>
      <c r="D1109" s="67"/>
      <c r="E1109" s="67" t="str">
        <f>IF(ISBLANK('COUT TVX'!I1106),"",'COUT TVX'!I1106)</f>
        <v/>
      </c>
      <c r="F1109" s="72" t="str">
        <f>'COUT TVX'!R1106</f>
        <v>Z3</v>
      </c>
      <c r="G1109" s="67"/>
      <c r="H1109" s="67">
        <f>'COUT TVX'!C1106</f>
        <v>2017</v>
      </c>
      <c r="I1109" s="67">
        <f>'COUT TVX'!D1106</f>
        <v>2019</v>
      </c>
      <c r="J1109" s="67" t="str">
        <f>IF('COUT TVX'!H1106="IND","IND",IF('COUT TVX'!H1106="COLL","COLL",IF('COUT TVX'!H1106="INT","COL","MIXTE")))</f>
        <v>IND</v>
      </c>
      <c r="K1109" s="67" t="str">
        <f>IFERROR((VLOOKUP(A1109,'COUT GLOBAL'!A:L,9,FALSE)),"")</f>
        <v/>
      </c>
      <c r="L1109" s="67"/>
      <c r="M1109" s="67"/>
      <c r="N1109" s="67" t="str">
        <f t="shared" si="102"/>
        <v>-</v>
      </c>
      <c r="O1109" s="67"/>
      <c r="P1109" s="67"/>
      <c r="Q1109" s="67"/>
      <c r="R1109" s="67"/>
      <c r="S1109" s="67"/>
      <c r="T1109" s="67"/>
      <c r="U1109" s="67"/>
      <c r="V1109" s="67"/>
      <c r="W1109" s="67"/>
      <c r="X1109" s="73" t="str">
        <f>IF('COUT TVX'!E1106=0,"",'COUT TVX'!E1106)</f>
        <v/>
      </c>
      <c r="Y1109" s="74"/>
      <c r="Z1109" s="74"/>
      <c r="AA1109" s="74"/>
      <c r="AB1109" s="74"/>
      <c r="AC1109" s="74"/>
      <c r="AD1109" s="68"/>
      <c r="AE1109" s="68" t="str">
        <f t="shared" si="103"/>
        <v/>
      </c>
      <c r="AF1109" s="68"/>
      <c r="AG1109" s="75" t="str">
        <f>IF('COUT TVX'!F1106=0,"",'COUT TVX'!F1106)</f>
        <v/>
      </c>
      <c r="AH1109" s="75" t="str">
        <f>IF('COUT TVX'!G1106=0,"",'COUT TVX'!G1106)</f>
        <v/>
      </c>
      <c r="AI1109" s="76" t="str">
        <f t="shared" si="104"/>
        <v/>
      </c>
      <c r="AJ1109" s="67" t="str">
        <f>'COUT TVX'!K1106</f>
        <v>Lot n°06-Menuiseries Extérieures Pvc</v>
      </c>
      <c r="AK1109" s="67" t="str">
        <f>'COUT TVX'!L1106</f>
        <v>SECOND ŒUVRE</v>
      </c>
      <c r="AL1109" s="68">
        <f>'COUT TVX'!M1106</f>
        <v>28879.02</v>
      </c>
      <c r="AM1109" s="68"/>
      <c r="AN1109" s="68"/>
      <c r="AO1109" s="68"/>
      <c r="AP1109" s="68"/>
      <c r="AQ1109" s="68"/>
      <c r="AR1109" s="68"/>
      <c r="AS1109" s="77" t="str">
        <f>IF(ISBLANK('COUT TVX'!Q1106),"",'COUT TVX'!Q1106)</f>
        <v/>
      </c>
      <c r="AT1109" s="68" t="str">
        <f t="shared" si="105"/>
        <v/>
      </c>
      <c r="AU1109" s="68" t="str">
        <f t="shared" si="106"/>
        <v/>
      </c>
      <c r="AV1109" s="68" t="str">
        <f t="shared" si="107"/>
        <v/>
      </c>
    </row>
    <row r="1110" spans="1:48" x14ac:dyDescent="0.25">
      <c r="A1110" s="67" t="str">
        <f>'COUT TVX'!A1107</f>
        <v>907*</v>
      </c>
      <c r="B1110" s="67" t="str">
        <f>'COUT TVX'!B1107</f>
        <v>AUVERS LE HAMON-RUE DU PRIEURE</v>
      </c>
      <c r="C1110" s="67"/>
      <c r="D1110" s="67"/>
      <c r="E1110" s="67" t="str">
        <f>IF(ISBLANK('COUT TVX'!I1107),"",'COUT TVX'!I1107)</f>
        <v/>
      </c>
      <c r="F1110" s="72" t="str">
        <f>'COUT TVX'!R1107</f>
        <v>Z3</v>
      </c>
      <c r="G1110" s="67"/>
      <c r="H1110" s="67">
        <f>'COUT TVX'!C1107</f>
        <v>2017</v>
      </c>
      <c r="I1110" s="67">
        <f>'COUT TVX'!D1107</f>
        <v>2019</v>
      </c>
      <c r="J1110" s="67" t="str">
        <f>IF('COUT TVX'!H1107="IND","IND",IF('COUT TVX'!H1107="COLL","COLL",IF('COUT TVX'!H1107="INT","COL","MIXTE")))</f>
        <v>IND</v>
      </c>
      <c r="K1110" s="67" t="str">
        <f>IFERROR((VLOOKUP(A1110,'COUT GLOBAL'!A:L,9,FALSE)),"")</f>
        <v/>
      </c>
      <c r="L1110" s="67"/>
      <c r="M1110" s="67"/>
      <c r="N1110" s="67" t="str">
        <f t="shared" si="102"/>
        <v>-</v>
      </c>
      <c r="O1110" s="67"/>
      <c r="P1110" s="67"/>
      <c r="Q1110" s="67"/>
      <c r="R1110" s="67"/>
      <c r="S1110" s="67"/>
      <c r="T1110" s="67"/>
      <c r="U1110" s="67"/>
      <c r="V1110" s="67"/>
      <c r="W1110" s="67"/>
      <c r="X1110" s="73" t="str">
        <f>IF('COUT TVX'!E1107=0,"",'COUT TVX'!E1107)</f>
        <v/>
      </c>
      <c r="Y1110" s="74"/>
      <c r="Z1110" s="74"/>
      <c r="AA1110" s="74"/>
      <c r="AB1110" s="74"/>
      <c r="AC1110" s="74"/>
      <c r="AD1110" s="68"/>
      <c r="AE1110" s="68" t="str">
        <f t="shared" si="103"/>
        <v/>
      </c>
      <c r="AF1110" s="68"/>
      <c r="AG1110" s="75" t="str">
        <f>IF('COUT TVX'!F1107=0,"",'COUT TVX'!F1107)</f>
        <v/>
      </c>
      <c r="AH1110" s="75" t="str">
        <f>IF('COUT TVX'!G1107=0,"",'COUT TVX'!G1107)</f>
        <v/>
      </c>
      <c r="AI1110" s="76" t="str">
        <f t="shared" si="104"/>
        <v/>
      </c>
      <c r="AJ1110" s="67" t="str">
        <f>'COUT TVX'!K1107</f>
        <v>Lot n°07-Menuiseries Bois-Escalier Bois</v>
      </c>
      <c r="AK1110" s="67" t="str">
        <f>'COUT TVX'!L1107</f>
        <v>SECOND ŒUVRE</v>
      </c>
      <c r="AL1110" s="68">
        <f>'COUT TVX'!M1107</f>
        <v>7391.23</v>
      </c>
      <c r="AM1110" s="68"/>
      <c r="AN1110" s="68"/>
      <c r="AO1110" s="68"/>
      <c r="AP1110" s="68"/>
      <c r="AQ1110" s="68"/>
      <c r="AR1110" s="68"/>
      <c r="AS1110" s="77" t="str">
        <f>IF(ISBLANK('COUT TVX'!Q1107),"",'COUT TVX'!Q1107)</f>
        <v/>
      </c>
      <c r="AT1110" s="68" t="str">
        <f t="shared" si="105"/>
        <v/>
      </c>
      <c r="AU1110" s="68" t="str">
        <f t="shared" si="106"/>
        <v/>
      </c>
      <c r="AV1110" s="68" t="str">
        <f t="shared" si="107"/>
        <v/>
      </c>
    </row>
    <row r="1111" spans="1:48" x14ac:dyDescent="0.25">
      <c r="A1111" s="67" t="str">
        <f>'COUT TVX'!A1108</f>
        <v>907*</v>
      </c>
      <c r="B1111" s="67" t="str">
        <f>'COUT TVX'!B1108</f>
        <v>AUVERS LE HAMON-RUE DU PRIEURE</v>
      </c>
      <c r="C1111" s="67"/>
      <c r="D1111" s="67"/>
      <c r="E1111" s="67" t="str">
        <f>IF(ISBLANK('COUT TVX'!I1108),"",'COUT TVX'!I1108)</f>
        <v/>
      </c>
      <c r="F1111" s="72" t="str">
        <f>'COUT TVX'!R1108</f>
        <v>Z3</v>
      </c>
      <c r="G1111" s="67"/>
      <c r="H1111" s="67">
        <f>'COUT TVX'!C1108</f>
        <v>2017</v>
      </c>
      <c r="I1111" s="67">
        <f>'COUT TVX'!D1108</f>
        <v>2019</v>
      </c>
      <c r="J1111" s="67" t="str">
        <f>IF('COUT TVX'!H1108="IND","IND",IF('COUT TVX'!H1108="COLL","COLL",IF('COUT TVX'!H1108="INT","COL","MIXTE")))</f>
        <v>IND</v>
      </c>
      <c r="K1111" s="67" t="str">
        <f>IFERROR((VLOOKUP(A1111,'COUT GLOBAL'!A:L,9,FALSE)),"")</f>
        <v/>
      </c>
      <c r="L1111" s="67"/>
      <c r="M1111" s="67"/>
      <c r="N1111" s="67" t="str">
        <f t="shared" si="102"/>
        <v>-</v>
      </c>
      <c r="O1111" s="67"/>
      <c r="P1111" s="67"/>
      <c r="Q1111" s="67"/>
      <c r="R1111" s="67"/>
      <c r="S1111" s="67"/>
      <c r="T1111" s="67"/>
      <c r="U1111" s="67"/>
      <c r="V1111" s="67"/>
      <c r="W1111" s="67"/>
      <c r="X1111" s="73" t="str">
        <f>IF('COUT TVX'!E1108=0,"",'COUT TVX'!E1108)</f>
        <v/>
      </c>
      <c r="Y1111" s="74"/>
      <c r="Z1111" s="74"/>
      <c r="AA1111" s="74"/>
      <c r="AB1111" s="74"/>
      <c r="AC1111" s="74"/>
      <c r="AD1111" s="68"/>
      <c r="AE1111" s="68" t="str">
        <f t="shared" si="103"/>
        <v/>
      </c>
      <c r="AF1111" s="68"/>
      <c r="AG1111" s="75" t="str">
        <f>IF('COUT TVX'!F1108=0,"",'COUT TVX'!F1108)</f>
        <v/>
      </c>
      <c r="AH1111" s="75" t="str">
        <f>IF('COUT TVX'!G1108=0,"",'COUT TVX'!G1108)</f>
        <v/>
      </c>
      <c r="AI1111" s="76" t="str">
        <f t="shared" si="104"/>
        <v/>
      </c>
      <c r="AJ1111" s="67" t="str">
        <f>'COUT TVX'!K1108</f>
        <v>Lot n°08-Plâtrerie-Cloisons Sèches</v>
      </c>
      <c r="AK1111" s="67" t="str">
        <f>'COUT TVX'!L1108</f>
        <v>SECOND ŒUVRE</v>
      </c>
      <c r="AL1111" s="68">
        <f>'COUT TVX'!M1108</f>
        <v>36664.910000000003</v>
      </c>
      <c r="AM1111" s="68"/>
      <c r="AN1111" s="68"/>
      <c r="AO1111" s="68"/>
      <c r="AP1111" s="68"/>
      <c r="AQ1111" s="68"/>
      <c r="AR1111" s="68"/>
      <c r="AS1111" s="77" t="str">
        <f>IF(ISBLANK('COUT TVX'!Q1108),"",'COUT TVX'!Q1108)</f>
        <v/>
      </c>
      <c r="AT1111" s="68" t="str">
        <f t="shared" si="105"/>
        <v/>
      </c>
      <c r="AU1111" s="68" t="str">
        <f t="shared" si="106"/>
        <v/>
      </c>
      <c r="AV1111" s="68" t="str">
        <f t="shared" si="107"/>
        <v/>
      </c>
    </row>
    <row r="1112" spans="1:48" x14ac:dyDescent="0.25">
      <c r="A1112" s="67" t="str">
        <f>'COUT TVX'!A1109</f>
        <v>907*</v>
      </c>
      <c r="B1112" s="67" t="str">
        <f>'COUT TVX'!B1109</f>
        <v>AUVERS LE HAMON-RUE DU PRIEURE</v>
      </c>
      <c r="C1112" s="67"/>
      <c r="D1112" s="67"/>
      <c r="E1112" s="67" t="str">
        <f>IF(ISBLANK('COUT TVX'!I1109),"",'COUT TVX'!I1109)</f>
        <v/>
      </c>
      <c r="F1112" s="72" t="str">
        <f>'COUT TVX'!R1109</f>
        <v>Z3</v>
      </c>
      <c r="G1112" s="67"/>
      <c r="H1112" s="67">
        <f>'COUT TVX'!C1109</f>
        <v>2017</v>
      </c>
      <c r="I1112" s="67">
        <f>'COUT TVX'!D1109</f>
        <v>2019</v>
      </c>
      <c r="J1112" s="67" t="str">
        <f>IF('COUT TVX'!H1109="IND","IND",IF('COUT TVX'!H1109="COLL","COLL",IF('COUT TVX'!H1109="INT","COL","MIXTE")))</f>
        <v>IND</v>
      </c>
      <c r="K1112" s="67" t="str">
        <f>IFERROR((VLOOKUP(A1112,'COUT GLOBAL'!A:L,9,FALSE)),"")</f>
        <v/>
      </c>
      <c r="L1112" s="67"/>
      <c r="M1112" s="67"/>
      <c r="N1112" s="67" t="str">
        <f t="shared" si="102"/>
        <v>-</v>
      </c>
      <c r="O1112" s="67"/>
      <c r="P1112" s="67"/>
      <c r="Q1112" s="67"/>
      <c r="R1112" s="67"/>
      <c r="S1112" s="67"/>
      <c r="T1112" s="67"/>
      <c r="U1112" s="67"/>
      <c r="V1112" s="67"/>
      <c r="W1112" s="67"/>
      <c r="X1112" s="73" t="str">
        <f>IF('COUT TVX'!E1109=0,"",'COUT TVX'!E1109)</f>
        <v/>
      </c>
      <c r="Y1112" s="74"/>
      <c r="Z1112" s="74"/>
      <c r="AA1112" s="74"/>
      <c r="AB1112" s="74"/>
      <c r="AC1112" s="74"/>
      <c r="AD1112" s="68"/>
      <c r="AE1112" s="68" t="str">
        <f t="shared" si="103"/>
        <v/>
      </c>
      <c r="AF1112" s="68"/>
      <c r="AG1112" s="75" t="str">
        <f>IF('COUT TVX'!F1109=0,"",'COUT TVX'!F1109)</f>
        <v/>
      </c>
      <c r="AH1112" s="75" t="str">
        <f>IF('COUT TVX'!G1109=0,"",'COUT TVX'!G1109)</f>
        <v/>
      </c>
      <c r="AI1112" s="76" t="str">
        <f t="shared" si="104"/>
        <v/>
      </c>
      <c r="AJ1112" s="67" t="str">
        <f>'COUT TVX'!K1109</f>
        <v>Sous-Traitant n°01-Lot n°08</v>
      </c>
      <c r="AK1112" s="67" t="str">
        <f>'COUT TVX'!L1109</f>
        <v>SECOND ŒUVRE</v>
      </c>
      <c r="AL1112" s="68">
        <f>'COUT TVX'!M1109</f>
        <v>1000</v>
      </c>
      <c r="AM1112" s="68"/>
      <c r="AN1112" s="68"/>
      <c r="AO1112" s="68"/>
      <c r="AP1112" s="68"/>
      <c r="AQ1112" s="68"/>
      <c r="AR1112" s="68"/>
      <c r="AS1112" s="77" t="str">
        <f>IF(ISBLANK('COUT TVX'!Q1109),"",'COUT TVX'!Q1109)</f>
        <v/>
      </c>
      <c r="AT1112" s="68" t="str">
        <f t="shared" si="105"/>
        <v/>
      </c>
      <c r="AU1112" s="68" t="str">
        <f t="shared" si="106"/>
        <v/>
      </c>
      <c r="AV1112" s="68" t="str">
        <f t="shared" si="107"/>
        <v/>
      </c>
    </row>
    <row r="1113" spans="1:48" x14ac:dyDescent="0.25">
      <c r="A1113" s="67" t="str">
        <f>'COUT TVX'!A1110</f>
        <v>907*</v>
      </c>
      <c r="B1113" s="67" t="str">
        <f>'COUT TVX'!B1110</f>
        <v>AUVERS LE HAMON-RUE DU PRIEURE</v>
      </c>
      <c r="C1113" s="67"/>
      <c r="D1113" s="67"/>
      <c r="E1113" s="67" t="str">
        <f>IF(ISBLANK('COUT TVX'!I1110),"",'COUT TVX'!I1110)</f>
        <v/>
      </c>
      <c r="F1113" s="72" t="str">
        <f>'COUT TVX'!R1110</f>
        <v>Z3</v>
      </c>
      <c r="G1113" s="67"/>
      <c r="H1113" s="67">
        <f>'COUT TVX'!C1110</f>
        <v>2017</v>
      </c>
      <c r="I1113" s="67">
        <f>'COUT TVX'!D1110</f>
        <v>2019</v>
      </c>
      <c r="J1113" s="67" t="str">
        <f>IF('COUT TVX'!H1110="IND","IND",IF('COUT TVX'!H1110="COLL","COLL",IF('COUT TVX'!H1110="INT","COL","MIXTE")))</f>
        <v>IND</v>
      </c>
      <c r="K1113" s="67" t="str">
        <f>IFERROR((VLOOKUP(A1113,'COUT GLOBAL'!A:L,9,FALSE)),"")</f>
        <v/>
      </c>
      <c r="L1113" s="67"/>
      <c r="M1113" s="67"/>
      <c r="N1113" s="67" t="str">
        <f t="shared" si="102"/>
        <v>-</v>
      </c>
      <c r="O1113" s="67"/>
      <c r="P1113" s="67"/>
      <c r="Q1113" s="67"/>
      <c r="R1113" s="67"/>
      <c r="S1113" s="67"/>
      <c r="T1113" s="67"/>
      <c r="U1113" s="67"/>
      <c r="V1113" s="67"/>
      <c r="W1113" s="67"/>
      <c r="X1113" s="73" t="str">
        <f>IF('COUT TVX'!E1110=0,"",'COUT TVX'!E1110)</f>
        <v/>
      </c>
      <c r="Y1113" s="74"/>
      <c r="Z1113" s="74"/>
      <c r="AA1113" s="74"/>
      <c r="AB1113" s="74"/>
      <c r="AC1113" s="74"/>
      <c r="AD1113" s="68"/>
      <c r="AE1113" s="68" t="str">
        <f t="shared" si="103"/>
        <v/>
      </c>
      <c r="AF1113" s="68"/>
      <c r="AG1113" s="75" t="str">
        <f>IF('COUT TVX'!F1110=0,"",'COUT TVX'!F1110)</f>
        <v/>
      </c>
      <c r="AH1113" s="75" t="str">
        <f>IF('COUT TVX'!G1110=0,"",'COUT TVX'!G1110)</f>
        <v/>
      </c>
      <c r="AI1113" s="76" t="str">
        <f t="shared" si="104"/>
        <v/>
      </c>
      <c r="AJ1113" s="67" t="str">
        <f>'COUT TVX'!K1110</f>
        <v>Lot n°09-Carrelage-Faïence</v>
      </c>
      <c r="AK1113" s="67" t="str">
        <f>'COUT TVX'!L1110</f>
        <v>SECOND ŒUVRE</v>
      </c>
      <c r="AL1113" s="68">
        <f>'COUT TVX'!M1110</f>
        <v>17223.36</v>
      </c>
      <c r="AM1113" s="68"/>
      <c r="AN1113" s="68"/>
      <c r="AO1113" s="68"/>
      <c r="AP1113" s="68"/>
      <c r="AQ1113" s="68"/>
      <c r="AR1113" s="68"/>
      <c r="AS1113" s="77" t="str">
        <f>IF(ISBLANK('COUT TVX'!Q1110),"",'COUT TVX'!Q1110)</f>
        <v/>
      </c>
      <c r="AT1113" s="68" t="str">
        <f t="shared" si="105"/>
        <v/>
      </c>
      <c r="AU1113" s="68" t="str">
        <f t="shared" si="106"/>
        <v/>
      </c>
      <c r="AV1113" s="68" t="str">
        <f t="shared" si="107"/>
        <v/>
      </c>
    </row>
    <row r="1114" spans="1:48" x14ac:dyDescent="0.25">
      <c r="A1114" s="67" t="str">
        <f>'COUT TVX'!A1111</f>
        <v>907*</v>
      </c>
      <c r="B1114" s="67" t="str">
        <f>'COUT TVX'!B1111</f>
        <v>AUVERS LE HAMON-RUE DU PRIEURE</v>
      </c>
      <c r="C1114" s="67"/>
      <c r="D1114" s="67"/>
      <c r="E1114" s="67" t="str">
        <f>IF(ISBLANK('COUT TVX'!I1111),"",'COUT TVX'!I1111)</f>
        <v/>
      </c>
      <c r="F1114" s="72" t="str">
        <f>'COUT TVX'!R1111</f>
        <v>Z3</v>
      </c>
      <c r="G1114" s="67"/>
      <c r="H1114" s="67">
        <f>'COUT TVX'!C1111</f>
        <v>2017</v>
      </c>
      <c r="I1114" s="67">
        <f>'COUT TVX'!D1111</f>
        <v>2019</v>
      </c>
      <c r="J1114" s="67" t="str">
        <f>IF('COUT TVX'!H1111="IND","IND",IF('COUT TVX'!H1111="COLL","COLL",IF('COUT TVX'!H1111="INT","COL","MIXTE")))</f>
        <v>IND</v>
      </c>
      <c r="K1114" s="67" t="str">
        <f>IFERROR((VLOOKUP(A1114,'COUT GLOBAL'!A:L,9,FALSE)),"")</f>
        <v/>
      </c>
      <c r="L1114" s="67"/>
      <c r="M1114" s="67"/>
      <c r="N1114" s="67" t="str">
        <f t="shared" si="102"/>
        <v>-</v>
      </c>
      <c r="O1114" s="67"/>
      <c r="P1114" s="67"/>
      <c r="Q1114" s="67"/>
      <c r="R1114" s="67"/>
      <c r="S1114" s="67"/>
      <c r="T1114" s="67"/>
      <c r="U1114" s="67"/>
      <c r="V1114" s="67"/>
      <c r="W1114" s="67"/>
      <c r="X1114" s="73" t="str">
        <f>IF('COUT TVX'!E1111=0,"",'COUT TVX'!E1111)</f>
        <v/>
      </c>
      <c r="Y1114" s="74"/>
      <c r="Z1114" s="74"/>
      <c r="AA1114" s="74"/>
      <c r="AB1114" s="74"/>
      <c r="AC1114" s="74"/>
      <c r="AD1114" s="68"/>
      <c r="AE1114" s="68" t="str">
        <f t="shared" si="103"/>
        <v/>
      </c>
      <c r="AF1114" s="68"/>
      <c r="AG1114" s="75" t="str">
        <f>IF('COUT TVX'!F1111=0,"",'COUT TVX'!F1111)</f>
        <v/>
      </c>
      <c r="AH1114" s="75" t="str">
        <f>IF('COUT TVX'!G1111=0,"",'COUT TVX'!G1111)</f>
        <v/>
      </c>
      <c r="AI1114" s="76" t="str">
        <f t="shared" si="104"/>
        <v/>
      </c>
      <c r="AJ1114" s="67" t="str">
        <f>'COUT TVX'!K1111</f>
        <v>Lot n°10-Peinture-Revêtements Muraux-Sols Collés</v>
      </c>
      <c r="AK1114" s="67" t="str">
        <f>'COUT TVX'!L1111</f>
        <v>SECOND ŒUVRE</v>
      </c>
      <c r="AL1114" s="68">
        <f>'COUT TVX'!M1111</f>
        <v>11650.77</v>
      </c>
      <c r="AM1114" s="68"/>
      <c r="AN1114" s="68"/>
      <c r="AO1114" s="68"/>
      <c r="AP1114" s="68"/>
      <c r="AQ1114" s="68"/>
      <c r="AR1114" s="68"/>
      <c r="AS1114" s="77" t="str">
        <f>IF(ISBLANK('COUT TVX'!Q1111),"",'COUT TVX'!Q1111)</f>
        <v/>
      </c>
      <c r="AT1114" s="68" t="str">
        <f t="shared" si="105"/>
        <v/>
      </c>
      <c r="AU1114" s="68" t="str">
        <f t="shared" si="106"/>
        <v/>
      </c>
      <c r="AV1114" s="68" t="str">
        <f t="shared" si="107"/>
        <v/>
      </c>
    </row>
    <row r="1115" spans="1:48" x14ac:dyDescent="0.25">
      <c r="A1115" s="67" t="str">
        <f>'COUT TVX'!A1112</f>
        <v>907*</v>
      </c>
      <c r="B1115" s="67" t="str">
        <f>'COUT TVX'!B1112</f>
        <v>AUVERS LE HAMON-RUE DU PRIEURE</v>
      </c>
      <c r="C1115" s="67"/>
      <c r="D1115" s="67"/>
      <c r="E1115" s="67" t="str">
        <f>IF(ISBLANK('COUT TVX'!I1112),"",'COUT TVX'!I1112)</f>
        <v/>
      </c>
      <c r="F1115" s="72" t="str">
        <f>'COUT TVX'!R1112</f>
        <v>Z3</v>
      </c>
      <c r="G1115" s="67"/>
      <c r="H1115" s="67">
        <f>'COUT TVX'!C1112</f>
        <v>2017</v>
      </c>
      <c r="I1115" s="67">
        <f>'COUT TVX'!D1112</f>
        <v>2019</v>
      </c>
      <c r="J1115" s="67" t="str">
        <f>IF('COUT TVX'!H1112="IND","IND",IF('COUT TVX'!H1112="COLL","COLL",IF('COUT TVX'!H1112="INT","COL","MIXTE")))</f>
        <v>IND</v>
      </c>
      <c r="K1115" s="67" t="str">
        <f>IFERROR((VLOOKUP(A1115,'COUT GLOBAL'!A:L,9,FALSE)),"")</f>
        <v/>
      </c>
      <c r="L1115" s="67"/>
      <c r="M1115" s="67"/>
      <c r="N1115" s="67" t="str">
        <f t="shared" si="102"/>
        <v>-</v>
      </c>
      <c r="O1115" s="67"/>
      <c r="P1115" s="67"/>
      <c r="Q1115" s="67"/>
      <c r="R1115" s="67"/>
      <c r="S1115" s="67"/>
      <c r="T1115" s="67"/>
      <c r="U1115" s="67"/>
      <c r="V1115" s="67"/>
      <c r="W1115" s="67"/>
      <c r="X1115" s="73" t="str">
        <f>IF('COUT TVX'!E1112=0,"",'COUT TVX'!E1112)</f>
        <v/>
      </c>
      <c r="Y1115" s="74"/>
      <c r="Z1115" s="74"/>
      <c r="AA1115" s="74"/>
      <c r="AB1115" s="74"/>
      <c r="AC1115" s="74"/>
      <c r="AD1115" s="68"/>
      <c r="AE1115" s="68" t="str">
        <f t="shared" si="103"/>
        <v/>
      </c>
      <c r="AF1115" s="68"/>
      <c r="AG1115" s="75" t="str">
        <f>IF('COUT TVX'!F1112=0,"",'COUT TVX'!F1112)</f>
        <v/>
      </c>
      <c r="AH1115" s="75" t="str">
        <f>IF('COUT TVX'!G1112=0,"",'COUT TVX'!G1112)</f>
        <v/>
      </c>
      <c r="AI1115" s="76" t="str">
        <f t="shared" si="104"/>
        <v/>
      </c>
      <c r="AJ1115" s="67" t="str">
        <f>'COUT TVX'!K1112</f>
        <v>Lot n°11-VRD-Espaces Verts</v>
      </c>
      <c r="AK1115" s="67" t="str">
        <f>'COUT TVX'!L1112</f>
        <v>VRD</v>
      </c>
      <c r="AL1115" s="68">
        <f>'COUT TVX'!M1112</f>
        <v>25274.82</v>
      </c>
      <c r="AM1115" s="68"/>
      <c r="AN1115" s="68"/>
      <c r="AO1115" s="68"/>
      <c r="AP1115" s="68"/>
      <c r="AQ1115" s="68"/>
      <c r="AR1115" s="68"/>
      <c r="AS1115" s="77" t="str">
        <f>IF(ISBLANK('COUT TVX'!Q1112),"",'COUT TVX'!Q1112)</f>
        <v/>
      </c>
      <c r="AT1115" s="68" t="str">
        <f t="shared" si="105"/>
        <v/>
      </c>
      <c r="AU1115" s="68" t="str">
        <f t="shared" si="106"/>
        <v/>
      </c>
      <c r="AV1115" s="68" t="str">
        <f t="shared" si="107"/>
        <v/>
      </c>
    </row>
    <row r="1116" spans="1:48" x14ac:dyDescent="0.25">
      <c r="A1116" s="67" t="str">
        <f>'COUT TVX'!A1113</f>
        <v>907*</v>
      </c>
      <c r="B1116" s="67" t="str">
        <f>'COUT TVX'!B1113</f>
        <v>AUVERS LE HAMON-RUE DU PRIEURE</v>
      </c>
      <c r="C1116" s="67"/>
      <c r="D1116" s="67"/>
      <c r="E1116" s="67" t="str">
        <f>IF(ISBLANK('COUT TVX'!I1113),"",'COUT TVX'!I1113)</f>
        <v/>
      </c>
      <c r="F1116" s="72" t="str">
        <f>'COUT TVX'!R1113</f>
        <v>Z3</v>
      </c>
      <c r="G1116" s="67"/>
      <c r="H1116" s="67">
        <f>'COUT TVX'!C1113</f>
        <v>2017</v>
      </c>
      <c r="I1116" s="67">
        <f>'COUT TVX'!D1113</f>
        <v>2019</v>
      </c>
      <c r="J1116" s="67" t="str">
        <f>IF('COUT TVX'!H1113="IND","IND",IF('COUT TVX'!H1113="COLL","COLL",IF('COUT TVX'!H1113="INT","COL","MIXTE")))</f>
        <v>IND</v>
      </c>
      <c r="K1116" s="67" t="str">
        <f>IFERROR((VLOOKUP(A1116,'COUT GLOBAL'!A:L,9,FALSE)),"")</f>
        <v/>
      </c>
      <c r="L1116" s="67"/>
      <c r="M1116" s="67"/>
      <c r="N1116" s="67" t="str">
        <f t="shared" si="102"/>
        <v>-</v>
      </c>
      <c r="O1116" s="67"/>
      <c r="P1116" s="67"/>
      <c r="Q1116" s="67"/>
      <c r="R1116" s="67"/>
      <c r="S1116" s="67"/>
      <c r="T1116" s="67"/>
      <c r="U1116" s="67"/>
      <c r="V1116" s="67"/>
      <c r="W1116" s="67"/>
      <c r="X1116" s="73" t="str">
        <f>IF('COUT TVX'!E1113=0,"",'COUT TVX'!E1113)</f>
        <v/>
      </c>
      <c r="Y1116" s="74"/>
      <c r="Z1116" s="74"/>
      <c r="AA1116" s="74"/>
      <c r="AB1116" s="74"/>
      <c r="AC1116" s="74"/>
      <c r="AD1116" s="68"/>
      <c r="AE1116" s="68" t="str">
        <f t="shared" si="103"/>
        <v/>
      </c>
      <c r="AF1116" s="68"/>
      <c r="AG1116" s="75" t="str">
        <f>IF('COUT TVX'!F1113=0,"",'COUT TVX'!F1113)</f>
        <v/>
      </c>
      <c r="AH1116" s="75" t="str">
        <f>IF('COUT TVX'!G1113=0,"",'COUT TVX'!G1113)</f>
        <v/>
      </c>
      <c r="AI1116" s="76" t="str">
        <f t="shared" si="104"/>
        <v/>
      </c>
      <c r="AJ1116" s="67" t="str">
        <f>'COUT TVX'!K1113</f>
        <v>Sous-Traitance n°01-Lot n°11</v>
      </c>
      <c r="AK1116" s="67" t="str">
        <f>'COUT TVX'!L1113</f>
        <v>VRD</v>
      </c>
      <c r="AL1116" s="68">
        <f>'COUT TVX'!M1113</f>
        <v>6528</v>
      </c>
      <c r="AM1116" s="68"/>
      <c r="AN1116" s="68"/>
      <c r="AO1116" s="68"/>
      <c r="AP1116" s="68"/>
      <c r="AQ1116" s="68"/>
      <c r="AR1116" s="68"/>
      <c r="AS1116" s="77" t="str">
        <f>IF(ISBLANK('COUT TVX'!Q1113),"",'COUT TVX'!Q1113)</f>
        <v/>
      </c>
      <c r="AT1116" s="68" t="str">
        <f t="shared" si="105"/>
        <v/>
      </c>
      <c r="AU1116" s="68" t="str">
        <f t="shared" si="106"/>
        <v/>
      </c>
      <c r="AV1116" s="68" t="str">
        <f t="shared" si="107"/>
        <v/>
      </c>
    </row>
    <row r="1117" spans="1:48" x14ac:dyDescent="0.25">
      <c r="A1117" s="67" t="str">
        <f>'COUT TVX'!A1114</f>
        <v>907*</v>
      </c>
      <c r="B1117" s="67" t="str">
        <f>'COUT TVX'!B1114</f>
        <v>AUVERS LE HAMON-RUE DU PRIEURE</v>
      </c>
      <c r="C1117" s="67"/>
      <c r="D1117" s="67"/>
      <c r="E1117" s="67" t="str">
        <f>IF(ISBLANK('COUT TVX'!I1114),"",'COUT TVX'!I1114)</f>
        <v/>
      </c>
      <c r="F1117" s="72" t="str">
        <f>'COUT TVX'!R1114</f>
        <v>Z3</v>
      </c>
      <c r="G1117" s="67"/>
      <c r="H1117" s="67">
        <f>'COUT TVX'!C1114</f>
        <v>2017</v>
      </c>
      <c r="I1117" s="67">
        <f>'COUT TVX'!D1114</f>
        <v>2019</v>
      </c>
      <c r="J1117" s="67" t="str">
        <f>IF('COUT TVX'!H1114="IND","IND",IF('COUT TVX'!H1114="COLL","COLL",IF('COUT TVX'!H1114="INT","COL","MIXTE")))</f>
        <v>IND</v>
      </c>
      <c r="K1117" s="67" t="str">
        <f>IFERROR((VLOOKUP(A1117,'COUT GLOBAL'!A:L,9,FALSE)),"")</f>
        <v/>
      </c>
      <c r="L1117" s="67"/>
      <c r="M1117" s="67"/>
      <c r="N1117" s="67" t="str">
        <f t="shared" si="102"/>
        <v>-</v>
      </c>
      <c r="O1117" s="67"/>
      <c r="P1117" s="67"/>
      <c r="Q1117" s="67"/>
      <c r="R1117" s="67"/>
      <c r="S1117" s="67"/>
      <c r="T1117" s="67"/>
      <c r="U1117" s="67"/>
      <c r="V1117" s="67"/>
      <c r="W1117" s="67"/>
      <c r="X1117" s="73" t="str">
        <f>IF('COUT TVX'!E1114=0,"",'COUT TVX'!E1114)</f>
        <v/>
      </c>
      <c r="Y1117" s="74"/>
      <c r="Z1117" s="74"/>
      <c r="AA1117" s="74"/>
      <c r="AB1117" s="74"/>
      <c r="AC1117" s="74"/>
      <c r="AD1117" s="68"/>
      <c r="AE1117" s="68" t="str">
        <f t="shared" si="103"/>
        <v/>
      </c>
      <c r="AF1117" s="68"/>
      <c r="AG1117" s="75" t="str">
        <f>IF('COUT TVX'!F1114=0,"",'COUT TVX'!F1114)</f>
        <v/>
      </c>
      <c r="AH1117" s="75" t="str">
        <f>IF('COUT TVX'!G1114=0,"",'COUT TVX'!G1114)</f>
        <v/>
      </c>
      <c r="AI1117" s="76" t="str">
        <f t="shared" si="104"/>
        <v/>
      </c>
      <c r="AJ1117" s="67" t="str">
        <f>'COUT TVX'!K1114</f>
        <v>Lot n°12-Plomberie Sanitaires</v>
      </c>
      <c r="AK1117" s="67" t="str">
        <f>'COUT TVX'!L1114</f>
        <v>ELECTRICITE / CHAUFFAGE/PLOMBERIE/VMC</v>
      </c>
      <c r="AL1117" s="68">
        <f>'COUT TVX'!M1114</f>
        <v>21697.38</v>
      </c>
      <c r="AM1117" s="68"/>
      <c r="AN1117" s="68"/>
      <c r="AO1117" s="68"/>
      <c r="AP1117" s="68"/>
      <c r="AQ1117" s="68"/>
      <c r="AR1117" s="68"/>
      <c r="AS1117" s="77" t="str">
        <f>IF(ISBLANK('COUT TVX'!Q1114),"",'COUT TVX'!Q1114)</f>
        <v/>
      </c>
      <c r="AT1117" s="68" t="str">
        <f t="shared" si="105"/>
        <v/>
      </c>
      <c r="AU1117" s="68" t="str">
        <f t="shared" si="106"/>
        <v/>
      </c>
      <c r="AV1117" s="68" t="str">
        <f t="shared" si="107"/>
        <v/>
      </c>
    </row>
    <row r="1118" spans="1:48" x14ac:dyDescent="0.25">
      <c r="A1118" s="67" t="str">
        <f>'COUT TVX'!A1115</f>
        <v>907*</v>
      </c>
      <c r="B1118" s="67" t="str">
        <f>'COUT TVX'!B1115</f>
        <v>AUVERS LE HAMON-RUE DU PRIEURE</v>
      </c>
      <c r="C1118" s="67"/>
      <c r="D1118" s="67"/>
      <c r="E1118" s="67" t="str">
        <f>IF(ISBLANK('COUT TVX'!I1115),"",'COUT TVX'!I1115)</f>
        <v/>
      </c>
      <c r="F1118" s="72" t="str">
        <f>'COUT TVX'!R1115</f>
        <v>Z3</v>
      </c>
      <c r="G1118" s="67"/>
      <c r="H1118" s="67">
        <f>'COUT TVX'!C1115</f>
        <v>2017</v>
      </c>
      <c r="I1118" s="67">
        <f>'COUT TVX'!D1115</f>
        <v>2019</v>
      </c>
      <c r="J1118" s="67" t="str">
        <f>IF('COUT TVX'!H1115="IND","IND",IF('COUT TVX'!H1115="COLL","COLL",IF('COUT TVX'!H1115="INT","COL","MIXTE")))</f>
        <v>IND</v>
      </c>
      <c r="K1118" s="67" t="str">
        <f>IFERROR((VLOOKUP(A1118,'COUT GLOBAL'!A:L,9,FALSE)),"")</f>
        <v/>
      </c>
      <c r="L1118" s="67"/>
      <c r="M1118" s="67"/>
      <c r="N1118" s="67" t="str">
        <f t="shared" si="102"/>
        <v>-</v>
      </c>
      <c r="O1118" s="67"/>
      <c r="P1118" s="67"/>
      <c r="Q1118" s="67"/>
      <c r="R1118" s="67"/>
      <c r="S1118" s="67"/>
      <c r="T1118" s="67"/>
      <c r="U1118" s="67"/>
      <c r="V1118" s="67"/>
      <c r="W1118" s="67"/>
      <c r="X1118" s="73" t="str">
        <f>IF('COUT TVX'!E1115=0,"",'COUT TVX'!E1115)</f>
        <v/>
      </c>
      <c r="Y1118" s="74"/>
      <c r="Z1118" s="74"/>
      <c r="AA1118" s="74"/>
      <c r="AB1118" s="74"/>
      <c r="AC1118" s="74"/>
      <c r="AD1118" s="68"/>
      <c r="AE1118" s="68" t="str">
        <f t="shared" si="103"/>
        <v/>
      </c>
      <c r="AF1118" s="68"/>
      <c r="AG1118" s="75" t="str">
        <f>IF('COUT TVX'!F1115=0,"",'COUT TVX'!F1115)</f>
        <v/>
      </c>
      <c r="AH1118" s="75" t="str">
        <f>IF('COUT TVX'!G1115=0,"",'COUT TVX'!G1115)</f>
        <v/>
      </c>
      <c r="AI1118" s="76" t="str">
        <f t="shared" si="104"/>
        <v/>
      </c>
      <c r="AJ1118" s="67" t="str">
        <f>'COUT TVX'!K1115</f>
        <v>Lot n°13-Electricité-Chauffage-Ventilation-Photovoltaïque</v>
      </c>
      <c r="AK1118" s="67" t="str">
        <f>'COUT TVX'!L1115</f>
        <v>ELECTRICITE / CHAUFFAGE/PLOMBERIE/VMC</v>
      </c>
      <c r="AL1118" s="68">
        <f>'COUT TVX'!M1115</f>
        <v>46551.66</v>
      </c>
      <c r="AM1118" s="68"/>
      <c r="AN1118" s="68"/>
      <c r="AO1118" s="68"/>
      <c r="AP1118" s="68"/>
      <c r="AQ1118" s="68"/>
      <c r="AR1118" s="68"/>
      <c r="AS1118" s="77" t="str">
        <f>IF(ISBLANK('COUT TVX'!Q1115),"",'COUT TVX'!Q1115)</f>
        <v/>
      </c>
      <c r="AT1118" s="68" t="str">
        <f t="shared" si="105"/>
        <v/>
      </c>
      <c r="AU1118" s="68" t="str">
        <f t="shared" si="106"/>
        <v/>
      </c>
      <c r="AV1118" s="68" t="str">
        <f t="shared" si="107"/>
        <v/>
      </c>
    </row>
    <row r="1119" spans="1:48" x14ac:dyDescent="0.25">
      <c r="A1119" s="67" t="str">
        <f>'COUT TVX'!A1116</f>
        <v>954*</v>
      </c>
      <c r="B1119" s="67" t="str">
        <f>'COUT TVX'!B1116</f>
        <v>VILLENEUVE EN PERSEIGNE-LOTISSEMENT LES POMMIERS</v>
      </c>
      <c r="C1119" s="67"/>
      <c r="D1119" s="67" t="s">
        <v>1285</v>
      </c>
      <c r="E1119" s="67" t="str">
        <f>IF(ISBLANK('COUT TVX'!I1116),"",'COUT TVX'!I1116)</f>
        <v/>
      </c>
      <c r="F1119" s="72" t="str">
        <f>'COUT TVX'!R1116</f>
        <v>Z3</v>
      </c>
      <c r="G1119" s="67"/>
      <c r="H1119" s="67">
        <f>'COUT TVX'!C1116</f>
        <v>2018</v>
      </c>
      <c r="I1119" s="67">
        <f>'COUT TVX'!D1116</f>
        <v>2019</v>
      </c>
      <c r="J1119" s="67" t="str">
        <f>IF('COUT TVX'!H1116="IND","IND",IF('COUT TVX'!H1116="COLL","COLL",IF('COUT TVX'!H1116="INT","COL","MIXTE")))</f>
        <v>IND</v>
      </c>
      <c r="K1119" s="67" t="str">
        <f>IFERROR((VLOOKUP(A1119,'COUT GLOBAL'!A:L,9,FALSE)),"")</f>
        <v/>
      </c>
      <c r="L1119" s="67"/>
      <c r="M1119" s="67"/>
      <c r="N1119" s="67" t="str">
        <f t="shared" si="102"/>
        <v>-</v>
      </c>
      <c r="O1119" s="67"/>
      <c r="P1119" s="67"/>
      <c r="Q1119" s="67"/>
      <c r="R1119" s="67"/>
      <c r="S1119" s="67"/>
      <c r="T1119" s="67"/>
      <c r="U1119" s="67"/>
      <c r="V1119" s="67"/>
      <c r="W1119" s="67"/>
      <c r="X1119" s="73">
        <f>IF('COUT TVX'!E1116=0,"",'COUT TVX'!E1116)</f>
        <v>10</v>
      </c>
      <c r="Y1119" s="74"/>
      <c r="Z1119" s="74"/>
      <c r="AA1119" s="74"/>
      <c r="AB1119" s="74"/>
      <c r="AC1119" s="74"/>
      <c r="AD1119" s="68"/>
      <c r="AE1119" s="68">
        <f t="shared" si="103"/>
        <v>0</v>
      </c>
      <c r="AF1119" s="68"/>
      <c r="AG1119" s="75">
        <f>IF('COUT TVX'!F1116=0,"",'COUT TVX'!F1116)</f>
        <v>684</v>
      </c>
      <c r="AH1119" s="75">
        <f>IF('COUT TVX'!G1116=0,"",'COUT TVX'!G1116)</f>
        <v>720</v>
      </c>
      <c r="AI1119" s="76">
        <f t="shared" si="104"/>
        <v>0.95</v>
      </c>
      <c r="AJ1119" s="67" t="str">
        <f>'COUT TVX'!K1116</f>
        <v>Lot n°1-VRD</v>
      </c>
      <c r="AK1119" s="67" t="str">
        <f>'COUT TVX'!L1116</f>
        <v>VRD</v>
      </c>
      <c r="AL1119" s="68">
        <f>'COUT TVX'!M1116</f>
        <v>91133.88</v>
      </c>
      <c r="AM1119" s="68"/>
      <c r="AN1119" s="68"/>
      <c r="AO1119" s="68"/>
      <c r="AP1119" s="68"/>
      <c r="AQ1119" s="68"/>
      <c r="AR1119" s="68"/>
      <c r="AS1119" s="77" t="str">
        <f>IF(ISBLANK('COUT TVX'!Q1116),"",'COUT TVX'!Q1116)</f>
        <v/>
      </c>
      <c r="AT1119" s="68">
        <f t="shared" si="105"/>
        <v>0</v>
      </c>
      <c r="AU1119" s="68">
        <f t="shared" si="106"/>
        <v>0</v>
      </c>
      <c r="AV1119" s="68">
        <f t="shared" si="107"/>
        <v>0</v>
      </c>
    </row>
    <row r="1120" spans="1:48" x14ac:dyDescent="0.25">
      <c r="A1120" s="67" t="str">
        <f>'COUT TVX'!A1117</f>
        <v>954*</v>
      </c>
      <c r="B1120" s="67" t="str">
        <f>'COUT TVX'!B1117</f>
        <v>VILLENEUVE EN PERSEIGNE-LOTISSEMENT LES POMMIERS</v>
      </c>
      <c r="C1120" s="67"/>
      <c r="D1120" s="67"/>
      <c r="E1120" s="67" t="str">
        <f>IF(ISBLANK('COUT TVX'!I1117),"",'COUT TVX'!I1117)</f>
        <v/>
      </c>
      <c r="F1120" s="72" t="str">
        <f>'COUT TVX'!R1117</f>
        <v>Z3</v>
      </c>
      <c r="G1120" s="67"/>
      <c r="H1120" s="67">
        <f>'COUT TVX'!C1117</f>
        <v>2018</v>
      </c>
      <c r="I1120" s="67">
        <f>'COUT TVX'!D1117</f>
        <v>2019</v>
      </c>
      <c r="J1120" s="67" t="str">
        <f>IF('COUT TVX'!H1117="IND","IND",IF('COUT TVX'!H1117="COLL","COLL",IF('COUT TVX'!H1117="INT","COL","MIXTE")))</f>
        <v>IND</v>
      </c>
      <c r="K1120" s="67" t="str">
        <f>IFERROR((VLOOKUP(A1120,'COUT GLOBAL'!A:L,9,FALSE)),"")</f>
        <v/>
      </c>
      <c r="L1120" s="67"/>
      <c r="M1120" s="67"/>
      <c r="N1120" s="67" t="str">
        <f t="shared" si="102"/>
        <v>-</v>
      </c>
      <c r="O1120" s="67"/>
      <c r="P1120" s="67"/>
      <c r="Q1120" s="67"/>
      <c r="R1120" s="67"/>
      <c r="S1120" s="67"/>
      <c r="T1120" s="67"/>
      <c r="U1120" s="67"/>
      <c r="V1120" s="67"/>
      <c r="W1120" s="67"/>
      <c r="X1120" s="73" t="str">
        <f>IF('COUT TVX'!E1117=0,"",'COUT TVX'!E1117)</f>
        <v/>
      </c>
      <c r="Y1120" s="74"/>
      <c r="Z1120" s="74"/>
      <c r="AA1120" s="74"/>
      <c r="AB1120" s="74"/>
      <c r="AC1120" s="74"/>
      <c r="AD1120" s="68"/>
      <c r="AE1120" s="68" t="str">
        <f t="shared" si="103"/>
        <v/>
      </c>
      <c r="AF1120" s="68"/>
      <c r="AG1120" s="75" t="str">
        <f>IF('COUT TVX'!F1117=0,"",'COUT TVX'!F1117)</f>
        <v/>
      </c>
      <c r="AH1120" s="75" t="str">
        <f>IF('COUT TVX'!G1117=0,"",'COUT TVX'!G1117)</f>
        <v/>
      </c>
      <c r="AI1120" s="76" t="str">
        <f t="shared" si="104"/>
        <v/>
      </c>
      <c r="AJ1120" s="67" t="str">
        <f>'COUT TVX'!K1117</f>
        <v>Lot n°2-Gros Oeuvre</v>
      </c>
      <c r="AK1120" s="67" t="str">
        <f>'COUT TVX'!L1117</f>
        <v>GROS ŒUVRE</v>
      </c>
      <c r="AL1120" s="68">
        <f>'COUT TVX'!M1117</f>
        <v>260007.47</v>
      </c>
      <c r="AM1120" s="68"/>
      <c r="AN1120" s="68"/>
      <c r="AO1120" s="68"/>
      <c r="AP1120" s="68"/>
      <c r="AQ1120" s="68"/>
      <c r="AR1120" s="68"/>
      <c r="AS1120" s="77" t="str">
        <f>IF(ISBLANK('COUT TVX'!Q1117),"",'COUT TVX'!Q1117)</f>
        <v/>
      </c>
      <c r="AT1120" s="68" t="str">
        <f t="shared" si="105"/>
        <v/>
      </c>
      <c r="AU1120" s="68" t="str">
        <f t="shared" si="106"/>
        <v/>
      </c>
      <c r="AV1120" s="68" t="str">
        <f t="shared" si="107"/>
        <v/>
      </c>
    </row>
    <row r="1121" spans="1:48" x14ac:dyDescent="0.25">
      <c r="A1121" s="67" t="str">
        <f>'COUT TVX'!A1118</f>
        <v>954*</v>
      </c>
      <c r="B1121" s="67" t="str">
        <f>'COUT TVX'!B1118</f>
        <v>VILLENEUVE EN PERSEIGNE-LOTISSEMENT LES POMMIERS</v>
      </c>
      <c r="C1121" s="67"/>
      <c r="D1121" s="67"/>
      <c r="E1121" s="67" t="str">
        <f>IF(ISBLANK('COUT TVX'!I1118),"",'COUT TVX'!I1118)</f>
        <v/>
      </c>
      <c r="F1121" s="72" t="str">
        <f>'COUT TVX'!R1118</f>
        <v>Z3</v>
      </c>
      <c r="G1121" s="67"/>
      <c r="H1121" s="67">
        <f>'COUT TVX'!C1118</f>
        <v>2018</v>
      </c>
      <c r="I1121" s="67">
        <f>'COUT TVX'!D1118</f>
        <v>2019</v>
      </c>
      <c r="J1121" s="67" t="str">
        <f>IF('COUT TVX'!H1118="IND","IND",IF('COUT TVX'!H1118="COLL","COLL",IF('COUT TVX'!H1118="INT","COL","MIXTE")))</f>
        <v>IND</v>
      </c>
      <c r="K1121" s="67" t="str">
        <f>IFERROR((VLOOKUP(A1121,'COUT GLOBAL'!A:L,9,FALSE)),"")</f>
        <v/>
      </c>
      <c r="L1121" s="67"/>
      <c r="M1121" s="67"/>
      <c r="N1121" s="67" t="str">
        <f t="shared" si="102"/>
        <v>-</v>
      </c>
      <c r="O1121" s="67"/>
      <c r="P1121" s="67"/>
      <c r="Q1121" s="67"/>
      <c r="R1121" s="67"/>
      <c r="S1121" s="67"/>
      <c r="T1121" s="67"/>
      <c r="U1121" s="67"/>
      <c r="V1121" s="67"/>
      <c r="W1121" s="67"/>
      <c r="X1121" s="73" t="str">
        <f>IF('COUT TVX'!E1118=0,"",'COUT TVX'!E1118)</f>
        <v/>
      </c>
      <c r="Y1121" s="74"/>
      <c r="Z1121" s="74"/>
      <c r="AA1121" s="74"/>
      <c r="AB1121" s="74"/>
      <c r="AC1121" s="74"/>
      <c r="AD1121" s="68"/>
      <c r="AE1121" s="68" t="str">
        <f t="shared" si="103"/>
        <v/>
      </c>
      <c r="AF1121" s="68"/>
      <c r="AG1121" s="75" t="str">
        <f>IF('COUT TVX'!F1118=0,"",'COUT TVX'!F1118)</f>
        <v/>
      </c>
      <c r="AH1121" s="75" t="str">
        <f>IF('COUT TVX'!G1118=0,"",'COUT TVX'!G1118)</f>
        <v/>
      </c>
      <c r="AI1121" s="76" t="str">
        <f t="shared" si="104"/>
        <v/>
      </c>
      <c r="AJ1121" s="67" t="str">
        <f>'COUT TVX'!K1118</f>
        <v>Lot n°2 Sous-Traitant</v>
      </c>
      <c r="AK1121" s="67" t="str">
        <f>'COUT TVX'!L1118</f>
        <v>GROS ŒUVRE</v>
      </c>
      <c r="AL1121" s="68">
        <f>'COUT TVX'!M1118</f>
        <v>32517</v>
      </c>
      <c r="AM1121" s="68"/>
      <c r="AN1121" s="68"/>
      <c r="AO1121" s="68"/>
      <c r="AP1121" s="68"/>
      <c r="AQ1121" s="68"/>
      <c r="AR1121" s="68"/>
      <c r="AS1121" s="77" t="str">
        <f>IF(ISBLANK('COUT TVX'!Q1118),"",'COUT TVX'!Q1118)</f>
        <v/>
      </c>
      <c r="AT1121" s="68" t="str">
        <f t="shared" si="105"/>
        <v/>
      </c>
      <c r="AU1121" s="68" t="str">
        <f t="shared" si="106"/>
        <v/>
      </c>
      <c r="AV1121" s="68" t="str">
        <f t="shared" si="107"/>
        <v/>
      </c>
    </row>
    <row r="1122" spans="1:48" x14ac:dyDescent="0.25">
      <c r="A1122" s="67" t="str">
        <f>'COUT TVX'!A1119</f>
        <v>954*</v>
      </c>
      <c r="B1122" s="67" t="str">
        <f>'COUT TVX'!B1119</f>
        <v>VILLENEUVE EN PERSEIGNE-LOTISSEMENT LES POMMIERS</v>
      </c>
      <c r="C1122" s="67"/>
      <c r="D1122" s="67"/>
      <c r="E1122" s="67" t="str">
        <f>IF(ISBLANK('COUT TVX'!I1119),"",'COUT TVX'!I1119)</f>
        <v/>
      </c>
      <c r="F1122" s="72" t="str">
        <f>'COUT TVX'!R1119</f>
        <v>Z3</v>
      </c>
      <c r="G1122" s="67"/>
      <c r="H1122" s="67">
        <f>'COUT TVX'!C1119</f>
        <v>2018</v>
      </c>
      <c r="I1122" s="67">
        <f>'COUT TVX'!D1119</f>
        <v>2019</v>
      </c>
      <c r="J1122" s="67" t="str">
        <f>IF('COUT TVX'!H1119="IND","IND",IF('COUT TVX'!H1119="COLL","COLL",IF('COUT TVX'!H1119="INT","COL","MIXTE")))</f>
        <v>IND</v>
      </c>
      <c r="K1122" s="67" t="str">
        <f>IFERROR((VLOOKUP(A1122,'COUT GLOBAL'!A:L,9,FALSE)),"")</f>
        <v/>
      </c>
      <c r="L1122" s="67"/>
      <c r="M1122" s="67"/>
      <c r="N1122" s="67" t="str">
        <f t="shared" si="102"/>
        <v>-</v>
      </c>
      <c r="O1122" s="67"/>
      <c r="P1122" s="67"/>
      <c r="Q1122" s="67"/>
      <c r="R1122" s="67"/>
      <c r="S1122" s="67"/>
      <c r="T1122" s="67"/>
      <c r="U1122" s="67"/>
      <c r="V1122" s="67"/>
      <c r="W1122" s="67"/>
      <c r="X1122" s="73" t="str">
        <f>IF('COUT TVX'!E1119=0,"",'COUT TVX'!E1119)</f>
        <v/>
      </c>
      <c r="Y1122" s="74"/>
      <c r="Z1122" s="74"/>
      <c r="AA1122" s="74"/>
      <c r="AB1122" s="74"/>
      <c r="AC1122" s="74"/>
      <c r="AD1122" s="68"/>
      <c r="AE1122" s="68" t="str">
        <f t="shared" si="103"/>
        <v/>
      </c>
      <c r="AF1122" s="68"/>
      <c r="AG1122" s="75" t="str">
        <f>IF('COUT TVX'!F1119=0,"",'COUT TVX'!F1119)</f>
        <v/>
      </c>
      <c r="AH1122" s="75" t="str">
        <f>IF('COUT TVX'!G1119=0,"",'COUT TVX'!G1119)</f>
        <v/>
      </c>
      <c r="AI1122" s="76" t="str">
        <f t="shared" si="104"/>
        <v/>
      </c>
      <c r="AJ1122" s="67" t="str">
        <f>'COUT TVX'!K1119</f>
        <v>Lot 2-Sous-Traitant</v>
      </c>
      <c r="AK1122" s="67" t="str">
        <f>'COUT TVX'!L1119</f>
        <v>GROS ŒUVRE</v>
      </c>
      <c r="AL1122" s="68">
        <f>'COUT TVX'!M1119</f>
        <v>5000</v>
      </c>
      <c r="AM1122" s="68"/>
      <c r="AN1122" s="68"/>
      <c r="AO1122" s="68"/>
      <c r="AP1122" s="68"/>
      <c r="AQ1122" s="68"/>
      <c r="AR1122" s="68"/>
      <c r="AS1122" s="77" t="str">
        <f>IF(ISBLANK('COUT TVX'!Q1119),"",'COUT TVX'!Q1119)</f>
        <v/>
      </c>
      <c r="AT1122" s="68" t="str">
        <f t="shared" si="105"/>
        <v/>
      </c>
      <c r="AU1122" s="68" t="str">
        <f t="shared" si="106"/>
        <v/>
      </c>
      <c r="AV1122" s="68" t="str">
        <f t="shared" si="107"/>
        <v/>
      </c>
    </row>
    <row r="1123" spans="1:48" x14ac:dyDescent="0.25">
      <c r="A1123" s="67" t="str">
        <f>'COUT TVX'!A1120</f>
        <v>954*</v>
      </c>
      <c r="B1123" s="67" t="str">
        <f>'COUT TVX'!B1120</f>
        <v>VILLENEUVE EN PERSEIGNE-LOTISSEMENT LES POMMIERS</v>
      </c>
      <c r="C1123" s="67"/>
      <c r="D1123" s="67"/>
      <c r="E1123" s="67" t="str">
        <f>IF(ISBLANK('COUT TVX'!I1120),"",'COUT TVX'!I1120)</f>
        <v/>
      </c>
      <c r="F1123" s="72" t="str">
        <f>'COUT TVX'!R1120</f>
        <v>Z3</v>
      </c>
      <c r="G1123" s="67"/>
      <c r="H1123" s="67">
        <f>'COUT TVX'!C1120</f>
        <v>2018</v>
      </c>
      <c r="I1123" s="67">
        <f>'COUT TVX'!D1120</f>
        <v>2019</v>
      </c>
      <c r="J1123" s="67" t="str">
        <f>IF('COUT TVX'!H1120="IND","IND",IF('COUT TVX'!H1120="COLL","COLL",IF('COUT TVX'!H1120="INT","COL","MIXTE")))</f>
        <v>IND</v>
      </c>
      <c r="K1123" s="67" t="str">
        <f>IFERROR((VLOOKUP(A1123,'COUT GLOBAL'!A:L,9,FALSE)),"")</f>
        <v/>
      </c>
      <c r="L1123" s="67"/>
      <c r="M1123" s="67"/>
      <c r="N1123" s="67" t="str">
        <f t="shared" si="102"/>
        <v>-</v>
      </c>
      <c r="O1123" s="67"/>
      <c r="P1123" s="67"/>
      <c r="Q1123" s="67"/>
      <c r="R1123" s="67"/>
      <c r="S1123" s="67"/>
      <c r="T1123" s="67"/>
      <c r="U1123" s="67"/>
      <c r="V1123" s="67"/>
      <c r="W1123" s="67"/>
      <c r="X1123" s="73" t="str">
        <f>IF('COUT TVX'!E1120=0,"",'COUT TVX'!E1120)</f>
        <v/>
      </c>
      <c r="Y1123" s="74"/>
      <c r="Z1123" s="74"/>
      <c r="AA1123" s="74"/>
      <c r="AB1123" s="74"/>
      <c r="AC1123" s="74"/>
      <c r="AD1123" s="68"/>
      <c r="AE1123" s="68" t="str">
        <f t="shared" si="103"/>
        <v/>
      </c>
      <c r="AF1123" s="68"/>
      <c r="AG1123" s="75" t="str">
        <f>IF('COUT TVX'!F1120=0,"",'COUT TVX'!F1120)</f>
        <v/>
      </c>
      <c r="AH1123" s="75" t="str">
        <f>IF('COUT TVX'!G1120=0,"",'COUT TVX'!G1120)</f>
        <v/>
      </c>
      <c r="AI1123" s="76" t="str">
        <f t="shared" si="104"/>
        <v/>
      </c>
      <c r="AJ1123" s="67" t="str">
        <f>'COUT TVX'!K1120</f>
        <v>Lot n°3-Charpente-Couverture</v>
      </c>
      <c r="AK1123" s="67" t="str">
        <f>'COUT TVX'!L1120</f>
        <v>CHARPENTE / COUVERTURE</v>
      </c>
      <c r="AL1123" s="68">
        <f>'COUT TVX'!M1120</f>
        <v>114576.54</v>
      </c>
      <c r="AM1123" s="68"/>
      <c r="AN1123" s="68"/>
      <c r="AO1123" s="68"/>
      <c r="AP1123" s="68"/>
      <c r="AQ1123" s="68"/>
      <c r="AR1123" s="68"/>
      <c r="AS1123" s="77" t="str">
        <f>IF(ISBLANK('COUT TVX'!Q1120),"",'COUT TVX'!Q1120)</f>
        <v/>
      </c>
      <c r="AT1123" s="68" t="str">
        <f t="shared" si="105"/>
        <v/>
      </c>
      <c r="AU1123" s="68" t="str">
        <f t="shared" si="106"/>
        <v/>
      </c>
      <c r="AV1123" s="68" t="str">
        <f t="shared" si="107"/>
        <v/>
      </c>
    </row>
    <row r="1124" spans="1:48" x14ac:dyDescent="0.25">
      <c r="A1124" s="67" t="str">
        <f>'COUT TVX'!A1121</f>
        <v>954*</v>
      </c>
      <c r="B1124" s="67" t="str">
        <f>'COUT TVX'!B1121</f>
        <v>VILLENEUVE EN PERSEIGNE-LOTISSEMENT LES POMMIERS</v>
      </c>
      <c r="C1124" s="67"/>
      <c r="D1124" s="67"/>
      <c r="E1124" s="67" t="str">
        <f>IF(ISBLANK('COUT TVX'!I1121),"",'COUT TVX'!I1121)</f>
        <v/>
      </c>
      <c r="F1124" s="72" t="str">
        <f>'COUT TVX'!R1121</f>
        <v>Z3</v>
      </c>
      <c r="G1124" s="67"/>
      <c r="H1124" s="67">
        <f>'COUT TVX'!C1121</f>
        <v>2018</v>
      </c>
      <c r="I1124" s="67">
        <f>'COUT TVX'!D1121</f>
        <v>2019</v>
      </c>
      <c r="J1124" s="67" t="str">
        <f>IF('COUT TVX'!H1121="IND","IND",IF('COUT TVX'!H1121="COLL","COLL",IF('COUT TVX'!H1121="INT","COL","MIXTE")))</f>
        <v>IND</v>
      </c>
      <c r="K1124" s="67" t="str">
        <f>IFERROR((VLOOKUP(A1124,'COUT GLOBAL'!A:L,9,FALSE)),"")</f>
        <v/>
      </c>
      <c r="L1124" s="67"/>
      <c r="M1124" s="67"/>
      <c r="N1124" s="67" t="str">
        <f t="shared" si="102"/>
        <v>-</v>
      </c>
      <c r="O1124" s="67"/>
      <c r="P1124" s="67"/>
      <c r="Q1124" s="67"/>
      <c r="R1124" s="67"/>
      <c r="S1124" s="67"/>
      <c r="T1124" s="67"/>
      <c r="U1124" s="67"/>
      <c r="V1124" s="67"/>
      <c r="W1124" s="67"/>
      <c r="X1124" s="73" t="str">
        <f>IF('COUT TVX'!E1121=0,"",'COUT TVX'!E1121)</f>
        <v/>
      </c>
      <c r="Y1124" s="74"/>
      <c r="Z1124" s="74"/>
      <c r="AA1124" s="74"/>
      <c r="AB1124" s="74"/>
      <c r="AC1124" s="74"/>
      <c r="AD1124" s="68"/>
      <c r="AE1124" s="68" t="str">
        <f t="shared" si="103"/>
        <v/>
      </c>
      <c r="AF1124" s="68"/>
      <c r="AG1124" s="75" t="str">
        <f>IF('COUT TVX'!F1121=0,"",'COUT TVX'!F1121)</f>
        <v/>
      </c>
      <c r="AH1124" s="75" t="str">
        <f>IF('COUT TVX'!G1121=0,"",'COUT TVX'!G1121)</f>
        <v/>
      </c>
      <c r="AI1124" s="76" t="str">
        <f t="shared" si="104"/>
        <v/>
      </c>
      <c r="AJ1124" s="67" t="str">
        <f>'COUT TVX'!K1121</f>
        <v>Lot n°5-Plâtrerie Plafond Isolation</v>
      </c>
      <c r="AK1124" s="67" t="str">
        <f>'COUT TVX'!L1121</f>
        <v>SECOND ŒUVRE</v>
      </c>
      <c r="AL1124" s="68">
        <f>'COUT TVX'!M1121</f>
        <v>114815.91</v>
      </c>
      <c r="AM1124" s="68"/>
      <c r="AN1124" s="68"/>
      <c r="AO1124" s="68"/>
      <c r="AP1124" s="68"/>
      <c r="AQ1124" s="68"/>
      <c r="AR1124" s="68"/>
      <c r="AS1124" s="77" t="str">
        <f>IF(ISBLANK('COUT TVX'!Q1121),"",'COUT TVX'!Q1121)</f>
        <v/>
      </c>
      <c r="AT1124" s="68" t="str">
        <f t="shared" si="105"/>
        <v/>
      </c>
      <c r="AU1124" s="68" t="str">
        <f t="shared" si="106"/>
        <v/>
      </c>
      <c r="AV1124" s="68" t="str">
        <f t="shared" si="107"/>
        <v/>
      </c>
    </row>
    <row r="1125" spans="1:48" x14ac:dyDescent="0.25">
      <c r="A1125" s="67" t="str">
        <f>'COUT TVX'!A1122</f>
        <v>954*</v>
      </c>
      <c r="B1125" s="67" t="str">
        <f>'COUT TVX'!B1122</f>
        <v>VILLENEUVE EN PERSEIGNE-LOTISSEMENT LES POMMIERS</v>
      </c>
      <c r="C1125" s="67"/>
      <c r="D1125" s="67"/>
      <c r="E1125" s="67" t="str">
        <f>IF(ISBLANK('COUT TVX'!I1122),"",'COUT TVX'!I1122)</f>
        <v/>
      </c>
      <c r="F1125" s="72" t="str">
        <f>'COUT TVX'!R1122</f>
        <v>Z3</v>
      </c>
      <c r="G1125" s="67"/>
      <c r="H1125" s="67">
        <f>'COUT TVX'!C1122</f>
        <v>2018</v>
      </c>
      <c r="I1125" s="67">
        <f>'COUT TVX'!D1122</f>
        <v>2019</v>
      </c>
      <c r="J1125" s="67" t="str">
        <f>IF('COUT TVX'!H1122="IND","IND",IF('COUT TVX'!H1122="COLL","COLL",IF('COUT TVX'!H1122="INT","COL","MIXTE")))</f>
        <v>IND</v>
      </c>
      <c r="K1125" s="67" t="str">
        <f>IFERROR((VLOOKUP(A1125,'COUT GLOBAL'!A:L,9,FALSE)),"")</f>
        <v/>
      </c>
      <c r="L1125" s="67"/>
      <c r="M1125" s="67"/>
      <c r="N1125" s="67" t="str">
        <f t="shared" si="102"/>
        <v>-</v>
      </c>
      <c r="O1125" s="67"/>
      <c r="P1125" s="67"/>
      <c r="Q1125" s="67"/>
      <c r="R1125" s="67"/>
      <c r="S1125" s="67"/>
      <c r="T1125" s="67"/>
      <c r="U1125" s="67"/>
      <c r="V1125" s="67"/>
      <c r="W1125" s="67"/>
      <c r="X1125" s="73" t="str">
        <f>IF('COUT TVX'!E1122=0,"",'COUT TVX'!E1122)</f>
        <v/>
      </c>
      <c r="Y1125" s="74"/>
      <c r="Z1125" s="74"/>
      <c r="AA1125" s="74"/>
      <c r="AB1125" s="74"/>
      <c r="AC1125" s="74"/>
      <c r="AD1125" s="68"/>
      <c r="AE1125" s="68" t="str">
        <f t="shared" si="103"/>
        <v/>
      </c>
      <c r="AF1125" s="68"/>
      <c r="AG1125" s="75" t="str">
        <f>IF('COUT TVX'!F1122=0,"",'COUT TVX'!F1122)</f>
        <v/>
      </c>
      <c r="AH1125" s="75" t="str">
        <f>IF('COUT TVX'!G1122=0,"",'COUT TVX'!G1122)</f>
        <v/>
      </c>
      <c r="AI1125" s="76" t="str">
        <f t="shared" si="104"/>
        <v/>
      </c>
      <c r="AJ1125" s="67" t="str">
        <f>'COUT TVX'!K1122</f>
        <v>Lot n°6-Menuiseries Intérieures</v>
      </c>
      <c r="AK1125" s="67" t="str">
        <f>'COUT TVX'!L1122</f>
        <v>SECOND ŒUVRE</v>
      </c>
      <c r="AL1125" s="68">
        <f>'COUT TVX'!M1122</f>
        <v>33527.360000000001</v>
      </c>
      <c r="AM1125" s="68"/>
      <c r="AN1125" s="68"/>
      <c r="AO1125" s="68"/>
      <c r="AP1125" s="68"/>
      <c r="AQ1125" s="68"/>
      <c r="AR1125" s="68"/>
      <c r="AS1125" s="77" t="str">
        <f>IF(ISBLANK('COUT TVX'!Q1122),"",'COUT TVX'!Q1122)</f>
        <v/>
      </c>
      <c r="AT1125" s="68" t="str">
        <f t="shared" si="105"/>
        <v/>
      </c>
      <c r="AU1125" s="68" t="str">
        <f t="shared" si="106"/>
        <v/>
      </c>
      <c r="AV1125" s="68" t="str">
        <f t="shared" si="107"/>
        <v/>
      </c>
    </row>
    <row r="1126" spans="1:48" x14ac:dyDescent="0.25">
      <c r="A1126" s="67" t="str">
        <f>'COUT TVX'!A1123</f>
        <v>954*</v>
      </c>
      <c r="B1126" s="67" t="str">
        <f>'COUT TVX'!B1123</f>
        <v>VILLENEUVE EN PERSEIGNE-LOTISSEMENT LES POMMIERS</v>
      </c>
      <c r="C1126" s="67"/>
      <c r="D1126" s="67"/>
      <c r="E1126" s="67" t="str">
        <f>IF(ISBLANK('COUT TVX'!I1123),"",'COUT TVX'!I1123)</f>
        <v/>
      </c>
      <c r="F1126" s="72" t="str">
        <f>'COUT TVX'!R1123</f>
        <v>Z3</v>
      </c>
      <c r="G1126" s="67"/>
      <c r="H1126" s="67">
        <f>'COUT TVX'!C1123</f>
        <v>2018</v>
      </c>
      <c r="I1126" s="67">
        <f>'COUT TVX'!D1123</f>
        <v>2019</v>
      </c>
      <c r="J1126" s="67" t="str">
        <f>IF('COUT TVX'!H1123="IND","IND",IF('COUT TVX'!H1123="COLL","COLL",IF('COUT TVX'!H1123="INT","COL","MIXTE")))</f>
        <v>IND</v>
      </c>
      <c r="K1126" s="67" t="str">
        <f>IFERROR((VLOOKUP(A1126,'COUT GLOBAL'!A:L,9,FALSE)),"")</f>
        <v/>
      </c>
      <c r="L1126" s="67"/>
      <c r="M1126" s="67"/>
      <c r="N1126" s="67" t="str">
        <f t="shared" si="102"/>
        <v>-</v>
      </c>
      <c r="O1126" s="67"/>
      <c r="P1126" s="67"/>
      <c r="Q1126" s="67"/>
      <c r="R1126" s="67"/>
      <c r="S1126" s="67"/>
      <c r="T1126" s="67"/>
      <c r="U1126" s="67"/>
      <c r="V1126" s="67"/>
      <c r="W1126" s="67"/>
      <c r="X1126" s="73" t="str">
        <f>IF('COUT TVX'!E1123=0,"",'COUT TVX'!E1123)</f>
        <v/>
      </c>
      <c r="Y1126" s="74"/>
      <c r="Z1126" s="74"/>
      <c r="AA1126" s="74"/>
      <c r="AB1126" s="74"/>
      <c r="AC1126" s="74"/>
      <c r="AD1126" s="68"/>
      <c r="AE1126" s="68" t="str">
        <f t="shared" si="103"/>
        <v/>
      </c>
      <c r="AF1126" s="68"/>
      <c r="AG1126" s="75" t="str">
        <f>IF('COUT TVX'!F1123=0,"",'COUT TVX'!F1123)</f>
        <v/>
      </c>
      <c r="AH1126" s="75" t="str">
        <f>IF('COUT TVX'!G1123=0,"",'COUT TVX'!G1123)</f>
        <v/>
      </c>
      <c r="AI1126" s="76" t="str">
        <f t="shared" si="104"/>
        <v/>
      </c>
      <c r="AJ1126" s="67" t="str">
        <f>'COUT TVX'!K1123</f>
        <v>Lot n°7-Carrelage</v>
      </c>
      <c r="AK1126" s="67" t="str">
        <f>'COUT TVX'!L1123</f>
        <v>SECOND ŒUVRE</v>
      </c>
      <c r="AL1126" s="68">
        <f>'COUT TVX'!M1123</f>
        <v>39056.15</v>
      </c>
      <c r="AM1126" s="68"/>
      <c r="AN1126" s="68"/>
      <c r="AO1126" s="68"/>
      <c r="AP1126" s="68"/>
      <c r="AQ1126" s="68"/>
      <c r="AR1126" s="68"/>
      <c r="AS1126" s="77" t="str">
        <f>IF(ISBLANK('COUT TVX'!Q1123),"",'COUT TVX'!Q1123)</f>
        <v/>
      </c>
      <c r="AT1126" s="68" t="str">
        <f t="shared" si="105"/>
        <v/>
      </c>
      <c r="AU1126" s="68" t="str">
        <f t="shared" si="106"/>
        <v/>
      </c>
      <c r="AV1126" s="68" t="str">
        <f t="shared" si="107"/>
        <v/>
      </c>
    </row>
    <row r="1127" spans="1:48" x14ac:dyDescent="0.25">
      <c r="A1127" s="67" t="str">
        <f>'COUT TVX'!A1124</f>
        <v>954*</v>
      </c>
      <c r="B1127" s="67" t="str">
        <f>'COUT TVX'!B1124</f>
        <v>VILLENEUVE EN PERSEIGNE-LOTISSEMENT LES POMMIERS</v>
      </c>
      <c r="C1127" s="67"/>
      <c r="D1127" s="67"/>
      <c r="E1127" s="67" t="str">
        <f>IF(ISBLANK('COUT TVX'!I1124),"",'COUT TVX'!I1124)</f>
        <v/>
      </c>
      <c r="F1127" s="72" t="str">
        <f>'COUT TVX'!R1124</f>
        <v>Z3</v>
      </c>
      <c r="G1127" s="67"/>
      <c r="H1127" s="67">
        <f>'COUT TVX'!C1124</f>
        <v>2018</v>
      </c>
      <c r="I1127" s="67">
        <f>'COUT TVX'!D1124</f>
        <v>2019</v>
      </c>
      <c r="J1127" s="67" t="str">
        <f>IF('COUT TVX'!H1124="IND","IND",IF('COUT TVX'!H1124="COLL","COLL",IF('COUT TVX'!H1124="INT","COL","MIXTE")))</f>
        <v>IND</v>
      </c>
      <c r="K1127" s="67" t="str">
        <f>IFERROR((VLOOKUP(A1127,'COUT GLOBAL'!A:L,9,FALSE)),"")</f>
        <v/>
      </c>
      <c r="L1127" s="67"/>
      <c r="M1127" s="67"/>
      <c r="N1127" s="67" t="str">
        <f t="shared" si="102"/>
        <v>-</v>
      </c>
      <c r="O1127" s="67"/>
      <c r="P1127" s="67"/>
      <c r="Q1127" s="67"/>
      <c r="R1127" s="67"/>
      <c r="S1127" s="67"/>
      <c r="T1127" s="67"/>
      <c r="U1127" s="67"/>
      <c r="V1127" s="67"/>
      <c r="W1127" s="67"/>
      <c r="X1127" s="73" t="str">
        <f>IF('COUT TVX'!E1124=0,"",'COUT TVX'!E1124)</f>
        <v/>
      </c>
      <c r="Y1127" s="74"/>
      <c r="Z1127" s="74"/>
      <c r="AA1127" s="74"/>
      <c r="AB1127" s="74"/>
      <c r="AC1127" s="74"/>
      <c r="AD1127" s="68"/>
      <c r="AE1127" s="68" t="str">
        <f t="shared" si="103"/>
        <v/>
      </c>
      <c r="AF1127" s="68"/>
      <c r="AG1127" s="75" t="str">
        <f>IF('COUT TVX'!F1124=0,"",'COUT TVX'!F1124)</f>
        <v/>
      </c>
      <c r="AH1127" s="75" t="str">
        <f>IF('COUT TVX'!G1124=0,"",'COUT TVX'!G1124)</f>
        <v/>
      </c>
      <c r="AI1127" s="76" t="str">
        <f t="shared" si="104"/>
        <v/>
      </c>
      <c r="AJ1127" s="67" t="str">
        <f>'COUT TVX'!K1124</f>
        <v>Lot n°8-Peinture Intérieure et Sol Souple</v>
      </c>
      <c r="AK1127" s="67" t="str">
        <f>'COUT TVX'!L1124</f>
        <v>SECOND ŒUVRE</v>
      </c>
      <c r="AL1127" s="68">
        <f>'COUT TVX'!M1124</f>
        <v>40557.25</v>
      </c>
      <c r="AM1127" s="68"/>
      <c r="AN1127" s="68"/>
      <c r="AO1127" s="68"/>
      <c r="AP1127" s="68"/>
      <c r="AQ1127" s="68"/>
      <c r="AR1127" s="68"/>
      <c r="AS1127" s="77" t="str">
        <f>IF(ISBLANK('COUT TVX'!Q1124),"",'COUT TVX'!Q1124)</f>
        <v/>
      </c>
      <c r="AT1127" s="68" t="str">
        <f t="shared" si="105"/>
        <v/>
      </c>
      <c r="AU1127" s="68" t="str">
        <f t="shared" si="106"/>
        <v/>
      </c>
      <c r="AV1127" s="68" t="str">
        <f t="shared" si="107"/>
        <v/>
      </c>
    </row>
    <row r="1128" spans="1:48" x14ac:dyDescent="0.25">
      <c r="A1128" s="67" t="str">
        <f>'COUT TVX'!A1125</f>
        <v>954*</v>
      </c>
      <c r="B1128" s="67" t="str">
        <f>'COUT TVX'!B1125</f>
        <v>VILLENEUVE EN PERSEIGNE-LOTISSEMENT LES POMMIERS</v>
      </c>
      <c r="C1128" s="67"/>
      <c r="D1128" s="67"/>
      <c r="E1128" s="67" t="str">
        <f>IF(ISBLANK('COUT TVX'!I1125),"",'COUT TVX'!I1125)</f>
        <v/>
      </c>
      <c r="F1128" s="72" t="str">
        <f>'COUT TVX'!R1125</f>
        <v>Z3</v>
      </c>
      <c r="G1128" s="67"/>
      <c r="H1128" s="67">
        <f>'COUT TVX'!C1125</f>
        <v>2018</v>
      </c>
      <c r="I1128" s="67">
        <f>'COUT TVX'!D1125</f>
        <v>2019</v>
      </c>
      <c r="J1128" s="67" t="str">
        <f>IF('COUT TVX'!H1125="IND","IND",IF('COUT TVX'!H1125="COLL","COLL",IF('COUT TVX'!H1125="INT","COL","MIXTE")))</f>
        <v>IND</v>
      </c>
      <c r="K1128" s="67" t="str">
        <f>IFERROR((VLOOKUP(A1128,'COUT GLOBAL'!A:L,9,FALSE)),"")</f>
        <v/>
      </c>
      <c r="L1128" s="67"/>
      <c r="M1128" s="67"/>
      <c r="N1128" s="67" t="str">
        <f t="shared" si="102"/>
        <v>-</v>
      </c>
      <c r="O1128" s="67"/>
      <c r="P1128" s="67"/>
      <c r="Q1128" s="67"/>
      <c r="R1128" s="67"/>
      <c r="S1128" s="67"/>
      <c r="T1128" s="67"/>
      <c r="U1128" s="67"/>
      <c r="V1128" s="67"/>
      <c r="W1128" s="67"/>
      <c r="X1128" s="73" t="str">
        <f>IF('COUT TVX'!E1125=0,"",'COUT TVX'!E1125)</f>
        <v/>
      </c>
      <c r="Y1128" s="74"/>
      <c r="Z1128" s="74"/>
      <c r="AA1128" s="74"/>
      <c r="AB1128" s="74"/>
      <c r="AC1128" s="74"/>
      <c r="AD1128" s="68"/>
      <c r="AE1128" s="68" t="str">
        <f t="shared" si="103"/>
        <v/>
      </c>
      <c r="AF1128" s="68"/>
      <c r="AG1128" s="75" t="str">
        <f>IF('COUT TVX'!F1125=0,"",'COUT TVX'!F1125)</f>
        <v/>
      </c>
      <c r="AH1128" s="75" t="str">
        <f>IF('COUT TVX'!G1125=0,"",'COUT TVX'!G1125)</f>
        <v/>
      </c>
      <c r="AI1128" s="76" t="str">
        <f t="shared" si="104"/>
        <v/>
      </c>
      <c r="AJ1128" s="67" t="str">
        <f>'COUT TVX'!K1125</f>
        <v>Lot n°9-Chauffage Ventilation Plomberie</v>
      </c>
      <c r="AK1128" s="67" t="str">
        <f>'COUT TVX'!L1125</f>
        <v>ELECTRICITE / CHAUFFAGE/PLOMBERIE/VMC</v>
      </c>
      <c r="AL1128" s="68">
        <f>'COUT TVX'!M1125</f>
        <v>137449.91</v>
      </c>
      <c r="AM1128" s="68"/>
      <c r="AN1128" s="68"/>
      <c r="AO1128" s="68"/>
      <c r="AP1128" s="68"/>
      <c r="AQ1128" s="68"/>
      <c r="AR1128" s="68"/>
      <c r="AS1128" s="77" t="str">
        <f>IF(ISBLANK('COUT TVX'!Q1125),"",'COUT TVX'!Q1125)</f>
        <v/>
      </c>
      <c r="AT1128" s="68" t="str">
        <f t="shared" si="105"/>
        <v/>
      </c>
      <c r="AU1128" s="68" t="str">
        <f t="shared" si="106"/>
        <v/>
      </c>
      <c r="AV1128" s="68" t="str">
        <f t="shared" si="107"/>
        <v/>
      </c>
    </row>
    <row r="1129" spans="1:48" x14ac:dyDescent="0.25">
      <c r="A1129" s="67" t="str">
        <f>'COUT TVX'!A1126</f>
        <v>954*</v>
      </c>
      <c r="B1129" s="67" t="str">
        <f>'COUT TVX'!B1126</f>
        <v>VILLENEUVE EN PERSEIGNE-LOTISSEMENT LES POMMIERS</v>
      </c>
      <c r="C1129" s="67"/>
      <c r="D1129" s="67"/>
      <c r="E1129" s="67" t="str">
        <f>IF(ISBLANK('COUT TVX'!I1126),"",'COUT TVX'!I1126)</f>
        <v/>
      </c>
      <c r="F1129" s="72" t="str">
        <f>'COUT TVX'!R1126</f>
        <v>Z3</v>
      </c>
      <c r="G1129" s="67"/>
      <c r="H1129" s="67">
        <f>'COUT TVX'!C1126</f>
        <v>2018</v>
      </c>
      <c r="I1129" s="67">
        <f>'COUT TVX'!D1126</f>
        <v>2019</v>
      </c>
      <c r="J1129" s="67" t="str">
        <f>IF('COUT TVX'!H1126="IND","IND",IF('COUT TVX'!H1126="COLL","COLL",IF('COUT TVX'!H1126="INT","COL","MIXTE")))</f>
        <v>IND</v>
      </c>
      <c r="K1129" s="67" t="str">
        <f>IFERROR((VLOOKUP(A1129,'COUT GLOBAL'!A:L,9,FALSE)),"")</f>
        <v/>
      </c>
      <c r="L1129" s="67"/>
      <c r="M1129" s="67"/>
      <c r="N1129" s="67" t="str">
        <f t="shared" si="102"/>
        <v>-</v>
      </c>
      <c r="O1129" s="67"/>
      <c r="P1129" s="67"/>
      <c r="Q1129" s="67"/>
      <c r="R1129" s="67"/>
      <c r="S1129" s="67"/>
      <c r="T1129" s="67"/>
      <c r="U1129" s="67"/>
      <c r="V1129" s="67"/>
      <c r="W1129" s="67"/>
      <c r="X1129" s="73" t="str">
        <f>IF('COUT TVX'!E1126=0,"",'COUT TVX'!E1126)</f>
        <v/>
      </c>
      <c r="Y1129" s="74"/>
      <c r="Z1129" s="74"/>
      <c r="AA1129" s="74"/>
      <c r="AB1129" s="74"/>
      <c r="AC1129" s="74"/>
      <c r="AD1129" s="68"/>
      <c r="AE1129" s="68" t="str">
        <f t="shared" si="103"/>
        <v/>
      </c>
      <c r="AF1129" s="68"/>
      <c r="AG1129" s="75" t="str">
        <f>IF('COUT TVX'!F1126=0,"",'COUT TVX'!F1126)</f>
        <v/>
      </c>
      <c r="AH1129" s="75" t="str">
        <f>IF('COUT TVX'!G1126=0,"",'COUT TVX'!G1126)</f>
        <v/>
      </c>
      <c r="AI1129" s="76" t="str">
        <f t="shared" si="104"/>
        <v/>
      </c>
      <c r="AJ1129" s="67" t="str">
        <f>'COUT TVX'!K1126</f>
        <v>Lot n°10-Electricité</v>
      </c>
      <c r="AK1129" s="67" t="str">
        <f>'COUT TVX'!L1126</f>
        <v>ELECTRICITE / CHAUFFAGE/PLOMBERIE/VMC</v>
      </c>
      <c r="AL1129" s="68">
        <f>'COUT TVX'!M1126</f>
        <v>56631.68</v>
      </c>
      <c r="AM1129" s="68"/>
      <c r="AN1129" s="68"/>
      <c r="AO1129" s="68"/>
      <c r="AP1129" s="68"/>
      <c r="AQ1129" s="68"/>
      <c r="AR1129" s="68"/>
      <c r="AS1129" s="77" t="str">
        <f>IF(ISBLANK('COUT TVX'!Q1126),"",'COUT TVX'!Q1126)</f>
        <v/>
      </c>
      <c r="AT1129" s="68" t="str">
        <f t="shared" si="105"/>
        <v/>
      </c>
      <c r="AU1129" s="68" t="str">
        <f t="shared" si="106"/>
        <v/>
      </c>
      <c r="AV1129" s="68" t="str">
        <f t="shared" si="107"/>
        <v/>
      </c>
    </row>
    <row r="1130" spans="1:48" x14ac:dyDescent="0.25">
      <c r="A1130" s="67" t="str">
        <f>'COUT TVX'!A1127</f>
        <v>954*</v>
      </c>
      <c r="B1130" s="67" t="str">
        <f>'COUT TVX'!B1127</f>
        <v>VILLENEUVE EN PERSEIGNE-LOTISSEMENT LES POMMIERS</v>
      </c>
      <c r="C1130" s="67"/>
      <c r="D1130" s="67"/>
      <c r="E1130" s="67" t="str">
        <f>IF(ISBLANK('COUT TVX'!I1127),"",'COUT TVX'!I1127)</f>
        <v/>
      </c>
      <c r="F1130" s="72" t="str">
        <f>'COUT TVX'!R1127</f>
        <v>Z3</v>
      </c>
      <c r="G1130" s="67"/>
      <c r="H1130" s="67">
        <f>'COUT TVX'!C1127</f>
        <v>2018</v>
      </c>
      <c r="I1130" s="67">
        <f>'COUT TVX'!D1127</f>
        <v>2019</v>
      </c>
      <c r="J1130" s="67" t="str">
        <f>IF('COUT TVX'!H1127="IND","IND",IF('COUT TVX'!H1127="COLL","COLL",IF('COUT TVX'!H1127="INT","COL","MIXTE")))</f>
        <v>IND</v>
      </c>
      <c r="K1130" s="67" t="str">
        <f>IFERROR((VLOOKUP(A1130,'COUT GLOBAL'!A:L,9,FALSE)),"")</f>
        <v/>
      </c>
      <c r="L1130" s="67"/>
      <c r="M1130" s="67"/>
      <c r="N1130" s="67" t="str">
        <f t="shared" si="102"/>
        <v>-</v>
      </c>
      <c r="O1130" s="67"/>
      <c r="P1130" s="67"/>
      <c r="Q1130" s="67"/>
      <c r="R1130" s="67"/>
      <c r="S1130" s="67"/>
      <c r="T1130" s="67"/>
      <c r="U1130" s="67"/>
      <c r="V1130" s="67"/>
      <c r="W1130" s="67"/>
      <c r="X1130" s="73" t="str">
        <f>IF('COUT TVX'!E1127=0,"",'COUT TVX'!E1127)</f>
        <v/>
      </c>
      <c r="Y1130" s="74"/>
      <c r="Z1130" s="74"/>
      <c r="AA1130" s="74"/>
      <c r="AB1130" s="74"/>
      <c r="AC1130" s="74"/>
      <c r="AD1130" s="68"/>
      <c r="AE1130" s="68" t="str">
        <f t="shared" si="103"/>
        <v/>
      </c>
      <c r="AF1130" s="68"/>
      <c r="AG1130" s="75" t="str">
        <f>IF('COUT TVX'!F1127=0,"",'COUT TVX'!F1127)</f>
        <v/>
      </c>
      <c r="AH1130" s="75" t="str">
        <f>IF('COUT TVX'!G1127=0,"",'COUT TVX'!G1127)</f>
        <v/>
      </c>
      <c r="AI1130" s="76" t="str">
        <f t="shared" si="104"/>
        <v/>
      </c>
      <c r="AJ1130" s="67" t="str">
        <f>'COUT TVX'!K1127</f>
        <v>Lot n°4-Menuiserie Exterieures</v>
      </c>
      <c r="AK1130" s="67" t="str">
        <f>'COUT TVX'!L1127</f>
        <v>SECOND ŒUVRE</v>
      </c>
      <c r="AL1130" s="68">
        <f>'COUT TVX'!M1127</f>
        <v>57590.8</v>
      </c>
      <c r="AM1130" s="68"/>
      <c r="AN1130" s="68"/>
      <c r="AO1130" s="68"/>
      <c r="AP1130" s="68"/>
      <c r="AQ1130" s="68"/>
      <c r="AR1130" s="68"/>
      <c r="AS1130" s="77" t="str">
        <f>IF(ISBLANK('COUT TVX'!Q1127),"",'COUT TVX'!Q1127)</f>
        <v/>
      </c>
      <c r="AT1130" s="68" t="str">
        <f t="shared" si="105"/>
        <v/>
      </c>
      <c r="AU1130" s="68" t="str">
        <f t="shared" si="106"/>
        <v/>
      </c>
      <c r="AV1130" s="68" t="str">
        <f t="shared" si="107"/>
        <v/>
      </c>
    </row>
    <row r="1131" spans="1:48" x14ac:dyDescent="0.25">
      <c r="A1131" s="67" t="str">
        <f>'COUT TVX'!A1128</f>
        <v>943*</v>
      </c>
      <c r="B1131" s="67" t="str">
        <f>'COUT TVX'!B1128</f>
        <v>MEZERAY-COURS JACQUES BREL</v>
      </c>
      <c r="C1131" s="67"/>
      <c r="D1131" s="67" t="s">
        <v>1286</v>
      </c>
      <c r="E1131" s="67" t="str">
        <f>IF(ISBLANK('COUT TVX'!I1128),"",'COUT TVX'!I1128)</f>
        <v/>
      </c>
      <c r="F1131" s="72" t="str">
        <f>'COUT TVX'!R1128</f>
        <v>Z3</v>
      </c>
      <c r="G1131" s="67"/>
      <c r="H1131" s="67">
        <f>'COUT TVX'!C1128</f>
        <v>2018</v>
      </c>
      <c r="I1131" s="67">
        <f>'COUT TVX'!D1128</f>
        <v>2019</v>
      </c>
      <c r="J1131" s="67" t="str">
        <f>IF('COUT TVX'!H1128="IND","IND",IF('COUT TVX'!H1128="COLL","COLL",IF('COUT TVX'!H1128="INT","COL","MIXTE")))</f>
        <v>IND</v>
      </c>
      <c r="K1131" s="67" t="str">
        <f>IFERROR((VLOOKUP(A1131,'COUT GLOBAL'!A:L,9,FALSE)),"")</f>
        <v/>
      </c>
      <c r="L1131" s="67"/>
      <c r="M1131" s="67"/>
      <c r="N1131" s="67" t="str">
        <f t="shared" si="102"/>
        <v>-</v>
      </c>
      <c r="O1131" s="67"/>
      <c r="P1131" s="67"/>
      <c r="Q1131" s="67"/>
      <c r="R1131" s="67"/>
      <c r="S1131" s="67"/>
      <c r="T1131" s="67"/>
      <c r="U1131" s="67"/>
      <c r="V1131" s="67"/>
      <c r="W1131" s="67"/>
      <c r="X1131" s="73">
        <f>IF('COUT TVX'!E1128=0,"",'COUT TVX'!E1128)</f>
        <v>5</v>
      </c>
      <c r="Y1131" s="74"/>
      <c r="Z1131" s="74"/>
      <c r="AA1131" s="74"/>
      <c r="AB1131" s="74"/>
      <c r="AC1131" s="74"/>
      <c r="AD1131" s="68"/>
      <c r="AE1131" s="68">
        <f t="shared" si="103"/>
        <v>0</v>
      </c>
      <c r="AF1131" s="68"/>
      <c r="AG1131" s="75">
        <f>IF('COUT TVX'!F1128=0,"",'COUT TVX'!F1128)</f>
        <v>338.73</v>
      </c>
      <c r="AH1131" s="75">
        <f>IF('COUT TVX'!G1128=0,"",'COUT TVX'!G1128)</f>
        <v>355.13</v>
      </c>
      <c r="AI1131" s="76">
        <f t="shared" si="104"/>
        <v>0.95381972798693437</v>
      </c>
      <c r="AJ1131" s="67" t="str">
        <f>'COUT TVX'!K1128</f>
        <v>Lot n°1-VRD-Espaces Verts</v>
      </c>
      <c r="AK1131" s="67" t="str">
        <f>'COUT TVX'!L1128</f>
        <v>VRD</v>
      </c>
      <c r="AL1131" s="68">
        <f>'COUT TVX'!M1128</f>
        <v>60407.15</v>
      </c>
      <c r="AM1131" s="68"/>
      <c r="AN1131" s="68"/>
      <c r="AO1131" s="68"/>
      <c r="AP1131" s="68"/>
      <c r="AQ1131" s="68"/>
      <c r="AR1131" s="68"/>
      <c r="AS1131" s="77" t="str">
        <f>IF(ISBLANK('COUT TVX'!Q1128),"",'COUT TVX'!Q1128)</f>
        <v/>
      </c>
      <c r="AT1131" s="68">
        <f t="shared" si="105"/>
        <v>0</v>
      </c>
      <c r="AU1131" s="68">
        <f t="shared" si="106"/>
        <v>0</v>
      </c>
      <c r="AV1131" s="68">
        <f t="shared" si="107"/>
        <v>0</v>
      </c>
    </row>
    <row r="1132" spans="1:48" x14ac:dyDescent="0.25">
      <c r="A1132" s="67" t="str">
        <f>'COUT TVX'!A1129</f>
        <v>943*</v>
      </c>
      <c r="B1132" s="67" t="str">
        <f>'COUT TVX'!B1129</f>
        <v>MEZERAY-COURS JACQUES BREL</v>
      </c>
      <c r="C1132" s="67"/>
      <c r="D1132" s="67"/>
      <c r="E1132" s="67" t="str">
        <f>IF(ISBLANK('COUT TVX'!I1129),"",'COUT TVX'!I1129)</f>
        <v/>
      </c>
      <c r="F1132" s="72" t="str">
        <f>'COUT TVX'!R1129</f>
        <v>Z3</v>
      </c>
      <c r="G1132" s="67"/>
      <c r="H1132" s="67">
        <f>'COUT TVX'!C1129</f>
        <v>2018</v>
      </c>
      <c r="I1132" s="67">
        <f>'COUT TVX'!D1129</f>
        <v>2019</v>
      </c>
      <c r="J1132" s="67" t="str">
        <f>IF('COUT TVX'!H1129="IND","IND",IF('COUT TVX'!H1129="COLL","COLL",IF('COUT TVX'!H1129="INT","COL","MIXTE")))</f>
        <v>IND</v>
      </c>
      <c r="K1132" s="67" t="str">
        <f>IFERROR((VLOOKUP(A1132,'COUT GLOBAL'!A:L,9,FALSE)),"")</f>
        <v/>
      </c>
      <c r="L1132" s="67"/>
      <c r="M1132" s="67"/>
      <c r="N1132" s="67" t="str">
        <f t="shared" si="102"/>
        <v>-</v>
      </c>
      <c r="O1132" s="67"/>
      <c r="P1132" s="67"/>
      <c r="Q1132" s="67"/>
      <c r="R1132" s="67"/>
      <c r="S1132" s="67"/>
      <c r="T1132" s="67"/>
      <c r="U1132" s="67"/>
      <c r="V1132" s="67"/>
      <c r="W1132" s="67"/>
      <c r="X1132" s="73" t="str">
        <f>IF('COUT TVX'!E1129=0,"",'COUT TVX'!E1129)</f>
        <v/>
      </c>
      <c r="Y1132" s="74"/>
      <c r="Z1132" s="74"/>
      <c r="AA1132" s="74"/>
      <c r="AB1132" s="74"/>
      <c r="AC1132" s="74"/>
      <c r="AD1132" s="68"/>
      <c r="AE1132" s="68" t="str">
        <f t="shared" si="103"/>
        <v/>
      </c>
      <c r="AF1132" s="68"/>
      <c r="AG1132" s="75" t="str">
        <f>IF('COUT TVX'!F1129=0,"",'COUT TVX'!F1129)</f>
        <v/>
      </c>
      <c r="AH1132" s="75" t="str">
        <f>IF('COUT TVX'!G1129=0,"",'COUT TVX'!G1129)</f>
        <v/>
      </c>
      <c r="AI1132" s="76" t="str">
        <f t="shared" si="104"/>
        <v/>
      </c>
      <c r="AJ1132" s="67" t="str">
        <f>'COUT TVX'!K1129</f>
        <v>Lot n°2-Gros Oeuvre</v>
      </c>
      <c r="AK1132" s="67" t="str">
        <f>'COUT TVX'!L1129</f>
        <v>GROS ŒUVRE</v>
      </c>
      <c r="AL1132" s="68">
        <f>'COUT TVX'!M1129</f>
        <v>90801.5</v>
      </c>
      <c r="AM1132" s="68"/>
      <c r="AN1132" s="68"/>
      <c r="AO1132" s="68"/>
      <c r="AP1132" s="68"/>
      <c r="AQ1132" s="68"/>
      <c r="AR1132" s="68"/>
      <c r="AS1132" s="77" t="str">
        <f>IF(ISBLANK('COUT TVX'!Q1129),"",'COUT TVX'!Q1129)</f>
        <v/>
      </c>
      <c r="AT1132" s="68" t="str">
        <f t="shared" si="105"/>
        <v/>
      </c>
      <c r="AU1132" s="68" t="str">
        <f t="shared" si="106"/>
        <v/>
      </c>
      <c r="AV1132" s="68" t="str">
        <f t="shared" si="107"/>
        <v/>
      </c>
    </row>
    <row r="1133" spans="1:48" x14ac:dyDescent="0.25">
      <c r="A1133" s="67" t="str">
        <f>'COUT TVX'!A1130</f>
        <v>943*</v>
      </c>
      <c r="B1133" s="67" t="str">
        <f>'COUT TVX'!B1130</f>
        <v>MEZERAY-COURS JACQUES BREL</v>
      </c>
      <c r="C1133" s="67"/>
      <c r="D1133" s="67"/>
      <c r="E1133" s="67" t="str">
        <f>IF(ISBLANK('COUT TVX'!I1130),"",'COUT TVX'!I1130)</f>
        <v/>
      </c>
      <c r="F1133" s="72" t="str">
        <f>'COUT TVX'!R1130</f>
        <v>Z3</v>
      </c>
      <c r="G1133" s="67"/>
      <c r="H1133" s="67">
        <f>'COUT TVX'!C1130</f>
        <v>2018</v>
      </c>
      <c r="I1133" s="67">
        <f>'COUT TVX'!D1130</f>
        <v>2019</v>
      </c>
      <c r="J1133" s="67" t="str">
        <f>IF('COUT TVX'!H1130="IND","IND",IF('COUT TVX'!H1130="COLL","COLL",IF('COUT TVX'!H1130="INT","COL","MIXTE")))</f>
        <v>IND</v>
      </c>
      <c r="K1133" s="67" t="str">
        <f>IFERROR((VLOOKUP(A1133,'COUT GLOBAL'!A:L,9,FALSE)),"")</f>
        <v/>
      </c>
      <c r="L1133" s="67"/>
      <c r="M1133" s="67"/>
      <c r="N1133" s="67" t="str">
        <f t="shared" si="102"/>
        <v>-</v>
      </c>
      <c r="O1133" s="67"/>
      <c r="P1133" s="67"/>
      <c r="Q1133" s="67"/>
      <c r="R1133" s="67"/>
      <c r="S1133" s="67"/>
      <c r="T1133" s="67"/>
      <c r="U1133" s="67"/>
      <c r="V1133" s="67"/>
      <c r="W1133" s="67"/>
      <c r="X1133" s="73" t="str">
        <f>IF('COUT TVX'!E1130=0,"",'COUT TVX'!E1130)</f>
        <v/>
      </c>
      <c r="Y1133" s="74"/>
      <c r="Z1133" s="74"/>
      <c r="AA1133" s="74"/>
      <c r="AB1133" s="74"/>
      <c r="AC1133" s="74"/>
      <c r="AD1133" s="68"/>
      <c r="AE1133" s="68" t="str">
        <f t="shared" si="103"/>
        <v/>
      </c>
      <c r="AF1133" s="68"/>
      <c r="AG1133" s="75" t="str">
        <f>IF('COUT TVX'!F1130=0,"",'COUT TVX'!F1130)</f>
        <v/>
      </c>
      <c r="AH1133" s="75" t="str">
        <f>IF('COUT TVX'!G1130=0,"",'COUT TVX'!G1130)</f>
        <v/>
      </c>
      <c r="AI1133" s="76" t="str">
        <f t="shared" si="104"/>
        <v/>
      </c>
      <c r="AJ1133" s="67" t="str">
        <f>'COUT TVX'!K1130</f>
        <v>Lot 03-Charpente-Ossature Bois-Veture</v>
      </c>
      <c r="AK1133" s="67" t="str">
        <f>'COUT TVX'!L1130</f>
        <v>CHARPENTE / COUVERTURE</v>
      </c>
      <c r="AL1133" s="68">
        <f>'COUT TVX'!M1130</f>
        <v>70340</v>
      </c>
      <c r="AM1133" s="68"/>
      <c r="AN1133" s="68"/>
      <c r="AO1133" s="68"/>
      <c r="AP1133" s="68"/>
      <c r="AQ1133" s="68"/>
      <c r="AR1133" s="68"/>
      <c r="AS1133" s="77" t="str">
        <f>IF(ISBLANK('COUT TVX'!Q1130),"",'COUT TVX'!Q1130)</f>
        <v/>
      </c>
      <c r="AT1133" s="68" t="str">
        <f t="shared" si="105"/>
        <v/>
      </c>
      <c r="AU1133" s="68" t="str">
        <f t="shared" si="106"/>
        <v/>
      </c>
      <c r="AV1133" s="68" t="str">
        <f t="shared" si="107"/>
        <v/>
      </c>
    </row>
    <row r="1134" spans="1:48" x14ac:dyDescent="0.25">
      <c r="A1134" s="67" t="str">
        <f>'COUT TVX'!A1131</f>
        <v>943*</v>
      </c>
      <c r="B1134" s="67" t="str">
        <f>'COUT TVX'!B1131</f>
        <v>MEZERAY-COURS JACQUES BREL</v>
      </c>
      <c r="C1134" s="67"/>
      <c r="D1134" s="67"/>
      <c r="E1134" s="67" t="str">
        <f>IF(ISBLANK('COUT TVX'!I1131),"",'COUT TVX'!I1131)</f>
        <v/>
      </c>
      <c r="F1134" s="72" t="str">
        <f>'COUT TVX'!R1131</f>
        <v>Z3</v>
      </c>
      <c r="G1134" s="67"/>
      <c r="H1134" s="67">
        <f>'COUT TVX'!C1131</f>
        <v>2018</v>
      </c>
      <c r="I1134" s="67">
        <f>'COUT TVX'!D1131</f>
        <v>2019</v>
      </c>
      <c r="J1134" s="67" t="str">
        <f>IF('COUT TVX'!H1131="IND","IND",IF('COUT TVX'!H1131="COLL","COLL",IF('COUT TVX'!H1131="INT","COL","MIXTE")))</f>
        <v>IND</v>
      </c>
      <c r="K1134" s="67" t="str">
        <f>IFERROR((VLOOKUP(A1134,'COUT GLOBAL'!A:L,9,FALSE)),"")</f>
        <v/>
      </c>
      <c r="L1134" s="67"/>
      <c r="M1134" s="67"/>
      <c r="N1134" s="67" t="str">
        <f t="shared" si="102"/>
        <v>-</v>
      </c>
      <c r="O1134" s="67"/>
      <c r="P1134" s="67"/>
      <c r="Q1134" s="67"/>
      <c r="R1134" s="67"/>
      <c r="S1134" s="67"/>
      <c r="T1134" s="67"/>
      <c r="U1134" s="67"/>
      <c r="V1134" s="67"/>
      <c r="W1134" s="67"/>
      <c r="X1134" s="73" t="str">
        <f>IF('COUT TVX'!E1131=0,"",'COUT TVX'!E1131)</f>
        <v/>
      </c>
      <c r="Y1134" s="74"/>
      <c r="Z1134" s="74"/>
      <c r="AA1134" s="74"/>
      <c r="AB1134" s="74"/>
      <c r="AC1134" s="74"/>
      <c r="AD1134" s="68"/>
      <c r="AE1134" s="68" t="str">
        <f t="shared" si="103"/>
        <v/>
      </c>
      <c r="AF1134" s="68"/>
      <c r="AG1134" s="75" t="str">
        <f>IF('COUT TVX'!F1131=0,"",'COUT TVX'!F1131)</f>
        <v/>
      </c>
      <c r="AH1134" s="75" t="str">
        <f>IF('COUT TVX'!G1131=0,"",'COUT TVX'!G1131)</f>
        <v/>
      </c>
      <c r="AI1134" s="76" t="str">
        <f t="shared" si="104"/>
        <v/>
      </c>
      <c r="AJ1134" s="67" t="str">
        <f>'COUT TVX'!K1131</f>
        <v>Lot n° 04-Couverture Ardoise-Zinguerie</v>
      </c>
      <c r="AK1134" s="67" t="str">
        <f>'COUT TVX'!L1131</f>
        <v>CHARPENTE / COUVERTURE</v>
      </c>
      <c r="AL1134" s="68">
        <f>'COUT TVX'!M1131</f>
        <v>25402.7</v>
      </c>
      <c r="AM1134" s="68"/>
      <c r="AN1134" s="68"/>
      <c r="AO1134" s="68"/>
      <c r="AP1134" s="68"/>
      <c r="AQ1134" s="68"/>
      <c r="AR1134" s="68"/>
      <c r="AS1134" s="77" t="str">
        <f>IF(ISBLANK('COUT TVX'!Q1131),"",'COUT TVX'!Q1131)</f>
        <v/>
      </c>
      <c r="AT1134" s="68" t="str">
        <f t="shared" si="105"/>
        <v/>
      </c>
      <c r="AU1134" s="68" t="str">
        <f t="shared" si="106"/>
        <v/>
      </c>
      <c r="AV1134" s="68" t="str">
        <f t="shared" si="107"/>
        <v/>
      </c>
    </row>
    <row r="1135" spans="1:48" x14ac:dyDescent="0.25">
      <c r="A1135" s="67" t="str">
        <f>'COUT TVX'!A1132</f>
        <v>943*</v>
      </c>
      <c r="B1135" s="67" t="str">
        <f>'COUT TVX'!B1132</f>
        <v>MEZERAY-COURS JACQUES BREL</v>
      </c>
      <c r="C1135" s="67"/>
      <c r="D1135" s="67"/>
      <c r="E1135" s="67" t="str">
        <f>IF(ISBLANK('COUT TVX'!I1132),"",'COUT TVX'!I1132)</f>
        <v/>
      </c>
      <c r="F1135" s="72" t="str">
        <f>'COUT TVX'!R1132</f>
        <v>Z3</v>
      </c>
      <c r="G1135" s="67"/>
      <c r="H1135" s="67">
        <f>'COUT TVX'!C1132</f>
        <v>2018</v>
      </c>
      <c r="I1135" s="67">
        <f>'COUT TVX'!D1132</f>
        <v>2019</v>
      </c>
      <c r="J1135" s="67" t="str">
        <f>IF('COUT TVX'!H1132="IND","IND",IF('COUT TVX'!H1132="COLL","COLL",IF('COUT TVX'!H1132="INT","COL","MIXTE")))</f>
        <v>IND</v>
      </c>
      <c r="K1135" s="67" t="str">
        <f>IFERROR((VLOOKUP(A1135,'COUT GLOBAL'!A:L,9,FALSE)),"")</f>
        <v/>
      </c>
      <c r="L1135" s="67"/>
      <c r="M1135" s="67"/>
      <c r="N1135" s="67" t="str">
        <f t="shared" si="102"/>
        <v>-</v>
      </c>
      <c r="O1135" s="67"/>
      <c r="P1135" s="67"/>
      <c r="Q1135" s="67"/>
      <c r="R1135" s="67"/>
      <c r="S1135" s="67"/>
      <c r="T1135" s="67"/>
      <c r="U1135" s="67"/>
      <c r="V1135" s="67"/>
      <c r="W1135" s="67"/>
      <c r="X1135" s="73" t="str">
        <f>IF('COUT TVX'!E1132=0,"",'COUT TVX'!E1132)</f>
        <v/>
      </c>
      <c r="Y1135" s="74"/>
      <c r="Z1135" s="74"/>
      <c r="AA1135" s="74"/>
      <c r="AB1135" s="74"/>
      <c r="AC1135" s="74"/>
      <c r="AD1135" s="68"/>
      <c r="AE1135" s="68" t="str">
        <f t="shared" si="103"/>
        <v/>
      </c>
      <c r="AF1135" s="68"/>
      <c r="AG1135" s="75" t="str">
        <f>IF('COUT TVX'!F1132=0,"",'COUT TVX'!F1132)</f>
        <v/>
      </c>
      <c r="AH1135" s="75" t="str">
        <f>IF('COUT TVX'!G1132=0,"",'COUT TVX'!G1132)</f>
        <v/>
      </c>
      <c r="AI1135" s="76" t="str">
        <f t="shared" si="104"/>
        <v/>
      </c>
      <c r="AJ1135" s="67" t="str">
        <f>'COUT TVX'!K1132</f>
        <v>Lot n° 05-Couverture-Etanchéité</v>
      </c>
      <c r="AK1135" s="67" t="str">
        <f>'COUT TVX'!L1132</f>
        <v>CHARPENTE / COUVERTURE</v>
      </c>
      <c r="AL1135" s="68">
        <f>'COUT TVX'!M1132</f>
        <v>6416.76</v>
      </c>
      <c r="AM1135" s="68"/>
      <c r="AN1135" s="68"/>
      <c r="AO1135" s="68"/>
      <c r="AP1135" s="68"/>
      <c r="AQ1135" s="68"/>
      <c r="AR1135" s="68"/>
      <c r="AS1135" s="77" t="str">
        <f>IF(ISBLANK('COUT TVX'!Q1132),"",'COUT TVX'!Q1132)</f>
        <v/>
      </c>
      <c r="AT1135" s="68" t="str">
        <f t="shared" si="105"/>
        <v/>
      </c>
      <c r="AU1135" s="68" t="str">
        <f t="shared" si="106"/>
        <v/>
      </c>
      <c r="AV1135" s="68" t="str">
        <f t="shared" si="107"/>
        <v/>
      </c>
    </row>
    <row r="1136" spans="1:48" x14ac:dyDescent="0.25">
      <c r="A1136" s="67" t="str">
        <f>'COUT TVX'!A1133</f>
        <v>943*</v>
      </c>
      <c r="B1136" s="67" t="str">
        <f>'COUT TVX'!B1133</f>
        <v>MEZERAY-COURS JACQUES BREL</v>
      </c>
      <c r="C1136" s="67"/>
      <c r="D1136" s="67"/>
      <c r="E1136" s="67" t="str">
        <f>IF(ISBLANK('COUT TVX'!I1133),"",'COUT TVX'!I1133)</f>
        <v/>
      </c>
      <c r="F1136" s="72" t="str">
        <f>'COUT TVX'!R1133</f>
        <v>Z3</v>
      </c>
      <c r="G1136" s="67"/>
      <c r="H1136" s="67">
        <f>'COUT TVX'!C1133</f>
        <v>2018</v>
      </c>
      <c r="I1136" s="67">
        <f>'COUT TVX'!D1133</f>
        <v>2019</v>
      </c>
      <c r="J1136" s="67" t="str">
        <f>IF('COUT TVX'!H1133="IND","IND",IF('COUT TVX'!H1133="COLL","COLL",IF('COUT TVX'!H1133="INT","COL","MIXTE")))</f>
        <v>IND</v>
      </c>
      <c r="K1136" s="67" t="str">
        <f>IFERROR((VLOOKUP(A1136,'COUT GLOBAL'!A:L,9,FALSE)),"")</f>
        <v/>
      </c>
      <c r="L1136" s="67"/>
      <c r="M1136" s="67"/>
      <c r="N1136" s="67" t="str">
        <f t="shared" si="102"/>
        <v>-</v>
      </c>
      <c r="O1136" s="67"/>
      <c r="P1136" s="67"/>
      <c r="Q1136" s="67"/>
      <c r="R1136" s="67"/>
      <c r="S1136" s="67"/>
      <c r="T1136" s="67"/>
      <c r="U1136" s="67"/>
      <c r="V1136" s="67"/>
      <c r="W1136" s="67"/>
      <c r="X1136" s="73" t="str">
        <f>IF('COUT TVX'!E1133=0,"",'COUT TVX'!E1133)</f>
        <v/>
      </c>
      <c r="Y1136" s="74"/>
      <c r="Z1136" s="74"/>
      <c r="AA1136" s="74"/>
      <c r="AB1136" s="74"/>
      <c r="AC1136" s="74"/>
      <c r="AD1136" s="68"/>
      <c r="AE1136" s="68" t="str">
        <f t="shared" si="103"/>
        <v/>
      </c>
      <c r="AF1136" s="68"/>
      <c r="AG1136" s="75" t="str">
        <f>IF('COUT TVX'!F1133=0,"",'COUT TVX'!F1133)</f>
        <v/>
      </c>
      <c r="AH1136" s="75" t="str">
        <f>IF('COUT TVX'!G1133=0,"",'COUT TVX'!G1133)</f>
        <v/>
      </c>
      <c r="AI1136" s="76" t="str">
        <f t="shared" si="104"/>
        <v/>
      </c>
      <c r="AJ1136" s="67" t="str">
        <f>'COUT TVX'!K1133</f>
        <v>Lot n° 06-Menuiseries Pvc-Aluminium</v>
      </c>
      <c r="AK1136" s="67" t="str">
        <f>'COUT TVX'!L1133</f>
        <v>SECOND ŒUVRE</v>
      </c>
      <c r="AL1136" s="68">
        <f>'COUT TVX'!M1133</f>
        <v>34040.19</v>
      </c>
      <c r="AM1136" s="68"/>
      <c r="AN1136" s="68"/>
      <c r="AO1136" s="68"/>
      <c r="AP1136" s="68"/>
      <c r="AQ1136" s="68"/>
      <c r="AR1136" s="68"/>
      <c r="AS1136" s="77" t="str">
        <f>IF(ISBLANK('COUT TVX'!Q1133),"",'COUT TVX'!Q1133)</f>
        <v/>
      </c>
      <c r="AT1136" s="68" t="str">
        <f t="shared" si="105"/>
        <v/>
      </c>
      <c r="AU1136" s="68" t="str">
        <f t="shared" si="106"/>
        <v/>
      </c>
      <c r="AV1136" s="68" t="str">
        <f t="shared" si="107"/>
        <v/>
      </c>
    </row>
    <row r="1137" spans="1:48" x14ac:dyDescent="0.25">
      <c r="A1137" s="67" t="str">
        <f>'COUT TVX'!A1134</f>
        <v>943*</v>
      </c>
      <c r="B1137" s="67" t="str">
        <f>'COUT TVX'!B1134</f>
        <v>MEZERAY-COURS JACQUES BREL</v>
      </c>
      <c r="C1137" s="67"/>
      <c r="D1137" s="67"/>
      <c r="E1137" s="67" t="str">
        <f>IF(ISBLANK('COUT TVX'!I1134),"",'COUT TVX'!I1134)</f>
        <v/>
      </c>
      <c r="F1137" s="72" t="str">
        <f>'COUT TVX'!R1134</f>
        <v>Z3</v>
      </c>
      <c r="G1137" s="67"/>
      <c r="H1137" s="67">
        <f>'COUT TVX'!C1134</f>
        <v>2018</v>
      </c>
      <c r="I1137" s="67">
        <f>'COUT TVX'!D1134</f>
        <v>2019</v>
      </c>
      <c r="J1137" s="67" t="str">
        <f>IF('COUT TVX'!H1134="IND","IND",IF('COUT TVX'!H1134="COLL","COLL",IF('COUT TVX'!H1134="INT","COL","MIXTE")))</f>
        <v>IND</v>
      </c>
      <c r="K1137" s="67" t="str">
        <f>IFERROR((VLOOKUP(A1137,'COUT GLOBAL'!A:L,9,FALSE)),"")</f>
        <v/>
      </c>
      <c r="L1137" s="67"/>
      <c r="M1137" s="67"/>
      <c r="N1137" s="67" t="str">
        <f t="shared" si="102"/>
        <v>-</v>
      </c>
      <c r="O1137" s="67"/>
      <c r="P1137" s="67"/>
      <c r="Q1137" s="67"/>
      <c r="R1137" s="67"/>
      <c r="S1137" s="67"/>
      <c r="T1137" s="67"/>
      <c r="U1137" s="67"/>
      <c r="V1137" s="67"/>
      <c r="W1137" s="67"/>
      <c r="X1137" s="73" t="str">
        <f>IF('COUT TVX'!E1134=0,"",'COUT TVX'!E1134)</f>
        <v/>
      </c>
      <c r="Y1137" s="74"/>
      <c r="Z1137" s="74"/>
      <c r="AA1137" s="74"/>
      <c r="AB1137" s="74"/>
      <c r="AC1137" s="74"/>
      <c r="AD1137" s="68"/>
      <c r="AE1137" s="68" t="str">
        <f t="shared" si="103"/>
        <v/>
      </c>
      <c r="AF1137" s="68"/>
      <c r="AG1137" s="75" t="str">
        <f>IF('COUT TVX'!F1134=0,"",'COUT TVX'!F1134)</f>
        <v/>
      </c>
      <c r="AH1137" s="75" t="str">
        <f>IF('COUT TVX'!G1134=0,"",'COUT TVX'!G1134)</f>
        <v/>
      </c>
      <c r="AI1137" s="76" t="str">
        <f t="shared" si="104"/>
        <v/>
      </c>
      <c r="AJ1137" s="67" t="str">
        <f>'COUT TVX'!K1134</f>
        <v>Lot n° 07-Menuiserie Bois</v>
      </c>
      <c r="AK1137" s="67" t="str">
        <f>'COUT TVX'!L1134</f>
        <v>SECOND ŒUVRE</v>
      </c>
      <c r="AL1137" s="68">
        <f>'COUT TVX'!M1134</f>
        <v>12705.97</v>
      </c>
      <c r="AM1137" s="68"/>
      <c r="AN1137" s="68"/>
      <c r="AO1137" s="68"/>
      <c r="AP1137" s="68"/>
      <c r="AQ1137" s="68"/>
      <c r="AR1137" s="68"/>
      <c r="AS1137" s="77" t="str">
        <f>IF(ISBLANK('COUT TVX'!Q1134),"",'COUT TVX'!Q1134)</f>
        <v/>
      </c>
      <c r="AT1137" s="68" t="str">
        <f t="shared" si="105"/>
        <v/>
      </c>
      <c r="AU1137" s="68" t="str">
        <f t="shared" si="106"/>
        <v/>
      </c>
      <c r="AV1137" s="68" t="str">
        <f t="shared" si="107"/>
        <v/>
      </c>
    </row>
    <row r="1138" spans="1:48" x14ac:dyDescent="0.25">
      <c r="A1138" s="67" t="str">
        <f>'COUT TVX'!A1135</f>
        <v>943*</v>
      </c>
      <c r="B1138" s="67" t="str">
        <f>'COUT TVX'!B1135</f>
        <v>MEZERAY-COURS JACQUES BREL</v>
      </c>
      <c r="C1138" s="67"/>
      <c r="D1138" s="67"/>
      <c r="E1138" s="67" t="str">
        <f>IF(ISBLANK('COUT TVX'!I1135),"",'COUT TVX'!I1135)</f>
        <v/>
      </c>
      <c r="F1138" s="72" t="str">
        <f>'COUT TVX'!R1135</f>
        <v>Z3</v>
      </c>
      <c r="G1138" s="67"/>
      <c r="H1138" s="67">
        <f>'COUT TVX'!C1135</f>
        <v>2018</v>
      </c>
      <c r="I1138" s="67">
        <f>'COUT TVX'!D1135</f>
        <v>2019</v>
      </c>
      <c r="J1138" s="67" t="str">
        <f>IF('COUT TVX'!H1135="IND","IND",IF('COUT TVX'!H1135="COLL","COLL",IF('COUT TVX'!H1135="INT","COL","MIXTE")))</f>
        <v>IND</v>
      </c>
      <c r="K1138" s="67" t="str">
        <f>IFERROR((VLOOKUP(A1138,'COUT GLOBAL'!A:L,9,FALSE)),"")</f>
        <v/>
      </c>
      <c r="L1138" s="67"/>
      <c r="M1138" s="67"/>
      <c r="N1138" s="67" t="str">
        <f t="shared" si="102"/>
        <v>-</v>
      </c>
      <c r="O1138" s="67"/>
      <c r="P1138" s="67"/>
      <c r="Q1138" s="67"/>
      <c r="R1138" s="67"/>
      <c r="S1138" s="67"/>
      <c r="T1138" s="67"/>
      <c r="U1138" s="67"/>
      <c r="V1138" s="67"/>
      <c r="W1138" s="67"/>
      <c r="X1138" s="73" t="str">
        <f>IF('COUT TVX'!E1135=0,"",'COUT TVX'!E1135)</f>
        <v/>
      </c>
      <c r="Y1138" s="74"/>
      <c r="Z1138" s="74"/>
      <c r="AA1138" s="74"/>
      <c r="AB1138" s="74"/>
      <c r="AC1138" s="74"/>
      <c r="AD1138" s="68"/>
      <c r="AE1138" s="68" t="str">
        <f t="shared" si="103"/>
        <v/>
      </c>
      <c r="AF1138" s="68"/>
      <c r="AG1138" s="75" t="str">
        <f>IF('COUT TVX'!F1135=0,"",'COUT TVX'!F1135)</f>
        <v/>
      </c>
      <c r="AH1138" s="75" t="str">
        <f>IF('COUT TVX'!G1135=0,"",'COUT TVX'!G1135)</f>
        <v/>
      </c>
      <c r="AI1138" s="76" t="str">
        <f t="shared" si="104"/>
        <v/>
      </c>
      <c r="AJ1138" s="67" t="str">
        <f>'COUT TVX'!K1135</f>
        <v>Lot n° 08-Platrerie-Isolation</v>
      </c>
      <c r="AK1138" s="67" t="str">
        <f>'COUT TVX'!L1135</f>
        <v>SECOND ŒUVRE</v>
      </c>
      <c r="AL1138" s="68">
        <f>'COUT TVX'!M1135</f>
        <v>49108.66</v>
      </c>
      <c r="AM1138" s="68"/>
      <c r="AN1138" s="68"/>
      <c r="AO1138" s="68"/>
      <c r="AP1138" s="68"/>
      <c r="AQ1138" s="68"/>
      <c r="AR1138" s="68"/>
      <c r="AS1138" s="77" t="str">
        <f>IF(ISBLANK('COUT TVX'!Q1135),"",'COUT TVX'!Q1135)</f>
        <v/>
      </c>
      <c r="AT1138" s="68" t="str">
        <f t="shared" si="105"/>
        <v/>
      </c>
      <c r="AU1138" s="68" t="str">
        <f t="shared" si="106"/>
        <v/>
      </c>
      <c r="AV1138" s="68" t="str">
        <f t="shared" si="107"/>
        <v/>
      </c>
    </row>
    <row r="1139" spans="1:48" x14ac:dyDescent="0.25">
      <c r="A1139" s="67" t="str">
        <f>'COUT TVX'!A1136</f>
        <v>943*</v>
      </c>
      <c r="B1139" s="67" t="str">
        <f>'COUT TVX'!B1136</f>
        <v>MEZERAY-COURS JACQUES BREL</v>
      </c>
      <c r="C1139" s="67"/>
      <c r="D1139" s="67"/>
      <c r="E1139" s="67" t="str">
        <f>IF(ISBLANK('COUT TVX'!I1136),"",'COUT TVX'!I1136)</f>
        <v/>
      </c>
      <c r="F1139" s="72" t="str">
        <f>'COUT TVX'!R1136</f>
        <v>Z3</v>
      </c>
      <c r="G1139" s="67"/>
      <c r="H1139" s="67">
        <f>'COUT TVX'!C1136</f>
        <v>2018</v>
      </c>
      <c r="I1139" s="67">
        <f>'COUT TVX'!D1136</f>
        <v>2019</v>
      </c>
      <c r="J1139" s="67" t="str">
        <f>IF('COUT TVX'!H1136="IND","IND",IF('COUT TVX'!H1136="COLL","COLL",IF('COUT TVX'!H1136="INT","COL","MIXTE")))</f>
        <v>IND</v>
      </c>
      <c r="K1139" s="67" t="str">
        <f>IFERROR((VLOOKUP(A1139,'COUT GLOBAL'!A:L,9,FALSE)),"")</f>
        <v/>
      </c>
      <c r="L1139" s="67"/>
      <c r="M1139" s="67"/>
      <c r="N1139" s="67" t="str">
        <f t="shared" si="102"/>
        <v>-</v>
      </c>
      <c r="O1139" s="67"/>
      <c r="P1139" s="67"/>
      <c r="Q1139" s="67"/>
      <c r="R1139" s="67"/>
      <c r="S1139" s="67"/>
      <c r="T1139" s="67"/>
      <c r="U1139" s="67"/>
      <c r="V1139" s="67"/>
      <c r="W1139" s="67"/>
      <c r="X1139" s="73" t="str">
        <f>IF('COUT TVX'!E1136=0,"",'COUT TVX'!E1136)</f>
        <v/>
      </c>
      <c r="Y1139" s="74"/>
      <c r="Z1139" s="74"/>
      <c r="AA1139" s="74"/>
      <c r="AB1139" s="74"/>
      <c r="AC1139" s="74"/>
      <c r="AD1139" s="68"/>
      <c r="AE1139" s="68" t="str">
        <f t="shared" si="103"/>
        <v/>
      </c>
      <c r="AF1139" s="68"/>
      <c r="AG1139" s="75" t="str">
        <f>IF('COUT TVX'!F1136=0,"",'COUT TVX'!F1136)</f>
        <v/>
      </c>
      <c r="AH1139" s="75" t="str">
        <f>IF('COUT TVX'!G1136=0,"",'COUT TVX'!G1136)</f>
        <v/>
      </c>
      <c r="AI1139" s="76" t="str">
        <f t="shared" si="104"/>
        <v/>
      </c>
      <c r="AJ1139" s="67" t="str">
        <f>'COUT TVX'!K1136</f>
        <v>Lot n° 09-Electricite</v>
      </c>
      <c r="AK1139" s="67" t="str">
        <f>'COUT TVX'!L1136</f>
        <v>ELECTRICITE / CHAUFFAGE/PLOMBERIE/VMC</v>
      </c>
      <c r="AL1139" s="68">
        <f>'COUT TVX'!M1136</f>
        <v>28841.18</v>
      </c>
      <c r="AM1139" s="68"/>
      <c r="AN1139" s="68"/>
      <c r="AO1139" s="68"/>
      <c r="AP1139" s="68"/>
      <c r="AQ1139" s="68"/>
      <c r="AR1139" s="68"/>
      <c r="AS1139" s="77" t="str">
        <f>IF(ISBLANK('COUT TVX'!Q1136),"",'COUT TVX'!Q1136)</f>
        <v/>
      </c>
      <c r="AT1139" s="68" t="str">
        <f t="shared" si="105"/>
        <v/>
      </c>
      <c r="AU1139" s="68" t="str">
        <f t="shared" si="106"/>
        <v/>
      </c>
      <c r="AV1139" s="68" t="str">
        <f t="shared" si="107"/>
        <v/>
      </c>
    </row>
    <row r="1140" spans="1:48" x14ac:dyDescent="0.25">
      <c r="A1140" s="67" t="str">
        <f>'COUT TVX'!A1137</f>
        <v>943*</v>
      </c>
      <c r="B1140" s="67" t="str">
        <f>'COUT TVX'!B1137</f>
        <v>MEZERAY-COURS JACQUES BREL</v>
      </c>
      <c r="C1140" s="67"/>
      <c r="D1140" s="67"/>
      <c r="E1140" s="67" t="str">
        <f>IF(ISBLANK('COUT TVX'!I1137),"",'COUT TVX'!I1137)</f>
        <v/>
      </c>
      <c r="F1140" s="72" t="str">
        <f>'COUT TVX'!R1137</f>
        <v>Z3</v>
      </c>
      <c r="G1140" s="67"/>
      <c r="H1140" s="67">
        <f>'COUT TVX'!C1137</f>
        <v>2018</v>
      </c>
      <c r="I1140" s="67">
        <f>'COUT TVX'!D1137</f>
        <v>2019</v>
      </c>
      <c r="J1140" s="67" t="str">
        <f>IF('COUT TVX'!H1137="IND","IND",IF('COUT TVX'!H1137="COLL","COLL",IF('COUT TVX'!H1137="INT","COL","MIXTE")))</f>
        <v>IND</v>
      </c>
      <c r="K1140" s="67" t="str">
        <f>IFERROR((VLOOKUP(A1140,'COUT GLOBAL'!A:L,9,FALSE)),"")</f>
        <v/>
      </c>
      <c r="L1140" s="67"/>
      <c r="M1140" s="67"/>
      <c r="N1140" s="67" t="str">
        <f t="shared" si="102"/>
        <v>-</v>
      </c>
      <c r="O1140" s="67"/>
      <c r="P1140" s="67"/>
      <c r="Q1140" s="67"/>
      <c r="R1140" s="67"/>
      <c r="S1140" s="67"/>
      <c r="T1140" s="67"/>
      <c r="U1140" s="67"/>
      <c r="V1140" s="67"/>
      <c r="W1140" s="67"/>
      <c r="X1140" s="73" t="str">
        <f>IF('COUT TVX'!E1137=0,"",'COUT TVX'!E1137)</f>
        <v/>
      </c>
      <c r="Y1140" s="74"/>
      <c r="Z1140" s="74"/>
      <c r="AA1140" s="74"/>
      <c r="AB1140" s="74"/>
      <c r="AC1140" s="74"/>
      <c r="AD1140" s="68"/>
      <c r="AE1140" s="68" t="str">
        <f t="shared" si="103"/>
        <v/>
      </c>
      <c r="AF1140" s="68"/>
      <c r="AG1140" s="75" t="str">
        <f>IF('COUT TVX'!F1137=0,"",'COUT TVX'!F1137)</f>
        <v/>
      </c>
      <c r="AH1140" s="75" t="str">
        <f>IF('COUT TVX'!G1137=0,"",'COUT TVX'!G1137)</f>
        <v/>
      </c>
      <c r="AI1140" s="76" t="str">
        <f t="shared" si="104"/>
        <v/>
      </c>
      <c r="AJ1140" s="67" t="str">
        <f>'COUT TVX'!K1137</f>
        <v>Lot N °10-Chauffage-Eau Chaude Pac-VMC</v>
      </c>
      <c r="AK1140" s="67" t="str">
        <f>'COUT TVX'!L1137</f>
        <v>ELECTRICITE / CHAUFFAGE/PLOMBERIE/VMC</v>
      </c>
      <c r="AL1140" s="68">
        <f>'COUT TVX'!M1137</f>
        <v>50085.58</v>
      </c>
      <c r="AM1140" s="68"/>
      <c r="AN1140" s="68"/>
      <c r="AO1140" s="68"/>
      <c r="AP1140" s="68"/>
      <c r="AQ1140" s="68"/>
      <c r="AR1140" s="68"/>
      <c r="AS1140" s="77" t="str">
        <f>IF(ISBLANK('COUT TVX'!Q1137),"",'COUT TVX'!Q1137)</f>
        <v/>
      </c>
      <c r="AT1140" s="68" t="str">
        <f t="shared" si="105"/>
        <v/>
      </c>
      <c r="AU1140" s="68" t="str">
        <f t="shared" si="106"/>
        <v/>
      </c>
      <c r="AV1140" s="68" t="str">
        <f t="shared" si="107"/>
        <v/>
      </c>
    </row>
    <row r="1141" spans="1:48" x14ac:dyDescent="0.25">
      <c r="A1141" s="67" t="str">
        <f>'COUT TVX'!A1138</f>
        <v>943*</v>
      </c>
      <c r="B1141" s="67" t="str">
        <f>'COUT TVX'!B1138</f>
        <v>MEZERAY-COURS JACQUES BREL</v>
      </c>
      <c r="C1141" s="67"/>
      <c r="D1141" s="67"/>
      <c r="E1141" s="67" t="str">
        <f>IF(ISBLANK('COUT TVX'!I1138),"",'COUT TVX'!I1138)</f>
        <v/>
      </c>
      <c r="F1141" s="72" t="str">
        <f>'COUT TVX'!R1138</f>
        <v>Z3</v>
      </c>
      <c r="G1141" s="67"/>
      <c r="H1141" s="67">
        <f>'COUT TVX'!C1138</f>
        <v>2018</v>
      </c>
      <c r="I1141" s="67">
        <f>'COUT TVX'!D1138</f>
        <v>2019</v>
      </c>
      <c r="J1141" s="67" t="str">
        <f>IF('COUT TVX'!H1138="IND","IND",IF('COUT TVX'!H1138="COLL","COLL",IF('COUT TVX'!H1138="INT","COL","MIXTE")))</f>
        <v>IND</v>
      </c>
      <c r="K1141" s="67" t="str">
        <f>IFERROR((VLOOKUP(A1141,'COUT GLOBAL'!A:L,9,FALSE)),"")</f>
        <v/>
      </c>
      <c r="L1141" s="67"/>
      <c r="M1141" s="67"/>
      <c r="N1141" s="67" t="str">
        <f t="shared" si="102"/>
        <v>-</v>
      </c>
      <c r="O1141" s="67"/>
      <c r="P1141" s="67"/>
      <c r="Q1141" s="67"/>
      <c r="R1141" s="67"/>
      <c r="S1141" s="67"/>
      <c r="T1141" s="67"/>
      <c r="U1141" s="67"/>
      <c r="V1141" s="67"/>
      <c r="W1141" s="67"/>
      <c r="X1141" s="73" t="str">
        <f>IF('COUT TVX'!E1138=0,"",'COUT TVX'!E1138)</f>
        <v/>
      </c>
      <c r="Y1141" s="74"/>
      <c r="Z1141" s="74"/>
      <c r="AA1141" s="74"/>
      <c r="AB1141" s="74"/>
      <c r="AC1141" s="74"/>
      <c r="AD1141" s="68"/>
      <c r="AE1141" s="68" t="str">
        <f t="shared" si="103"/>
        <v/>
      </c>
      <c r="AF1141" s="68"/>
      <c r="AG1141" s="75" t="str">
        <f>IF('COUT TVX'!F1138=0,"",'COUT TVX'!F1138)</f>
        <v/>
      </c>
      <c r="AH1141" s="75" t="str">
        <f>IF('COUT TVX'!G1138=0,"",'COUT TVX'!G1138)</f>
        <v/>
      </c>
      <c r="AI1141" s="76" t="str">
        <f t="shared" si="104"/>
        <v/>
      </c>
      <c r="AJ1141" s="67" t="str">
        <f>'COUT TVX'!K1138</f>
        <v>Lot n° 11-Plomberie-Sanbitaires</v>
      </c>
      <c r="AK1141" s="67" t="str">
        <f>'COUT TVX'!L1138</f>
        <v>ELECTRICITE / CHAUFFAGE/PLOMBERIE/VMC</v>
      </c>
      <c r="AL1141" s="68">
        <f>'COUT TVX'!M1138</f>
        <v>19388.669999999998</v>
      </c>
      <c r="AM1141" s="68"/>
      <c r="AN1141" s="68"/>
      <c r="AO1141" s="68"/>
      <c r="AP1141" s="68"/>
      <c r="AQ1141" s="68"/>
      <c r="AR1141" s="68"/>
      <c r="AS1141" s="77" t="str">
        <f>IF(ISBLANK('COUT TVX'!Q1138),"",'COUT TVX'!Q1138)</f>
        <v/>
      </c>
      <c r="AT1141" s="68" t="str">
        <f t="shared" si="105"/>
        <v/>
      </c>
      <c r="AU1141" s="68" t="str">
        <f t="shared" si="106"/>
        <v/>
      </c>
      <c r="AV1141" s="68" t="str">
        <f t="shared" si="107"/>
        <v/>
      </c>
    </row>
    <row r="1142" spans="1:48" x14ac:dyDescent="0.25">
      <c r="A1142" s="67" t="str">
        <f>'COUT TVX'!A1139</f>
        <v>943*</v>
      </c>
      <c r="B1142" s="67" t="str">
        <f>'COUT TVX'!B1139</f>
        <v>MEZERAY-COURS JACQUES BREL</v>
      </c>
      <c r="C1142" s="67"/>
      <c r="D1142" s="67"/>
      <c r="E1142" s="67" t="str">
        <f>IF(ISBLANK('COUT TVX'!I1139),"",'COUT TVX'!I1139)</f>
        <v/>
      </c>
      <c r="F1142" s="72" t="str">
        <f>'COUT TVX'!R1139</f>
        <v>Z3</v>
      </c>
      <c r="G1142" s="67"/>
      <c r="H1142" s="67">
        <f>'COUT TVX'!C1139</f>
        <v>2018</v>
      </c>
      <c r="I1142" s="67">
        <f>'COUT TVX'!D1139</f>
        <v>2019</v>
      </c>
      <c r="J1142" s="67" t="str">
        <f>IF('COUT TVX'!H1139="IND","IND",IF('COUT TVX'!H1139="COLL","COLL",IF('COUT TVX'!H1139="INT","COL","MIXTE")))</f>
        <v>IND</v>
      </c>
      <c r="K1142" s="67" t="str">
        <f>IFERROR((VLOOKUP(A1142,'COUT GLOBAL'!A:L,9,FALSE)),"")</f>
        <v/>
      </c>
      <c r="L1142" s="67"/>
      <c r="M1142" s="67"/>
      <c r="N1142" s="67" t="str">
        <f t="shared" si="102"/>
        <v>-</v>
      </c>
      <c r="O1142" s="67"/>
      <c r="P1142" s="67"/>
      <c r="Q1142" s="67"/>
      <c r="R1142" s="67"/>
      <c r="S1142" s="67"/>
      <c r="T1142" s="67"/>
      <c r="U1142" s="67"/>
      <c r="V1142" s="67"/>
      <c r="W1142" s="67"/>
      <c r="X1142" s="73" t="str">
        <f>IF('COUT TVX'!E1139=0,"",'COUT TVX'!E1139)</f>
        <v/>
      </c>
      <c r="Y1142" s="74"/>
      <c r="Z1142" s="74"/>
      <c r="AA1142" s="74"/>
      <c r="AB1142" s="74"/>
      <c r="AC1142" s="74"/>
      <c r="AD1142" s="68"/>
      <c r="AE1142" s="68" t="str">
        <f t="shared" si="103"/>
        <v/>
      </c>
      <c r="AF1142" s="68"/>
      <c r="AG1142" s="75" t="str">
        <f>IF('COUT TVX'!F1139=0,"",'COUT TVX'!F1139)</f>
        <v/>
      </c>
      <c r="AH1142" s="75" t="str">
        <f>IF('COUT TVX'!G1139=0,"",'COUT TVX'!G1139)</f>
        <v/>
      </c>
      <c r="AI1142" s="76" t="str">
        <f t="shared" si="104"/>
        <v/>
      </c>
      <c r="AJ1142" s="67" t="str">
        <f>'COUT TVX'!K1139</f>
        <v>Lot n° 12-Carrelage-Faïence</v>
      </c>
      <c r="AK1142" s="67" t="str">
        <f>'COUT TVX'!L1139</f>
        <v>SECOND ŒUVRE</v>
      </c>
      <c r="AL1142" s="68">
        <f>'COUT TVX'!M1139</f>
        <v>28187.919999999998</v>
      </c>
      <c r="AM1142" s="68"/>
      <c r="AN1142" s="68"/>
      <c r="AO1142" s="68"/>
      <c r="AP1142" s="68"/>
      <c r="AQ1142" s="68"/>
      <c r="AR1142" s="68"/>
      <c r="AS1142" s="77" t="str">
        <f>IF(ISBLANK('COUT TVX'!Q1139),"",'COUT TVX'!Q1139)</f>
        <v/>
      </c>
      <c r="AT1142" s="68" t="str">
        <f t="shared" si="105"/>
        <v/>
      </c>
      <c r="AU1142" s="68" t="str">
        <f t="shared" si="106"/>
        <v/>
      </c>
      <c r="AV1142" s="68" t="str">
        <f t="shared" si="107"/>
        <v/>
      </c>
    </row>
    <row r="1143" spans="1:48" x14ac:dyDescent="0.25">
      <c r="A1143" s="67" t="str">
        <f>'COUT TVX'!A1140</f>
        <v>943*</v>
      </c>
      <c r="B1143" s="67" t="str">
        <f>'COUT TVX'!B1140</f>
        <v>MEZERAY-COURS JACQUES BREL</v>
      </c>
      <c r="C1143" s="67"/>
      <c r="D1143" s="67"/>
      <c r="E1143" s="67" t="str">
        <f>IF(ISBLANK('COUT TVX'!I1140),"",'COUT TVX'!I1140)</f>
        <v/>
      </c>
      <c r="F1143" s="72" t="str">
        <f>'COUT TVX'!R1140</f>
        <v>Z3</v>
      </c>
      <c r="G1143" s="67"/>
      <c r="H1143" s="67">
        <f>'COUT TVX'!C1140</f>
        <v>2018</v>
      </c>
      <c r="I1143" s="67">
        <f>'COUT TVX'!D1140</f>
        <v>2019</v>
      </c>
      <c r="J1143" s="67" t="str">
        <f>IF('COUT TVX'!H1140="IND","IND",IF('COUT TVX'!H1140="COLL","COLL",IF('COUT TVX'!H1140="INT","COL","MIXTE")))</f>
        <v>IND</v>
      </c>
      <c r="K1143" s="67" t="str">
        <f>IFERROR((VLOOKUP(A1143,'COUT GLOBAL'!A:L,9,FALSE)),"")</f>
        <v/>
      </c>
      <c r="L1143" s="67"/>
      <c r="M1143" s="67"/>
      <c r="N1143" s="67" t="str">
        <f t="shared" si="102"/>
        <v>-</v>
      </c>
      <c r="O1143" s="67"/>
      <c r="P1143" s="67"/>
      <c r="Q1143" s="67"/>
      <c r="R1143" s="67"/>
      <c r="S1143" s="67"/>
      <c r="T1143" s="67"/>
      <c r="U1143" s="67"/>
      <c r="V1143" s="67"/>
      <c r="W1143" s="67"/>
      <c r="X1143" s="73" t="str">
        <f>IF('COUT TVX'!E1140=0,"",'COUT TVX'!E1140)</f>
        <v/>
      </c>
      <c r="Y1143" s="74"/>
      <c r="Z1143" s="74"/>
      <c r="AA1143" s="74"/>
      <c r="AB1143" s="74"/>
      <c r="AC1143" s="74"/>
      <c r="AD1143" s="68"/>
      <c r="AE1143" s="68" t="str">
        <f t="shared" si="103"/>
        <v/>
      </c>
      <c r="AF1143" s="68"/>
      <c r="AG1143" s="75" t="str">
        <f>IF('COUT TVX'!F1140=0,"",'COUT TVX'!F1140)</f>
        <v/>
      </c>
      <c r="AH1143" s="75" t="str">
        <f>IF('COUT TVX'!G1140=0,"",'COUT TVX'!G1140)</f>
        <v/>
      </c>
      <c r="AI1143" s="76" t="str">
        <f t="shared" si="104"/>
        <v/>
      </c>
      <c r="AJ1143" s="67" t="str">
        <f>'COUT TVX'!K1140</f>
        <v>Lot n° 13-Peinture</v>
      </c>
      <c r="AK1143" s="67" t="str">
        <f>'COUT TVX'!L1140</f>
        <v>SECOND ŒUVRE</v>
      </c>
      <c r="AL1143" s="68">
        <f>'COUT TVX'!M1140</f>
        <v>14807.73</v>
      </c>
      <c r="AM1143" s="68"/>
      <c r="AN1143" s="68"/>
      <c r="AO1143" s="68"/>
      <c r="AP1143" s="68"/>
      <c r="AQ1143" s="68"/>
      <c r="AR1143" s="68"/>
      <c r="AS1143" s="77" t="str">
        <f>IF(ISBLANK('COUT TVX'!Q1140),"",'COUT TVX'!Q1140)</f>
        <v/>
      </c>
      <c r="AT1143" s="68" t="str">
        <f t="shared" si="105"/>
        <v/>
      </c>
      <c r="AU1143" s="68" t="str">
        <f t="shared" si="106"/>
        <v/>
      </c>
      <c r="AV1143" s="68" t="str">
        <f t="shared" si="107"/>
        <v/>
      </c>
    </row>
    <row r="1144" spans="1:48" x14ac:dyDescent="0.25">
      <c r="A1144" s="67" t="str">
        <f>'COUT TVX'!A1141</f>
        <v>947*</v>
      </c>
      <c r="B1144" s="67" t="str">
        <f>'COUT TVX'!B1141</f>
        <v>CHEMIRE LE GAUDIN-LOTISSEMENT LES 3 CHENES</v>
      </c>
      <c r="C1144" s="67"/>
      <c r="D1144" s="67" t="s">
        <v>1287</v>
      </c>
      <c r="E1144" s="67" t="str">
        <f>IF(ISBLANK('COUT TVX'!I1141),"",'COUT TVX'!I1141)</f>
        <v/>
      </c>
      <c r="F1144" s="72" t="str">
        <f>'COUT TVX'!R1141</f>
        <v>Z3</v>
      </c>
      <c r="G1144" s="67"/>
      <c r="H1144" s="67">
        <f>'COUT TVX'!C1141</f>
        <v>2018</v>
      </c>
      <c r="I1144" s="67">
        <f>'COUT TVX'!D1141</f>
        <v>2019</v>
      </c>
      <c r="J1144" s="67" t="str">
        <f>IF('COUT TVX'!H1141="IND","IND",IF('COUT TVX'!H1141="COLL","COLL",IF('COUT TVX'!H1141="INT","COL","MIXTE")))</f>
        <v>IND</v>
      </c>
      <c r="K1144" s="67" t="str">
        <f>IFERROR((VLOOKUP(A1144,'COUT GLOBAL'!A:L,9,FALSE)),"")</f>
        <v/>
      </c>
      <c r="L1144" s="67"/>
      <c r="M1144" s="67"/>
      <c r="N1144" s="67" t="str">
        <f t="shared" si="102"/>
        <v>-</v>
      </c>
      <c r="O1144" s="67"/>
      <c r="P1144" s="67"/>
      <c r="Q1144" s="67"/>
      <c r="R1144" s="67"/>
      <c r="S1144" s="67"/>
      <c r="T1144" s="67"/>
      <c r="U1144" s="67"/>
      <c r="V1144" s="67"/>
      <c r="W1144" s="67"/>
      <c r="X1144" s="73">
        <f>IF('COUT TVX'!E1141=0,"",'COUT TVX'!E1141)</f>
        <v>2</v>
      </c>
      <c r="Y1144" s="74"/>
      <c r="Z1144" s="74"/>
      <c r="AA1144" s="74"/>
      <c r="AB1144" s="74"/>
      <c r="AC1144" s="74"/>
      <c r="AD1144" s="68"/>
      <c r="AE1144" s="68">
        <f t="shared" si="103"/>
        <v>0</v>
      </c>
      <c r="AF1144" s="68"/>
      <c r="AG1144" s="75">
        <f>IF('COUT TVX'!F1141=0,"",'COUT TVX'!F1141)</f>
        <v>194</v>
      </c>
      <c r="AH1144" s="75">
        <f>IF('COUT TVX'!G1141=0,"",'COUT TVX'!G1141)</f>
        <v>203</v>
      </c>
      <c r="AI1144" s="76">
        <f t="shared" si="104"/>
        <v>0.95566502463054193</v>
      </c>
      <c r="AJ1144" s="67" t="str">
        <f>'COUT TVX'!K1141</f>
        <v>Lot n° 02-Garages Prefabriques</v>
      </c>
      <c r="AK1144" s="67" t="str">
        <f>'COUT TVX'!L1141</f>
        <v>GROS ŒUVRE</v>
      </c>
      <c r="AL1144" s="68">
        <f>'COUT TVX'!M1141</f>
        <v>14700</v>
      </c>
      <c r="AM1144" s="68"/>
      <c r="AN1144" s="68"/>
      <c r="AO1144" s="68"/>
      <c r="AP1144" s="68"/>
      <c r="AQ1144" s="68"/>
      <c r="AR1144" s="68"/>
      <c r="AS1144" s="77" t="str">
        <f>IF(ISBLANK('COUT TVX'!Q1141),"",'COUT TVX'!Q1141)</f>
        <v/>
      </c>
      <c r="AT1144" s="68">
        <f t="shared" si="105"/>
        <v>0</v>
      </c>
      <c r="AU1144" s="68">
        <f t="shared" si="106"/>
        <v>0</v>
      </c>
      <c r="AV1144" s="68">
        <f t="shared" si="107"/>
        <v>0</v>
      </c>
    </row>
    <row r="1145" spans="1:48" x14ac:dyDescent="0.25">
      <c r="A1145" s="67" t="str">
        <f>'COUT TVX'!A1142</f>
        <v>947*</v>
      </c>
      <c r="B1145" s="67" t="str">
        <f>'COUT TVX'!B1142</f>
        <v>CHEMIRE LE GAUDIN-LOTISSEMENT LES 3 CHENES</v>
      </c>
      <c r="C1145" s="67"/>
      <c r="D1145" s="67"/>
      <c r="E1145" s="67" t="str">
        <f>IF(ISBLANK('COUT TVX'!I1142),"",'COUT TVX'!I1142)</f>
        <v/>
      </c>
      <c r="F1145" s="72" t="str">
        <f>'COUT TVX'!R1142</f>
        <v>Z3</v>
      </c>
      <c r="G1145" s="67"/>
      <c r="H1145" s="67">
        <f>'COUT TVX'!C1142</f>
        <v>2018</v>
      </c>
      <c r="I1145" s="67">
        <f>'COUT TVX'!D1142</f>
        <v>2019</v>
      </c>
      <c r="J1145" s="67" t="str">
        <f>IF('COUT TVX'!H1142="IND","IND",IF('COUT TVX'!H1142="COLL","COLL",IF('COUT TVX'!H1142="INT","COL","MIXTE")))</f>
        <v>IND</v>
      </c>
      <c r="K1145" s="67" t="str">
        <f>IFERROR((VLOOKUP(A1145,'COUT GLOBAL'!A:L,9,FALSE)),"")</f>
        <v/>
      </c>
      <c r="L1145" s="67"/>
      <c r="M1145" s="67"/>
      <c r="N1145" s="67" t="str">
        <f t="shared" si="102"/>
        <v>-</v>
      </c>
      <c r="O1145" s="67"/>
      <c r="P1145" s="67"/>
      <c r="Q1145" s="67"/>
      <c r="R1145" s="67"/>
      <c r="S1145" s="67"/>
      <c r="T1145" s="67"/>
      <c r="U1145" s="67"/>
      <c r="V1145" s="67"/>
      <c r="W1145" s="67"/>
      <c r="X1145" s="73" t="str">
        <f>IF('COUT TVX'!E1142=0,"",'COUT TVX'!E1142)</f>
        <v/>
      </c>
      <c r="Y1145" s="74"/>
      <c r="Z1145" s="74"/>
      <c r="AA1145" s="74"/>
      <c r="AB1145" s="74"/>
      <c r="AC1145" s="74"/>
      <c r="AD1145" s="68"/>
      <c r="AE1145" s="68" t="str">
        <f t="shared" si="103"/>
        <v/>
      </c>
      <c r="AF1145" s="68"/>
      <c r="AG1145" s="75" t="str">
        <f>IF('COUT TVX'!F1142=0,"",'COUT TVX'!F1142)</f>
        <v/>
      </c>
      <c r="AH1145" s="75" t="str">
        <f>IF('COUT TVX'!G1142=0,"",'COUT TVX'!G1142)</f>
        <v/>
      </c>
      <c r="AI1145" s="76" t="str">
        <f t="shared" si="104"/>
        <v/>
      </c>
      <c r="AJ1145" s="67" t="str">
        <f>'COUT TVX'!K1142</f>
        <v>Lot n° 03-Charpente-Fermette Bois-Couverture Tuiles Mecaniques</v>
      </c>
      <c r="AK1145" s="67" t="str">
        <f>'COUT TVX'!L1142</f>
        <v>CHARPENTE / COUVERTURE</v>
      </c>
      <c r="AL1145" s="68">
        <f>'COUT TVX'!M1142</f>
        <v>22006.639999999999</v>
      </c>
      <c r="AM1145" s="68"/>
      <c r="AN1145" s="68"/>
      <c r="AO1145" s="68"/>
      <c r="AP1145" s="68"/>
      <c r="AQ1145" s="68"/>
      <c r="AR1145" s="68"/>
      <c r="AS1145" s="77" t="str">
        <f>IF(ISBLANK('COUT TVX'!Q1142),"",'COUT TVX'!Q1142)</f>
        <v/>
      </c>
      <c r="AT1145" s="68" t="str">
        <f t="shared" si="105"/>
        <v/>
      </c>
      <c r="AU1145" s="68" t="str">
        <f t="shared" si="106"/>
        <v/>
      </c>
      <c r="AV1145" s="68" t="str">
        <f t="shared" si="107"/>
        <v/>
      </c>
    </row>
    <row r="1146" spans="1:48" x14ac:dyDescent="0.25">
      <c r="A1146" s="67" t="str">
        <f>'COUT TVX'!A1143</f>
        <v>947*</v>
      </c>
      <c r="B1146" s="67" t="str">
        <f>'COUT TVX'!B1143</f>
        <v>CHEMIRE LE GAUDIN-LOTISSEMENT LES 3 CHENES</v>
      </c>
      <c r="C1146" s="67"/>
      <c r="D1146" s="67"/>
      <c r="E1146" s="67" t="str">
        <f>IF(ISBLANK('COUT TVX'!I1143),"",'COUT TVX'!I1143)</f>
        <v/>
      </c>
      <c r="F1146" s="72" t="str">
        <f>'COUT TVX'!R1143</f>
        <v>Z3</v>
      </c>
      <c r="G1146" s="67"/>
      <c r="H1146" s="67">
        <f>'COUT TVX'!C1143</f>
        <v>2018</v>
      </c>
      <c r="I1146" s="67">
        <f>'COUT TVX'!D1143</f>
        <v>2019</v>
      </c>
      <c r="J1146" s="67" t="str">
        <f>IF('COUT TVX'!H1143="IND","IND",IF('COUT TVX'!H1143="COLL","COLL",IF('COUT TVX'!H1143="INT","COL","MIXTE")))</f>
        <v>IND</v>
      </c>
      <c r="K1146" s="67" t="str">
        <f>IFERROR((VLOOKUP(A1146,'COUT GLOBAL'!A:L,9,FALSE)),"")</f>
        <v/>
      </c>
      <c r="L1146" s="67"/>
      <c r="M1146" s="67"/>
      <c r="N1146" s="67" t="str">
        <f t="shared" si="102"/>
        <v>-</v>
      </c>
      <c r="O1146" s="67"/>
      <c r="P1146" s="67"/>
      <c r="Q1146" s="67"/>
      <c r="R1146" s="67"/>
      <c r="S1146" s="67"/>
      <c r="T1146" s="67"/>
      <c r="U1146" s="67"/>
      <c r="V1146" s="67"/>
      <c r="W1146" s="67"/>
      <c r="X1146" s="73" t="str">
        <f>IF('COUT TVX'!E1143=0,"",'COUT TVX'!E1143)</f>
        <v/>
      </c>
      <c r="Y1146" s="74"/>
      <c r="Z1146" s="74"/>
      <c r="AA1146" s="74"/>
      <c r="AB1146" s="74"/>
      <c r="AC1146" s="74"/>
      <c r="AD1146" s="68"/>
      <c r="AE1146" s="68" t="str">
        <f t="shared" si="103"/>
        <v/>
      </c>
      <c r="AF1146" s="68"/>
      <c r="AG1146" s="75" t="str">
        <f>IF('COUT TVX'!F1143=0,"",'COUT TVX'!F1143)</f>
        <v/>
      </c>
      <c r="AH1146" s="75" t="str">
        <f>IF('COUT TVX'!G1143=0,"",'COUT TVX'!G1143)</f>
        <v/>
      </c>
      <c r="AI1146" s="76" t="str">
        <f t="shared" si="104"/>
        <v/>
      </c>
      <c r="AJ1146" s="67" t="str">
        <f>'COUT TVX'!K1143</f>
        <v>Lot n° 04-Menuiseries Exterieures Pvc</v>
      </c>
      <c r="AK1146" s="67" t="str">
        <f>'COUT TVX'!L1143</f>
        <v>SECOND ŒUVRE</v>
      </c>
      <c r="AL1146" s="68">
        <f>'COUT TVX'!M1143</f>
        <v>12360</v>
      </c>
      <c r="AM1146" s="68"/>
      <c r="AN1146" s="68"/>
      <c r="AO1146" s="68"/>
      <c r="AP1146" s="68"/>
      <c r="AQ1146" s="68"/>
      <c r="AR1146" s="68"/>
      <c r="AS1146" s="77" t="str">
        <f>IF(ISBLANK('COUT TVX'!Q1143),"",'COUT TVX'!Q1143)</f>
        <v/>
      </c>
      <c r="AT1146" s="68" t="str">
        <f t="shared" si="105"/>
        <v/>
      </c>
      <c r="AU1146" s="68" t="str">
        <f t="shared" si="106"/>
        <v/>
      </c>
      <c r="AV1146" s="68" t="str">
        <f t="shared" si="107"/>
        <v/>
      </c>
    </row>
    <row r="1147" spans="1:48" x14ac:dyDescent="0.25">
      <c r="A1147" s="67" t="str">
        <f>'COUT TVX'!A1144</f>
        <v>947*</v>
      </c>
      <c r="B1147" s="67" t="str">
        <f>'COUT TVX'!B1144</f>
        <v>CHEMIRE LE GAUDIN-LOTISSEMENT LES 3 CHENES</v>
      </c>
      <c r="C1147" s="67"/>
      <c r="D1147" s="67"/>
      <c r="E1147" s="67" t="str">
        <f>IF(ISBLANK('COUT TVX'!I1144),"",'COUT TVX'!I1144)</f>
        <v/>
      </c>
      <c r="F1147" s="72" t="str">
        <f>'COUT TVX'!R1144</f>
        <v>Z3</v>
      </c>
      <c r="G1147" s="67"/>
      <c r="H1147" s="67">
        <f>'COUT TVX'!C1144</f>
        <v>2018</v>
      </c>
      <c r="I1147" s="67">
        <f>'COUT TVX'!D1144</f>
        <v>2019</v>
      </c>
      <c r="J1147" s="67" t="str">
        <f>IF('COUT TVX'!H1144="IND","IND",IF('COUT TVX'!H1144="COLL","COLL",IF('COUT TVX'!H1144="INT","COL","MIXTE")))</f>
        <v>IND</v>
      </c>
      <c r="K1147" s="67" t="str">
        <f>IFERROR((VLOOKUP(A1147,'COUT GLOBAL'!A:L,9,FALSE)),"")</f>
        <v/>
      </c>
      <c r="L1147" s="67"/>
      <c r="M1147" s="67"/>
      <c r="N1147" s="67" t="str">
        <f t="shared" si="102"/>
        <v>-</v>
      </c>
      <c r="O1147" s="67"/>
      <c r="P1147" s="67"/>
      <c r="Q1147" s="67"/>
      <c r="R1147" s="67"/>
      <c r="S1147" s="67"/>
      <c r="T1147" s="67"/>
      <c r="U1147" s="67"/>
      <c r="V1147" s="67"/>
      <c r="W1147" s="67"/>
      <c r="X1147" s="73" t="str">
        <f>IF('COUT TVX'!E1144=0,"",'COUT TVX'!E1144)</f>
        <v/>
      </c>
      <c r="Y1147" s="74"/>
      <c r="Z1147" s="74"/>
      <c r="AA1147" s="74"/>
      <c r="AB1147" s="74"/>
      <c r="AC1147" s="74"/>
      <c r="AD1147" s="68"/>
      <c r="AE1147" s="68" t="str">
        <f t="shared" si="103"/>
        <v/>
      </c>
      <c r="AF1147" s="68"/>
      <c r="AG1147" s="75" t="str">
        <f>IF('COUT TVX'!F1144=0,"",'COUT TVX'!F1144)</f>
        <v/>
      </c>
      <c r="AH1147" s="75" t="str">
        <f>IF('COUT TVX'!G1144=0,"",'COUT TVX'!G1144)</f>
        <v/>
      </c>
      <c r="AI1147" s="76" t="str">
        <f t="shared" si="104"/>
        <v/>
      </c>
      <c r="AJ1147" s="67" t="str">
        <f>'COUT TVX'!K1144</f>
        <v>Lot n° 05-Menuiseries Interieures Bois et Exterieures Metalliques</v>
      </c>
      <c r="AK1147" s="67" t="str">
        <f>'COUT TVX'!L1144</f>
        <v>SECOND ŒUVRE</v>
      </c>
      <c r="AL1147" s="68">
        <f>'COUT TVX'!M1144</f>
        <v>15180</v>
      </c>
      <c r="AM1147" s="68"/>
      <c r="AN1147" s="68"/>
      <c r="AO1147" s="68"/>
      <c r="AP1147" s="68"/>
      <c r="AQ1147" s="68"/>
      <c r="AR1147" s="68"/>
      <c r="AS1147" s="77" t="str">
        <f>IF(ISBLANK('COUT TVX'!Q1144),"",'COUT TVX'!Q1144)</f>
        <v/>
      </c>
      <c r="AT1147" s="68" t="str">
        <f t="shared" si="105"/>
        <v/>
      </c>
      <c r="AU1147" s="68" t="str">
        <f t="shared" si="106"/>
        <v/>
      </c>
      <c r="AV1147" s="68" t="str">
        <f t="shared" si="107"/>
        <v/>
      </c>
    </row>
    <row r="1148" spans="1:48" x14ac:dyDescent="0.25">
      <c r="A1148" s="67" t="str">
        <f>'COUT TVX'!A1145</f>
        <v>947*</v>
      </c>
      <c r="B1148" s="67" t="str">
        <f>'COUT TVX'!B1145</f>
        <v>CHEMIRE LE GAUDIN-LOTISSEMENT LES 3 CHENES</v>
      </c>
      <c r="C1148" s="67"/>
      <c r="D1148" s="67"/>
      <c r="E1148" s="67" t="str">
        <f>IF(ISBLANK('COUT TVX'!I1145),"",'COUT TVX'!I1145)</f>
        <v/>
      </c>
      <c r="F1148" s="72" t="str">
        <f>'COUT TVX'!R1145</f>
        <v>Z3</v>
      </c>
      <c r="G1148" s="67"/>
      <c r="H1148" s="67">
        <f>'COUT TVX'!C1145</f>
        <v>2018</v>
      </c>
      <c r="I1148" s="67">
        <f>'COUT TVX'!D1145</f>
        <v>2019</v>
      </c>
      <c r="J1148" s="67" t="str">
        <f>IF('COUT TVX'!H1145="IND","IND",IF('COUT TVX'!H1145="COLL","COLL",IF('COUT TVX'!H1145="INT","COL","MIXTE")))</f>
        <v>IND</v>
      </c>
      <c r="K1148" s="67" t="str">
        <f>IFERROR((VLOOKUP(A1148,'COUT GLOBAL'!A:L,9,FALSE)),"")</f>
        <v/>
      </c>
      <c r="L1148" s="67"/>
      <c r="M1148" s="67"/>
      <c r="N1148" s="67" t="str">
        <f t="shared" si="102"/>
        <v>-</v>
      </c>
      <c r="O1148" s="67"/>
      <c r="P1148" s="67"/>
      <c r="Q1148" s="67"/>
      <c r="R1148" s="67"/>
      <c r="S1148" s="67"/>
      <c r="T1148" s="67"/>
      <c r="U1148" s="67"/>
      <c r="V1148" s="67"/>
      <c r="W1148" s="67"/>
      <c r="X1148" s="73" t="str">
        <f>IF('COUT TVX'!E1145=0,"",'COUT TVX'!E1145)</f>
        <v/>
      </c>
      <c r="Y1148" s="74"/>
      <c r="Z1148" s="74"/>
      <c r="AA1148" s="74"/>
      <c r="AB1148" s="74"/>
      <c r="AC1148" s="74"/>
      <c r="AD1148" s="68"/>
      <c r="AE1148" s="68" t="str">
        <f t="shared" si="103"/>
        <v/>
      </c>
      <c r="AF1148" s="68"/>
      <c r="AG1148" s="75" t="str">
        <f>IF('COUT TVX'!F1145=0,"",'COUT TVX'!F1145)</f>
        <v/>
      </c>
      <c r="AH1148" s="75" t="str">
        <f>IF('COUT TVX'!G1145=0,"",'COUT TVX'!G1145)</f>
        <v/>
      </c>
      <c r="AI1148" s="76" t="str">
        <f t="shared" si="104"/>
        <v/>
      </c>
      <c r="AJ1148" s="67" t="str">
        <f>'COUT TVX'!K1145</f>
        <v>Lot n° 06-Platrerie-Isolation</v>
      </c>
      <c r="AK1148" s="67" t="str">
        <f>'COUT TVX'!L1145</f>
        <v>SECOND ŒUVRE</v>
      </c>
      <c r="AL1148" s="68">
        <f>'COUT TVX'!M1145</f>
        <v>30000</v>
      </c>
      <c r="AM1148" s="68"/>
      <c r="AN1148" s="68"/>
      <c r="AO1148" s="68"/>
      <c r="AP1148" s="68"/>
      <c r="AQ1148" s="68"/>
      <c r="AR1148" s="68"/>
      <c r="AS1148" s="77" t="str">
        <f>IF(ISBLANK('COUT TVX'!Q1145),"",'COUT TVX'!Q1145)</f>
        <v/>
      </c>
      <c r="AT1148" s="68" t="str">
        <f t="shared" si="105"/>
        <v/>
      </c>
      <c r="AU1148" s="68" t="str">
        <f t="shared" si="106"/>
        <v/>
      </c>
      <c r="AV1148" s="68" t="str">
        <f t="shared" si="107"/>
        <v/>
      </c>
    </row>
    <row r="1149" spans="1:48" x14ac:dyDescent="0.25">
      <c r="A1149" s="67" t="str">
        <f>'COUT TVX'!A1146</f>
        <v>947*</v>
      </c>
      <c r="B1149" s="67" t="str">
        <f>'COUT TVX'!B1146</f>
        <v>CHEMIRE LE GAUDIN-LOTISSEMENT LES 3 CHENES</v>
      </c>
      <c r="C1149" s="67"/>
      <c r="D1149" s="67"/>
      <c r="E1149" s="67" t="str">
        <f>IF(ISBLANK('COUT TVX'!I1146),"",'COUT TVX'!I1146)</f>
        <v/>
      </c>
      <c r="F1149" s="72" t="str">
        <f>'COUT TVX'!R1146</f>
        <v>Z3</v>
      </c>
      <c r="G1149" s="67"/>
      <c r="H1149" s="67">
        <f>'COUT TVX'!C1146</f>
        <v>2018</v>
      </c>
      <c r="I1149" s="67">
        <f>'COUT TVX'!D1146</f>
        <v>2019</v>
      </c>
      <c r="J1149" s="67" t="str">
        <f>IF('COUT TVX'!H1146="IND","IND",IF('COUT TVX'!H1146="COLL","COLL",IF('COUT TVX'!H1146="INT","COL","MIXTE")))</f>
        <v>IND</v>
      </c>
      <c r="K1149" s="67" t="str">
        <f>IFERROR((VLOOKUP(A1149,'COUT GLOBAL'!A:L,9,FALSE)),"")</f>
        <v/>
      </c>
      <c r="L1149" s="67"/>
      <c r="M1149" s="67"/>
      <c r="N1149" s="67" t="str">
        <f t="shared" si="102"/>
        <v>-</v>
      </c>
      <c r="O1149" s="67"/>
      <c r="P1149" s="67"/>
      <c r="Q1149" s="67"/>
      <c r="R1149" s="67"/>
      <c r="S1149" s="67"/>
      <c r="T1149" s="67"/>
      <c r="U1149" s="67"/>
      <c r="V1149" s="67"/>
      <c r="W1149" s="67"/>
      <c r="X1149" s="73" t="str">
        <f>IF('COUT TVX'!E1146=0,"",'COUT TVX'!E1146)</f>
        <v/>
      </c>
      <c r="Y1149" s="74"/>
      <c r="Z1149" s="74"/>
      <c r="AA1149" s="74"/>
      <c r="AB1149" s="74"/>
      <c r="AC1149" s="74"/>
      <c r="AD1149" s="68"/>
      <c r="AE1149" s="68" t="str">
        <f t="shared" si="103"/>
        <v/>
      </c>
      <c r="AF1149" s="68"/>
      <c r="AG1149" s="75" t="str">
        <f>IF('COUT TVX'!F1146=0,"",'COUT TVX'!F1146)</f>
        <v/>
      </c>
      <c r="AH1149" s="75" t="str">
        <f>IF('COUT TVX'!G1146=0,"",'COUT TVX'!G1146)</f>
        <v/>
      </c>
      <c r="AI1149" s="76" t="str">
        <f t="shared" si="104"/>
        <v/>
      </c>
      <c r="AJ1149" s="67" t="str">
        <f>'COUT TVX'!K1146</f>
        <v>Lot n° 07-Carrelage Faience</v>
      </c>
      <c r="AK1149" s="67" t="str">
        <f>'COUT TVX'!L1146</f>
        <v>SECOND ŒUVRE</v>
      </c>
      <c r="AL1149" s="68">
        <f>'COUT TVX'!M1146</f>
        <v>8771.15</v>
      </c>
      <c r="AM1149" s="68"/>
      <c r="AN1149" s="68"/>
      <c r="AO1149" s="68"/>
      <c r="AP1149" s="68"/>
      <c r="AQ1149" s="68"/>
      <c r="AR1149" s="68"/>
      <c r="AS1149" s="77" t="str">
        <f>IF(ISBLANK('COUT TVX'!Q1146),"",'COUT TVX'!Q1146)</f>
        <v/>
      </c>
      <c r="AT1149" s="68" t="str">
        <f t="shared" si="105"/>
        <v/>
      </c>
      <c r="AU1149" s="68" t="str">
        <f t="shared" si="106"/>
        <v/>
      </c>
      <c r="AV1149" s="68" t="str">
        <f t="shared" si="107"/>
        <v/>
      </c>
    </row>
    <row r="1150" spans="1:48" x14ac:dyDescent="0.25">
      <c r="A1150" s="67" t="str">
        <f>'COUT TVX'!A1147</f>
        <v>947*</v>
      </c>
      <c r="B1150" s="67" t="str">
        <f>'COUT TVX'!B1147</f>
        <v>CHEMIRE LE GAUDIN-LOTISSEMENT LES 3 CHENES</v>
      </c>
      <c r="C1150" s="67"/>
      <c r="D1150" s="67"/>
      <c r="E1150" s="67" t="str">
        <f>IF(ISBLANK('COUT TVX'!I1147),"",'COUT TVX'!I1147)</f>
        <v/>
      </c>
      <c r="F1150" s="72" t="str">
        <f>'COUT TVX'!R1147</f>
        <v>Z3</v>
      </c>
      <c r="G1150" s="67"/>
      <c r="H1150" s="67">
        <f>'COUT TVX'!C1147</f>
        <v>2018</v>
      </c>
      <c r="I1150" s="67">
        <f>'COUT TVX'!D1147</f>
        <v>2019</v>
      </c>
      <c r="J1150" s="67" t="str">
        <f>IF('COUT TVX'!H1147="IND","IND",IF('COUT TVX'!H1147="COLL","COLL",IF('COUT TVX'!H1147="INT","COL","MIXTE")))</f>
        <v>IND</v>
      </c>
      <c r="K1150" s="67" t="str">
        <f>IFERROR((VLOOKUP(A1150,'COUT GLOBAL'!A:L,9,FALSE)),"")</f>
        <v/>
      </c>
      <c r="L1150" s="67"/>
      <c r="M1150" s="67"/>
      <c r="N1150" s="67" t="str">
        <f t="shared" si="102"/>
        <v>-</v>
      </c>
      <c r="O1150" s="67"/>
      <c r="P1150" s="67"/>
      <c r="Q1150" s="67"/>
      <c r="R1150" s="67"/>
      <c r="S1150" s="67"/>
      <c r="T1150" s="67"/>
      <c r="U1150" s="67"/>
      <c r="V1150" s="67"/>
      <c r="W1150" s="67"/>
      <c r="X1150" s="73" t="str">
        <f>IF('COUT TVX'!E1147=0,"",'COUT TVX'!E1147)</f>
        <v/>
      </c>
      <c r="Y1150" s="74"/>
      <c r="Z1150" s="74"/>
      <c r="AA1150" s="74"/>
      <c r="AB1150" s="74"/>
      <c r="AC1150" s="74"/>
      <c r="AD1150" s="68"/>
      <c r="AE1150" s="68" t="str">
        <f t="shared" si="103"/>
        <v/>
      </c>
      <c r="AF1150" s="68"/>
      <c r="AG1150" s="75" t="str">
        <f>IF('COUT TVX'!F1147=0,"",'COUT TVX'!F1147)</f>
        <v/>
      </c>
      <c r="AH1150" s="75" t="str">
        <f>IF('COUT TVX'!G1147=0,"",'COUT TVX'!G1147)</f>
        <v/>
      </c>
      <c r="AI1150" s="76" t="str">
        <f t="shared" si="104"/>
        <v/>
      </c>
      <c r="AJ1150" s="67" t="str">
        <f>'COUT TVX'!K1147</f>
        <v>Lot n° 08-Peinture-Revets Sols Pvc</v>
      </c>
      <c r="AK1150" s="67" t="str">
        <f>'COUT TVX'!L1147</f>
        <v>SECOND ŒUVRE</v>
      </c>
      <c r="AL1150" s="68">
        <f>'COUT TVX'!M1147</f>
        <v>11389.65</v>
      </c>
      <c r="AM1150" s="68"/>
      <c r="AN1150" s="68"/>
      <c r="AO1150" s="68"/>
      <c r="AP1150" s="68"/>
      <c r="AQ1150" s="68"/>
      <c r="AR1150" s="68"/>
      <c r="AS1150" s="77" t="str">
        <f>IF(ISBLANK('COUT TVX'!Q1147),"",'COUT TVX'!Q1147)</f>
        <v/>
      </c>
      <c r="AT1150" s="68" t="str">
        <f t="shared" si="105"/>
        <v/>
      </c>
      <c r="AU1150" s="68" t="str">
        <f t="shared" si="106"/>
        <v/>
      </c>
      <c r="AV1150" s="68" t="str">
        <f t="shared" si="107"/>
        <v/>
      </c>
    </row>
    <row r="1151" spans="1:48" x14ac:dyDescent="0.25">
      <c r="A1151" s="67" t="str">
        <f>'COUT TVX'!A1148</f>
        <v>947*</v>
      </c>
      <c r="B1151" s="67" t="str">
        <f>'COUT TVX'!B1148</f>
        <v>CHEMIRE LE GAUDIN-LOTISSEMENT LES 3 CHENES</v>
      </c>
      <c r="C1151" s="67"/>
      <c r="D1151" s="67"/>
      <c r="E1151" s="67" t="str">
        <f>IF(ISBLANK('COUT TVX'!I1148),"",'COUT TVX'!I1148)</f>
        <v/>
      </c>
      <c r="F1151" s="72" t="str">
        <f>'COUT TVX'!R1148</f>
        <v>Z3</v>
      </c>
      <c r="G1151" s="67"/>
      <c r="H1151" s="67">
        <f>'COUT TVX'!C1148</f>
        <v>2018</v>
      </c>
      <c r="I1151" s="67">
        <f>'COUT TVX'!D1148</f>
        <v>2019</v>
      </c>
      <c r="J1151" s="67" t="str">
        <f>IF('COUT TVX'!H1148="IND","IND",IF('COUT TVX'!H1148="COLL","COLL",IF('COUT TVX'!H1148="INT","COL","MIXTE")))</f>
        <v>IND</v>
      </c>
      <c r="K1151" s="67" t="str">
        <f>IFERROR((VLOOKUP(A1151,'COUT GLOBAL'!A:L,9,FALSE)),"")</f>
        <v/>
      </c>
      <c r="L1151" s="67"/>
      <c r="M1151" s="67"/>
      <c r="N1151" s="67" t="str">
        <f t="shared" si="102"/>
        <v>-</v>
      </c>
      <c r="O1151" s="67"/>
      <c r="P1151" s="67"/>
      <c r="Q1151" s="67"/>
      <c r="R1151" s="67"/>
      <c r="S1151" s="67"/>
      <c r="T1151" s="67"/>
      <c r="U1151" s="67"/>
      <c r="V1151" s="67"/>
      <c r="W1151" s="67"/>
      <c r="X1151" s="73" t="str">
        <f>IF('COUT TVX'!E1148=0,"",'COUT TVX'!E1148)</f>
        <v/>
      </c>
      <c r="Y1151" s="74"/>
      <c r="Z1151" s="74"/>
      <c r="AA1151" s="74"/>
      <c r="AB1151" s="74"/>
      <c r="AC1151" s="74"/>
      <c r="AD1151" s="68"/>
      <c r="AE1151" s="68" t="str">
        <f t="shared" si="103"/>
        <v/>
      </c>
      <c r="AF1151" s="68"/>
      <c r="AG1151" s="75" t="str">
        <f>IF('COUT TVX'!F1148=0,"",'COUT TVX'!F1148)</f>
        <v/>
      </c>
      <c r="AH1151" s="75" t="str">
        <f>IF('COUT TVX'!G1148=0,"",'COUT TVX'!G1148)</f>
        <v/>
      </c>
      <c r="AI1151" s="76" t="str">
        <f t="shared" si="104"/>
        <v/>
      </c>
      <c r="AJ1151" s="67" t="str">
        <f>'COUT TVX'!K1148</f>
        <v>Lot n° 10-Plomberie-Chauffage-Venitlation</v>
      </c>
      <c r="AK1151" s="67" t="str">
        <f>'COUT TVX'!L1148</f>
        <v>ELECTRICITE / CHAUFFAGE/PLOMBERIE/VMC</v>
      </c>
      <c r="AL1151" s="68">
        <f>'COUT TVX'!M1148</f>
        <v>33498</v>
      </c>
      <c r="AM1151" s="68"/>
      <c r="AN1151" s="68"/>
      <c r="AO1151" s="68"/>
      <c r="AP1151" s="68"/>
      <c r="AQ1151" s="68"/>
      <c r="AR1151" s="68"/>
      <c r="AS1151" s="77" t="str">
        <f>IF(ISBLANK('COUT TVX'!Q1148),"",'COUT TVX'!Q1148)</f>
        <v/>
      </c>
      <c r="AT1151" s="68" t="str">
        <f t="shared" si="105"/>
        <v/>
      </c>
      <c r="AU1151" s="68" t="str">
        <f t="shared" si="106"/>
        <v/>
      </c>
      <c r="AV1151" s="68" t="str">
        <f t="shared" si="107"/>
        <v/>
      </c>
    </row>
    <row r="1152" spans="1:48" x14ac:dyDescent="0.25">
      <c r="A1152" s="67" t="str">
        <f>'COUT TVX'!A1149</f>
        <v>947*</v>
      </c>
      <c r="B1152" s="67" t="str">
        <f>'COUT TVX'!B1149</f>
        <v>CHEMIRE LE GAUDIN-LOTISSEMENT LES 3 CHENES</v>
      </c>
      <c r="C1152" s="67"/>
      <c r="D1152" s="67"/>
      <c r="E1152" s="67" t="str">
        <f>IF(ISBLANK('COUT TVX'!I1149),"",'COUT TVX'!I1149)</f>
        <v/>
      </c>
      <c r="F1152" s="72" t="str">
        <f>'COUT TVX'!R1149</f>
        <v>Z3</v>
      </c>
      <c r="G1152" s="67"/>
      <c r="H1152" s="67">
        <f>'COUT TVX'!C1149</f>
        <v>2018</v>
      </c>
      <c r="I1152" s="67">
        <f>'COUT TVX'!D1149</f>
        <v>2019</v>
      </c>
      <c r="J1152" s="67" t="str">
        <f>IF('COUT TVX'!H1149="IND","IND",IF('COUT TVX'!H1149="COLL","COLL",IF('COUT TVX'!H1149="INT","COL","MIXTE")))</f>
        <v>IND</v>
      </c>
      <c r="K1152" s="67" t="str">
        <f>IFERROR((VLOOKUP(A1152,'COUT GLOBAL'!A:L,9,FALSE)),"")</f>
        <v/>
      </c>
      <c r="L1152" s="67"/>
      <c r="M1152" s="67"/>
      <c r="N1152" s="67" t="str">
        <f t="shared" si="102"/>
        <v>-</v>
      </c>
      <c r="O1152" s="67"/>
      <c r="P1152" s="67"/>
      <c r="Q1152" s="67"/>
      <c r="R1152" s="67"/>
      <c r="S1152" s="67"/>
      <c r="T1152" s="67"/>
      <c r="U1152" s="67"/>
      <c r="V1152" s="67"/>
      <c r="W1152" s="67"/>
      <c r="X1152" s="73" t="str">
        <f>IF('COUT TVX'!E1149=0,"",'COUT TVX'!E1149)</f>
        <v/>
      </c>
      <c r="Y1152" s="74"/>
      <c r="Z1152" s="74"/>
      <c r="AA1152" s="74"/>
      <c r="AB1152" s="74"/>
      <c r="AC1152" s="74"/>
      <c r="AD1152" s="68"/>
      <c r="AE1152" s="68" t="str">
        <f t="shared" si="103"/>
        <v/>
      </c>
      <c r="AF1152" s="68"/>
      <c r="AG1152" s="75" t="str">
        <f>IF('COUT TVX'!F1149=0,"",'COUT TVX'!F1149)</f>
        <v/>
      </c>
      <c r="AH1152" s="75" t="str">
        <f>IF('COUT TVX'!G1149=0,"",'COUT TVX'!G1149)</f>
        <v/>
      </c>
      <c r="AI1152" s="76" t="str">
        <f t="shared" si="104"/>
        <v/>
      </c>
      <c r="AJ1152" s="67" t="str">
        <f>'COUT TVX'!K1149</f>
        <v>Lot n° 11-Electricite</v>
      </c>
      <c r="AK1152" s="67" t="str">
        <f>'COUT TVX'!L1149</f>
        <v>ELECTRICITE / CHAUFFAGE/PLOMBERIE/VMC</v>
      </c>
      <c r="AL1152" s="68">
        <f>'COUT TVX'!M1149</f>
        <v>15530.64</v>
      </c>
      <c r="AM1152" s="68"/>
      <c r="AN1152" s="68"/>
      <c r="AO1152" s="68"/>
      <c r="AP1152" s="68"/>
      <c r="AQ1152" s="68"/>
      <c r="AR1152" s="68"/>
      <c r="AS1152" s="77" t="str">
        <f>IF(ISBLANK('COUT TVX'!Q1149),"",'COUT TVX'!Q1149)</f>
        <v/>
      </c>
      <c r="AT1152" s="68" t="str">
        <f t="shared" si="105"/>
        <v/>
      </c>
      <c r="AU1152" s="68" t="str">
        <f t="shared" si="106"/>
        <v/>
      </c>
      <c r="AV1152" s="68" t="str">
        <f t="shared" si="107"/>
        <v/>
      </c>
    </row>
    <row r="1153" spans="1:48" x14ac:dyDescent="0.25">
      <c r="A1153" s="67" t="str">
        <f>'COUT TVX'!A1150</f>
        <v>947*</v>
      </c>
      <c r="B1153" s="67" t="str">
        <f>'COUT TVX'!B1150</f>
        <v>CHEMIRE LE GAUDIN-LOTISSEMENT LES 3 CHENES</v>
      </c>
      <c r="C1153" s="67"/>
      <c r="D1153" s="67"/>
      <c r="E1153" s="67" t="str">
        <f>IF(ISBLANK('COUT TVX'!I1150),"",'COUT TVX'!I1150)</f>
        <v/>
      </c>
      <c r="F1153" s="72" t="str">
        <f>'COUT TVX'!R1150</f>
        <v>Z3</v>
      </c>
      <c r="G1153" s="67"/>
      <c r="H1153" s="67">
        <f>'COUT TVX'!C1150</f>
        <v>2018</v>
      </c>
      <c r="I1153" s="67">
        <f>'COUT TVX'!D1150</f>
        <v>2019</v>
      </c>
      <c r="J1153" s="67" t="str">
        <f>IF('COUT TVX'!H1150="IND","IND",IF('COUT TVX'!H1150="COLL","COLL",IF('COUT TVX'!H1150="INT","COL","MIXTE")))</f>
        <v>IND</v>
      </c>
      <c r="K1153" s="67" t="str">
        <f>IFERROR((VLOOKUP(A1153,'COUT GLOBAL'!A:L,9,FALSE)),"")</f>
        <v/>
      </c>
      <c r="L1153" s="67"/>
      <c r="M1153" s="67"/>
      <c r="N1153" s="67" t="str">
        <f t="shared" si="102"/>
        <v>-</v>
      </c>
      <c r="O1153" s="67"/>
      <c r="P1153" s="67"/>
      <c r="Q1153" s="67"/>
      <c r="R1153" s="67"/>
      <c r="S1153" s="67"/>
      <c r="T1153" s="67"/>
      <c r="U1153" s="67"/>
      <c r="V1153" s="67"/>
      <c r="W1153" s="67"/>
      <c r="X1153" s="73" t="str">
        <f>IF('COUT TVX'!E1150=0,"",'COUT TVX'!E1150)</f>
        <v/>
      </c>
      <c r="Y1153" s="74"/>
      <c r="Z1153" s="74"/>
      <c r="AA1153" s="74"/>
      <c r="AB1153" s="74"/>
      <c r="AC1153" s="74"/>
      <c r="AD1153" s="68"/>
      <c r="AE1153" s="68" t="str">
        <f t="shared" si="103"/>
        <v/>
      </c>
      <c r="AF1153" s="68"/>
      <c r="AG1153" s="75" t="str">
        <f>IF('COUT TVX'!F1150=0,"",'COUT TVX'!F1150)</f>
        <v/>
      </c>
      <c r="AH1153" s="75" t="str">
        <f>IF('COUT TVX'!G1150=0,"",'COUT TVX'!G1150)</f>
        <v/>
      </c>
      <c r="AI1153" s="76" t="str">
        <f t="shared" si="104"/>
        <v/>
      </c>
      <c r="AJ1153" s="67" t="str">
        <f>'COUT TVX'!K1150</f>
        <v>Lot n° 01-Gros Oeuvre-VRD-Enduits Grattes</v>
      </c>
      <c r="AK1153" s="67" t="str">
        <f>'COUT TVX'!L1150</f>
        <v>GROS ŒUVRE</v>
      </c>
      <c r="AL1153" s="68">
        <f>'COUT TVX'!M1150</f>
        <v>95975</v>
      </c>
      <c r="AM1153" s="68"/>
      <c r="AN1153" s="68"/>
      <c r="AO1153" s="68"/>
      <c r="AP1153" s="68"/>
      <c r="AQ1153" s="68"/>
      <c r="AR1153" s="68"/>
      <c r="AS1153" s="77" t="str">
        <f>IF(ISBLANK('COUT TVX'!Q1150),"",'COUT TVX'!Q1150)</f>
        <v/>
      </c>
      <c r="AT1153" s="68" t="str">
        <f t="shared" si="105"/>
        <v/>
      </c>
      <c r="AU1153" s="68" t="str">
        <f t="shared" si="106"/>
        <v/>
      </c>
      <c r="AV1153" s="68" t="str">
        <f t="shared" si="107"/>
        <v/>
      </c>
    </row>
    <row r="1154" spans="1:48" x14ac:dyDescent="0.25">
      <c r="A1154" s="67" t="str">
        <f>'COUT TVX'!A1151</f>
        <v>947*</v>
      </c>
      <c r="B1154" s="67" t="str">
        <f>'COUT TVX'!B1151</f>
        <v>CHEMIRE LE GAUDIN-LOTISSEMENT LES 3 CHENES</v>
      </c>
      <c r="C1154" s="67"/>
      <c r="D1154" s="67"/>
      <c r="E1154" s="67" t="str">
        <f>IF(ISBLANK('COUT TVX'!I1151),"",'COUT TVX'!I1151)</f>
        <v/>
      </c>
      <c r="F1154" s="72" t="str">
        <f>'COUT TVX'!R1151</f>
        <v>Z3</v>
      </c>
      <c r="G1154" s="67"/>
      <c r="H1154" s="67">
        <f>'COUT TVX'!C1151</f>
        <v>2018</v>
      </c>
      <c r="I1154" s="67">
        <f>'COUT TVX'!D1151</f>
        <v>2019</v>
      </c>
      <c r="J1154" s="67" t="str">
        <f>IF('COUT TVX'!H1151="IND","IND",IF('COUT TVX'!H1151="COLL","COLL",IF('COUT TVX'!H1151="INT","COL","MIXTE")))</f>
        <v>IND</v>
      </c>
      <c r="K1154" s="67" t="str">
        <f>IFERROR((VLOOKUP(A1154,'COUT GLOBAL'!A:L,9,FALSE)),"")</f>
        <v/>
      </c>
      <c r="L1154" s="67"/>
      <c r="M1154" s="67"/>
      <c r="N1154" s="67" t="str">
        <f t="shared" si="102"/>
        <v>-</v>
      </c>
      <c r="O1154" s="67"/>
      <c r="P1154" s="67"/>
      <c r="Q1154" s="67"/>
      <c r="R1154" s="67"/>
      <c r="S1154" s="67"/>
      <c r="T1154" s="67"/>
      <c r="U1154" s="67"/>
      <c r="V1154" s="67"/>
      <c r="W1154" s="67"/>
      <c r="X1154" s="73" t="str">
        <f>IF('COUT TVX'!E1151=0,"",'COUT TVX'!E1151)</f>
        <v/>
      </c>
      <c r="Y1154" s="74"/>
      <c r="Z1154" s="74"/>
      <c r="AA1154" s="74"/>
      <c r="AB1154" s="74"/>
      <c r="AC1154" s="74"/>
      <c r="AD1154" s="68"/>
      <c r="AE1154" s="68" t="str">
        <f t="shared" si="103"/>
        <v/>
      </c>
      <c r="AF1154" s="68"/>
      <c r="AG1154" s="75" t="str">
        <f>IF('COUT TVX'!F1151=0,"",'COUT TVX'!F1151)</f>
        <v/>
      </c>
      <c r="AH1154" s="75" t="str">
        <f>IF('COUT TVX'!G1151=0,"",'COUT TVX'!G1151)</f>
        <v/>
      </c>
      <c r="AI1154" s="76" t="str">
        <f t="shared" si="104"/>
        <v/>
      </c>
      <c r="AJ1154" s="67" t="str">
        <f>'COUT TVX'!K1151</f>
        <v>Sous-Traitant n°02-Lot n°1</v>
      </c>
      <c r="AK1154" s="67" t="str">
        <f>'COUT TVX'!L1151</f>
        <v>GROS ŒUVRE</v>
      </c>
      <c r="AL1154" s="68">
        <f>'COUT TVX'!M1151</f>
        <v>1200</v>
      </c>
      <c r="AM1154" s="68"/>
      <c r="AN1154" s="68"/>
      <c r="AO1154" s="68"/>
      <c r="AP1154" s="68"/>
      <c r="AQ1154" s="68"/>
      <c r="AR1154" s="68"/>
      <c r="AS1154" s="77" t="str">
        <f>IF(ISBLANK('COUT TVX'!Q1151),"",'COUT TVX'!Q1151)</f>
        <v/>
      </c>
      <c r="AT1154" s="68" t="str">
        <f t="shared" si="105"/>
        <v/>
      </c>
      <c r="AU1154" s="68" t="str">
        <f t="shared" si="106"/>
        <v/>
      </c>
      <c r="AV1154" s="68" t="str">
        <f t="shared" si="107"/>
        <v/>
      </c>
    </row>
    <row r="1155" spans="1:48" x14ac:dyDescent="0.25">
      <c r="A1155" s="67" t="str">
        <f>'COUT TVX'!A1152</f>
        <v>947*</v>
      </c>
      <c r="B1155" s="67" t="str">
        <f>'COUT TVX'!B1152</f>
        <v>CHEMIRE LE GAUDIN-LOTISSEMENT LES 3 CHENES</v>
      </c>
      <c r="C1155" s="67"/>
      <c r="D1155" s="67"/>
      <c r="E1155" s="67" t="str">
        <f>IF(ISBLANK('COUT TVX'!I1152),"",'COUT TVX'!I1152)</f>
        <v/>
      </c>
      <c r="F1155" s="72" t="str">
        <f>'COUT TVX'!R1152</f>
        <v>Z3</v>
      </c>
      <c r="G1155" s="67"/>
      <c r="H1155" s="67">
        <f>'COUT TVX'!C1152</f>
        <v>2018</v>
      </c>
      <c r="I1155" s="67">
        <f>'COUT TVX'!D1152</f>
        <v>2019</v>
      </c>
      <c r="J1155" s="67" t="str">
        <f>IF('COUT TVX'!H1152="IND","IND",IF('COUT TVX'!H1152="COLL","COLL",IF('COUT TVX'!H1152="INT","COL","MIXTE")))</f>
        <v>IND</v>
      </c>
      <c r="K1155" s="67" t="str">
        <f>IFERROR((VLOOKUP(A1155,'COUT GLOBAL'!A:L,9,FALSE)),"")</f>
        <v/>
      </c>
      <c r="L1155" s="67"/>
      <c r="M1155" s="67"/>
      <c r="N1155" s="67" t="str">
        <f t="shared" si="102"/>
        <v>-</v>
      </c>
      <c r="O1155" s="67"/>
      <c r="P1155" s="67"/>
      <c r="Q1155" s="67"/>
      <c r="R1155" s="67"/>
      <c r="S1155" s="67"/>
      <c r="T1155" s="67"/>
      <c r="U1155" s="67"/>
      <c r="V1155" s="67"/>
      <c r="W1155" s="67"/>
      <c r="X1155" s="73" t="str">
        <f>IF('COUT TVX'!E1152=0,"",'COUT TVX'!E1152)</f>
        <v/>
      </c>
      <c r="Y1155" s="74"/>
      <c r="Z1155" s="74"/>
      <c r="AA1155" s="74"/>
      <c r="AB1155" s="74"/>
      <c r="AC1155" s="74"/>
      <c r="AD1155" s="68"/>
      <c r="AE1155" s="68" t="str">
        <f t="shared" si="103"/>
        <v/>
      </c>
      <c r="AF1155" s="68"/>
      <c r="AG1155" s="75" t="str">
        <f>IF('COUT TVX'!F1152=0,"",'COUT TVX'!F1152)</f>
        <v/>
      </c>
      <c r="AH1155" s="75" t="str">
        <f>IF('COUT TVX'!G1152=0,"",'COUT TVX'!G1152)</f>
        <v/>
      </c>
      <c r="AI1155" s="76" t="str">
        <f t="shared" si="104"/>
        <v/>
      </c>
      <c r="AJ1155" s="67" t="str">
        <f>'COUT TVX'!K1152</f>
        <v>Lot n° 09-Espaces Verts-Clotures</v>
      </c>
      <c r="AK1155" s="67" t="s">
        <v>148</v>
      </c>
      <c r="AL1155" s="68">
        <f>'COUT TVX'!M1152</f>
        <v>4108.75</v>
      </c>
      <c r="AM1155" s="68"/>
      <c r="AN1155" s="68"/>
      <c r="AO1155" s="68"/>
      <c r="AP1155" s="68"/>
      <c r="AQ1155" s="68"/>
      <c r="AR1155" s="68"/>
      <c r="AS1155" s="77" t="str">
        <f>IF(ISBLANK('COUT TVX'!Q1152),"",'COUT TVX'!Q1152)</f>
        <v/>
      </c>
      <c r="AT1155" s="68" t="str">
        <f t="shared" si="105"/>
        <v/>
      </c>
      <c r="AU1155" s="68" t="str">
        <f t="shared" si="106"/>
        <v/>
      </c>
      <c r="AV1155" s="68" t="str">
        <f t="shared" si="107"/>
        <v/>
      </c>
    </row>
    <row r="1156" spans="1:48" x14ac:dyDescent="0.25">
      <c r="A1156" s="67" t="str">
        <f>'COUT TVX'!A1153</f>
        <v>801*</v>
      </c>
      <c r="B1156" s="67" t="str">
        <f>'COUT TVX'!B1153</f>
        <v>ALLONNES-LA CROIX GEORGETTE</v>
      </c>
      <c r="C1156" s="67"/>
      <c r="D1156" s="67" t="s">
        <v>1244</v>
      </c>
      <c r="E1156" s="67" t="str">
        <f>IF(ISBLANK('COUT TVX'!I1153),"",'COUT TVX'!I1153)</f>
        <v/>
      </c>
      <c r="F1156" s="72" t="str">
        <f>'COUT TVX'!R1153</f>
        <v>Z2</v>
      </c>
      <c r="G1156" s="67"/>
      <c r="H1156" s="67">
        <f>'COUT TVX'!C1153</f>
        <v>2018</v>
      </c>
      <c r="I1156" s="67">
        <f>'COUT TVX'!D1153</f>
        <v>2019</v>
      </c>
      <c r="J1156" s="67" t="str">
        <f>IF('COUT TVX'!H1153="IND","IND",IF('COUT TVX'!H1153="COLL","COLL",IF('COUT TVX'!H1153="INT","COL","MIXTE")))</f>
        <v>IND</v>
      </c>
      <c r="K1156" s="67" t="str">
        <f>IFERROR((VLOOKUP(A1156,'COUT GLOBAL'!A:L,9,FALSE)),"")</f>
        <v/>
      </c>
      <c r="L1156" s="67"/>
      <c r="M1156" s="67"/>
      <c r="N1156" s="67" t="str">
        <f t="shared" si="102"/>
        <v>-</v>
      </c>
      <c r="O1156" s="67"/>
      <c r="P1156" s="67"/>
      <c r="Q1156" s="67"/>
      <c r="R1156" s="67"/>
      <c r="S1156" s="67"/>
      <c r="T1156" s="67"/>
      <c r="U1156" s="67"/>
      <c r="V1156" s="67"/>
      <c r="W1156" s="67"/>
      <c r="X1156" s="73">
        <f>IF('COUT TVX'!E1153=0,"",'COUT TVX'!E1153)</f>
        <v>16</v>
      </c>
      <c r="Y1156" s="74"/>
      <c r="Z1156" s="74"/>
      <c r="AA1156" s="74"/>
      <c r="AB1156" s="74"/>
      <c r="AC1156" s="74"/>
      <c r="AD1156" s="68"/>
      <c r="AE1156" s="68">
        <f t="shared" si="103"/>
        <v>0</v>
      </c>
      <c r="AF1156" s="68"/>
      <c r="AG1156" s="75">
        <f>IF('COUT TVX'!F1153=0,"",'COUT TVX'!F1153)</f>
        <v>1064.33</v>
      </c>
      <c r="AH1156" s="75">
        <f>IF('COUT TVX'!G1153=0,"",'COUT TVX'!G1153)</f>
        <v>1082.9100000000001</v>
      </c>
      <c r="AI1156" s="76">
        <f t="shared" si="104"/>
        <v>0.9828425261563748</v>
      </c>
      <c r="AJ1156" s="67" t="str">
        <f>'COUT TVX'!K1153</f>
        <v>Lot n°1 VRD Terrassement</v>
      </c>
      <c r="AK1156" s="67" t="str">
        <f>'COUT TVX'!L1153</f>
        <v>VRD</v>
      </c>
      <c r="AL1156" s="68">
        <f>'COUT TVX'!M1153</f>
        <v>161571.24</v>
      </c>
      <c r="AM1156" s="68"/>
      <c r="AN1156" s="68"/>
      <c r="AO1156" s="68"/>
      <c r="AP1156" s="68"/>
      <c r="AQ1156" s="68"/>
      <c r="AR1156" s="68"/>
      <c r="AS1156" s="77" t="str">
        <f>IF(ISBLANK('COUT TVX'!Q1153),"",'COUT TVX'!Q1153)</f>
        <v/>
      </c>
      <c r="AT1156" s="68">
        <f t="shared" si="105"/>
        <v>0</v>
      </c>
      <c r="AU1156" s="68">
        <f t="shared" si="106"/>
        <v>0</v>
      </c>
      <c r="AV1156" s="68">
        <f t="shared" si="107"/>
        <v>0</v>
      </c>
    </row>
    <row r="1157" spans="1:48" x14ac:dyDescent="0.25">
      <c r="A1157" s="67" t="str">
        <f>'COUT TVX'!A1154</f>
        <v>801*</v>
      </c>
      <c r="B1157" s="67" t="str">
        <f>'COUT TVX'!B1154</f>
        <v>ALLONNES-LA CROIX GEORGETTE</v>
      </c>
      <c r="C1157" s="67"/>
      <c r="D1157" s="67"/>
      <c r="E1157" s="67" t="str">
        <f>IF(ISBLANK('COUT TVX'!I1154),"",'COUT TVX'!I1154)</f>
        <v/>
      </c>
      <c r="F1157" s="72" t="str">
        <f>'COUT TVX'!R1154</f>
        <v>Z2</v>
      </c>
      <c r="G1157" s="67"/>
      <c r="H1157" s="67">
        <f>'COUT TVX'!C1154</f>
        <v>2018</v>
      </c>
      <c r="I1157" s="67">
        <f>'COUT TVX'!D1154</f>
        <v>2019</v>
      </c>
      <c r="J1157" s="67" t="str">
        <f>IF('COUT TVX'!H1154="IND","IND",IF('COUT TVX'!H1154="COLL","COLL",IF('COUT TVX'!H1154="INT","COL","MIXTE")))</f>
        <v>IND</v>
      </c>
      <c r="K1157" s="67" t="str">
        <f>IFERROR((VLOOKUP(A1157,'COUT GLOBAL'!A:L,9,FALSE)),"")</f>
        <v/>
      </c>
      <c r="L1157" s="67"/>
      <c r="M1157" s="67"/>
      <c r="N1157" s="67" t="str">
        <f t="shared" si="102"/>
        <v>-</v>
      </c>
      <c r="O1157" s="67"/>
      <c r="P1157" s="67"/>
      <c r="Q1157" s="67"/>
      <c r="R1157" s="67"/>
      <c r="S1157" s="67"/>
      <c r="T1157" s="67"/>
      <c r="U1157" s="67"/>
      <c r="V1157" s="67"/>
      <c r="W1157" s="67"/>
      <c r="X1157" s="73" t="str">
        <f>IF('COUT TVX'!E1154=0,"",'COUT TVX'!E1154)</f>
        <v/>
      </c>
      <c r="Y1157" s="74"/>
      <c r="Z1157" s="74"/>
      <c r="AA1157" s="74"/>
      <c r="AB1157" s="74"/>
      <c r="AC1157" s="74"/>
      <c r="AD1157" s="68"/>
      <c r="AE1157" s="68" t="str">
        <f t="shared" si="103"/>
        <v/>
      </c>
      <c r="AF1157" s="68"/>
      <c r="AG1157" s="75" t="str">
        <f>IF('COUT TVX'!F1154=0,"",'COUT TVX'!F1154)</f>
        <v/>
      </c>
      <c r="AH1157" s="75" t="str">
        <f>IF('COUT TVX'!G1154=0,"",'COUT TVX'!G1154)</f>
        <v/>
      </c>
      <c r="AI1157" s="76" t="str">
        <f t="shared" si="104"/>
        <v/>
      </c>
      <c r="AJ1157" s="67" t="str">
        <f>'COUT TVX'!K1154</f>
        <v>Lot n°2 Gros Oeuvre</v>
      </c>
      <c r="AK1157" s="67" t="str">
        <f>'COUT TVX'!L1154</f>
        <v>GROS ŒUVRE</v>
      </c>
      <c r="AL1157" s="68">
        <f>'COUT TVX'!M1154</f>
        <v>531782.04</v>
      </c>
      <c r="AM1157" s="68"/>
      <c r="AN1157" s="68"/>
      <c r="AO1157" s="68"/>
      <c r="AP1157" s="68"/>
      <c r="AQ1157" s="68"/>
      <c r="AR1157" s="68"/>
      <c r="AS1157" s="77" t="str">
        <f>IF(ISBLANK('COUT TVX'!Q1154),"",'COUT TVX'!Q1154)</f>
        <v/>
      </c>
      <c r="AT1157" s="68" t="str">
        <f t="shared" si="105"/>
        <v/>
      </c>
      <c r="AU1157" s="68" t="str">
        <f t="shared" si="106"/>
        <v/>
      </c>
      <c r="AV1157" s="68" t="str">
        <f t="shared" si="107"/>
        <v/>
      </c>
    </row>
    <row r="1158" spans="1:48" x14ac:dyDescent="0.25">
      <c r="A1158" s="67" t="str">
        <f>'COUT TVX'!A1155</f>
        <v>801*</v>
      </c>
      <c r="B1158" s="67" t="str">
        <f>'COUT TVX'!B1155</f>
        <v>ALLONNES-LA CROIX GEORGETTE</v>
      </c>
      <c r="C1158" s="67"/>
      <c r="D1158" s="67"/>
      <c r="E1158" s="67" t="str">
        <f>IF(ISBLANK('COUT TVX'!I1155),"",'COUT TVX'!I1155)</f>
        <v/>
      </c>
      <c r="F1158" s="72" t="str">
        <f>'COUT TVX'!R1155</f>
        <v>Z2</v>
      </c>
      <c r="G1158" s="67"/>
      <c r="H1158" s="67">
        <f>'COUT TVX'!C1155</f>
        <v>2018</v>
      </c>
      <c r="I1158" s="67">
        <f>'COUT TVX'!D1155</f>
        <v>2019</v>
      </c>
      <c r="J1158" s="67" t="str">
        <f>IF('COUT TVX'!H1155="IND","IND",IF('COUT TVX'!H1155="COLL","COLL",IF('COUT TVX'!H1155="INT","COL","MIXTE")))</f>
        <v>IND</v>
      </c>
      <c r="K1158" s="67" t="str">
        <f>IFERROR((VLOOKUP(A1158,'COUT GLOBAL'!A:L,9,FALSE)),"")</f>
        <v/>
      </c>
      <c r="L1158" s="67"/>
      <c r="M1158" s="67"/>
      <c r="N1158" s="67" t="str">
        <f t="shared" ref="N1158:N1199" si="108">IF(ISBLANK(G1158),"-",IF(L1157&lt;2012,"RT2005","RT2012"))</f>
        <v>-</v>
      </c>
      <c r="O1158" s="67"/>
      <c r="P1158" s="67"/>
      <c r="Q1158" s="67"/>
      <c r="R1158" s="67"/>
      <c r="S1158" s="67"/>
      <c r="T1158" s="67"/>
      <c r="U1158" s="67"/>
      <c r="V1158" s="67"/>
      <c r="W1158" s="67"/>
      <c r="X1158" s="73" t="str">
        <f>IF('COUT TVX'!E1155=0,"",'COUT TVX'!E1155)</f>
        <v/>
      </c>
      <c r="Y1158" s="74"/>
      <c r="Z1158" s="74"/>
      <c r="AA1158" s="74"/>
      <c r="AB1158" s="74"/>
      <c r="AC1158" s="74"/>
      <c r="AD1158" s="68"/>
      <c r="AE1158" s="68" t="str">
        <f t="shared" ref="AE1158:AE1199" si="109">IFERROR((AD1158/AH1158),"")</f>
        <v/>
      </c>
      <c r="AF1158" s="68"/>
      <c r="AG1158" s="75" t="str">
        <f>IF('COUT TVX'!F1155=0,"",'COUT TVX'!F1155)</f>
        <v/>
      </c>
      <c r="AH1158" s="75" t="str">
        <f>IF('COUT TVX'!G1155=0,"",'COUT TVX'!G1155)</f>
        <v/>
      </c>
      <c r="AI1158" s="76" t="str">
        <f t="shared" ref="AI1158:AI1199" si="110">IFERROR((AG1158/AH1158),"")</f>
        <v/>
      </c>
      <c r="AJ1158" s="67" t="str">
        <f>'COUT TVX'!K1155</f>
        <v>Sous Traitant Lot n°2 Gros Oeuvre</v>
      </c>
      <c r="AK1158" s="67" t="str">
        <f>'COUT TVX'!L1155</f>
        <v>GROS ŒUVRE</v>
      </c>
      <c r="AL1158" s="68">
        <f>'COUT TVX'!M1155</f>
        <v>1500</v>
      </c>
      <c r="AM1158" s="68"/>
      <c r="AN1158" s="68"/>
      <c r="AO1158" s="68"/>
      <c r="AP1158" s="68"/>
      <c r="AQ1158" s="68"/>
      <c r="AR1158" s="68"/>
      <c r="AS1158" s="77" t="str">
        <f>IF(ISBLANK('COUT TVX'!Q1155),"",'COUT TVX'!Q1155)</f>
        <v/>
      </c>
      <c r="AT1158" s="68" t="str">
        <f t="shared" ref="AT1158:AT1199" si="111">IFERROR((AM1158/X1158),"")</f>
        <v/>
      </c>
      <c r="AU1158" s="68" t="str">
        <f t="shared" ref="AU1158:AU1199" si="112">IFERROR((AM1158/AG1158),"")</f>
        <v/>
      </c>
      <c r="AV1158" s="68" t="str">
        <f t="shared" ref="AV1158:AV1199" si="113">IFERROR((AM1158/AH1158),"")</f>
        <v/>
      </c>
    </row>
    <row r="1159" spans="1:48" x14ac:dyDescent="0.25">
      <c r="A1159" s="67" t="str">
        <f>'COUT TVX'!A1156</f>
        <v>801*</v>
      </c>
      <c r="B1159" s="67" t="str">
        <f>'COUT TVX'!B1156</f>
        <v>ALLONNES-LA CROIX GEORGETTE</v>
      </c>
      <c r="C1159" s="67"/>
      <c r="D1159" s="67"/>
      <c r="E1159" s="67" t="str">
        <f>IF(ISBLANK('COUT TVX'!I1156),"",'COUT TVX'!I1156)</f>
        <v/>
      </c>
      <c r="F1159" s="72" t="str">
        <f>'COUT TVX'!R1156</f>
        <v>Z2</v>
      </c>
      <c r="G1159" s="67"/>
      <c r="H1159" s="67">
        <f>'COUT TVX'!C1156</f>
        <v>2018</v>
      </c>
      <c r="I1159" s="67">
        <f>'COUT TVX'!D1156</f>
        <v>2019</v>
      </c>
      <c r="J1159" s="67" t="str">
        <f>IF('COUT TVX'!H1156="IND","IND",IF('COUT TVX'!H1156="COLL","COLL",IF('COUT TVX'!H1156="INT","COL","MIXTE")))</f>
        <v>IND</v>
      </c>
      <c r="K1159" s="67" t="str">
        <f>IFERROR((VLOOKUP(A1159,'COUT GLOBAL'!A:L,9,FALSE)),"")</f>
        <v/>
      </c>
      <c r="L1159" s="67"/>
      <c r="M1159" s="67"/>
      <c r="N1159" s="67" t="str">
        <f t="shared" si="108"/>
        <v>-</v>
      </c>
      <c r="O1159" s="67"/>
      <c r="P1159" s="67"/>
      <c r="Q1159" s="67"/>
      <c r="R1159" s="67"/>
      <c r="S1159" s="67"/>
      <c r="T1159" s="67"/>
      <c r="U1159" s="67"/>
      <c r="V1159" s="67"/>
      <c r="W1159" s="67"/>
      <c r="X1159" s="73" t="str">
        <f>IF('COUT TVX'!E1156=0,"",'COUT TVX'!E1156)</f>
        <v/>
      </c>
      <c r="Y1159" s="74"/>
      <c r="Z1159" s="74"/>
      <c r="AA1159" s="74"/>
      <c r="AB1159" s="74"/>
      <c r="AC1159" s="74"/>
      <c r="AD1159" s="68"/>
      <c r="AE1159" s="68" t="str">
        <f t="shared" si="109"/>
        <v/>
      </c>
      <c r="AF1159" s="68"/>
      <c r="AG1159" s="75" t="str">
        <f>IF('COUT TVX'!F1156=0,"",'COUT TVX'!F1156)</f>
        <v/>
      </c>
      <c r="AH1159" s="75" t="str">
        <f>IF('COUT TVX'!G1156=0,"",'COUT TVX'!G1156)</f>
        <v/>
      </c>
      <c r="AI1159" s="76" t="str">
        <f t="shared" si="110"/>
        <v/>
      </c>
      <c r="AJ1159" s="67" t="str">
        <f>'COUT TVX'!K1156</f>
        <v>Lot n°3 Ravalement</v>
      </c>
      <c r="AK1159" s="67" t="str">
        <f>'COUT TVX'!L1156</f>
        <v>GROS ŒUVRE</v>
      </c>
      <c r="AL1159" s="68">
        <f>'COUT TVX'!M1156</f>
        <v>37072.699999999997</v>
      </c>
      <c r="AM1159" s="68"/>
      <c r="AN1159" s="68"/>
      <c r="AO1159" s="68"/>
      <c r="AP1159" s="68"/>
      <c r="AQ1159" s="68"/>
      <c r="AR1159" s="68"/>
      <c r="AS1159" s="77" t="str">
        <f>IF(ISBLANK('COUT TVX'!Q1156),"",'COUT TVX'!Q1156)</f>
        <v/>
      </c>
      <c r="AT1159" s="68" t="str">
        <f t="shared" si="111"/>
        <v/>
      </c>
      <c r="AU1159" s="68" t="str">
        <f t="shared" si="112"/>
        <v/>
      </c>
      <c r="AV1159" s="68" t="str">
        <f t="shared" si="113"/>
        <v/>
      </c>
    </row>
    <row r="1160" spans="1:48" x14ac:dyDescent="0.25">
      <c r="A1160" s="67" t="str">
        <f>'COUT TVX'!A1157</f>
        <v>801*</v>
      </c>
      <c r="B1160" s="67" t="str">
        <f>'COUT TVX'!B1157</f>
        <v>ALLONNES-LA CROIX GEORGETTE</v>
      </c>
      <c r="C1160" s="67"/>
      <c r="D1160" s="67"/>
      <c r="E1160" s="67" t="str">
        <f>IF(ISBLANK('COUT TVX'!I1157),"",'COUT TVX'!I1157)</f>
        <v/>
      </c>
      <c r="F1160" s="72" t="str">
        <f>'COUT TVX'!R1157</f>
        <v>Z2</v>
      </c>
      <c r="G1160" s="67"/>
      <c r="H1160" s="67">
        <f>'COUT TVX'!C1157</f>
        <v>2018</v>
      </c>
      <c r="I1160" s="67">
        <f>'COUT TVX'!D1157</f>
        <v>2019</v>
      </c>
      <c r="J1160" s="67" t="str">
        <f>IF('COUT TVX'!H1157="IND","IND",IF('COUT TVX'!H1157="COLL","COLL",IF('COUT TVX'!H1157="INT","COL","MIXTE")))</f>
        <v>IND</v>
      </c>
      <c r="K1160" s="67" t="str">
        <f>IFERROR((VLOOKUP(A1160,'COUT GLOBAL'!A:L,9,FALSE)),"")</f>
        <v/>
      </c>
      <c r="L1160" s="67"/>
      <c r="M1160" s="67"/>
      <c r="N1160" s="67" t="str">
        <f t="shared" si="108"/>
        <v>-</v>
      </c>
      <c r="O1160" s="67"/>
      <c r="P1160" s="67"/>
      <c r="Q1160" s="67"/>
      <c r="R1160" s="67"/>
      <c r="S1160" s="67"/>
      <c r="T1160" s="67"/>
      <c r="U1160" s="67"/>
      <c r="V1160" s="67"/>
      <c r="W1160" s="67"/>
      <c r="X1160" s="73" t="str">
        <f>IF('COUT TVX'!E1157=0,"",'COUT TVX'!E1157)</f>
        <v/>
      </c>
      <c r="Y1160" s="74"/>
      <c r="Z1160" s="74"/>
      <c r="AA1160" s="74"/>
      <c r="AB1160" s="74"/>
      <c r="AC1160" s="74"/>
      <c r="AD1160" s="68"/>
      <c r="AE1160" s="68" t="str">
        <f t="shared" si="109"/>
        <v/>
      </c>
      <c r="AF1160" s="68"/>
      <c r="AG1160" s="75" t="str">
        <f>IF('COUT TVX'!F1157=0,"",'COUT TVX'!F1157)</f>
        <v/>
      </c>
      <c r="AH1160" s="75" t="str">
        <f>IF('COUT TVX'!G1157=0,"",'COUT TVX'!G1157)</f>
        <v/>
      </c>
      <c r="AI1160" s="76" t="str">
        <f t="shared" si="110"/>
        <v/>
      </c>
      <c r="AJ1160" s="67" t="str">
        <f>'COUT TVX'!K1157</f>
        <v>Lot n°4 Etanchéité</v>
      </c>
      <c r="AK1160" s="67" t="str">
        <f>'COUT TVX'!L1157</f>
        <v>CHARPENTE / COUVERTURE</v>
      </c>
      <c r="AL1160" s="68">
        <f>'COUT TVX'!M1157</f>
        <v>73603.100000000006</v>
      </c>
      <c r="AM1160" s="68"/>
      <c r="AN1160" s="68"/>
      <c r="AO1160" s="68"/>
      <c r="AP1160" s="68"/>
      <c r="AQ1160" s="68"/>
      <c r="AR1160" s="68"/>
      <c r="AS1160" s="77" t="str">
        <f>IF(ISBLANK('COUT TVX'!Q1157),"",'COUT TVX'!Q1157)</f>
        <v/>
      </c>
      <c r="AT1160" s="68" t="str">
        <f t="shared" si="111"/>
        <v/>
      </c>
      <c r="AU1160" s="68" t="str">
        <f t="shared" si="112"/>
        <v/>
      </c>
      <c r="AV1160" s="68" t="str">
        <f t="shared" si="113"/>
        <v/>
      </c>
    </row>
    <row r="1161" spans="1:48" x14ac:dyDescent="0.25">
      <c r="A1161" s="67" t="str">
        <f>'COUT TVX'!A1158</f>
        <v>801*</v>
      </c>
      <c r="B1161" s="67" t="str">
        <f>'COUT TVX'!B1158</f>
        <v>ALLONNES-LA CROIX GEORGETTE</v>
      </c>
      <c r="C1161" s="67"/>
      <c r="D1161" s="67"/>
      <c r="E1161" s="67" t="str">
        <f>IF(ISBLANK('COUT TVX'!I1158),"",'COUT TVX'!I1158)</f>
        <v/>
      </c>
      <c r="F1161" s="72" t="str">
        <f>'COUT TVX'!R1158</f>
        <v>Z2</v>
      </c>
      <c r="G1161" s="67"/>
      <c r="H1161" s="67">
        <f>'COUT TVX'!C1158</f>
        <v>2018</v>
      </c>
      <c r="I1161" s="67">
        <f>'COUT TVX'!D1158</f>
        <v>2019</v>
      </c>
      <c r="J1161" s="67" t="str">
        <f>IF('COUT TVX'!H1158="IND","IND",IF('COUT TVX'!H1158="COLL","COLL",IF('COUT TVX'!H1158="INT","COL","MIXTE")))</f>
        <v>IND</v>
      </c>
      <c r="K1161" s="67" t="str">
        <f>IFERROR((VLOOKUP(A1161,'COUT GLOBAL'!A:L,9,FALSE)),"")</f>
        <v/>
      </c>
      <c r="L1161" s="67"/>
      <c r="M1161" s="67"/>
      <c r="N1161" s="67" t="str">
        <f t="shared" si="108"/>
        <v>-</v>
      </c>
      <c r="O1161" s="67"/>
      <c r="P1161" s="67"/>
      <c r="Q1161" s="67"/>
      <c r="R1161" s="67"/>
      <c r="S1161" s="67"/>
      <c r="T1161" s="67"/>
      <c r="U1161" s="67"/>
      <c r="V1161" s="67"/>
      <c r="W1161" s="67"/>
      <c r="X1161" s="73" t="str">
        <f>IF('COUT TVX'!E1158=0,"",'COUT TVX'!E1158)</f>
        <v/>
      </c>
      <c r="Y1161" s="74"/>
      <c r="Z1161" s="74"/>
      <c r="AA1161" s="74"/>
      <c r="AB1161" s="74"/>
      <c r="AC1161" s="74"/>
      <c r="AD1161" s="68"/>
      <c r="AE1161" s="68" t="str">
        <f t="shared" si="109"/>
        <v/>
      </c>
      <c r="AF1161" s="68"/>
      <c r="AG1161" s="75" t="str">
        <f>IF('COUT TVX'!F1158=0,"",'COUT TVX'!F1158)</f>
        <v/>
      </c>
      <c r="AH1161" s="75" t="str">
        <f>IF('COUT TVX'!G1158=0,"",'COUT TVX'!G1158)</f>
        <v/>
      </c>
      <c r="AI1161" s="76" t="str">
        <f t="shared" si="110"/>
        <v/>
      </c>
      <c r="AJ1161" s="67" t="str">
        <f>'COUT TVX'!K1158</f>
        <v>Sous Traitant n°1 Lot n°4 Smac</v>
      </c>
      <c r="AK1161" s="67" t="str">
        <f>'COUT TVX'!L1158</f>
        <v>CHARPENTE / COUVERTURE</v>
      </c>
      <c r="AL1161" s="68">
        <f>'COUT TVX'!M1158</f>
        <v>10096</v>
      </c>
      <c r="AM1161" s="68"/>
      <c r="AN1161" s="68"/>
      <c r="AO1161" s="68"/>
      <c r="AP1161" s="68"/>
      <c r="AQ1161" s="68"/>
      <c r="AR1161" s="68"/>
      <c r="AS1161" s="77" t="str">
        <f>IF(ISBLANK('COUT TVX'!Q1158),"",'COUT TVX'!Q1158)</f>
        <v/>
      </c>
      <c r="AT1161" s="68" t="str">
        <f t="shared" si="111"/>
        <v/>
      </c>
      <c r="AU1161" s="68" t="str">
        <f t="shared" si="112"/>
        <v/>
      </c>
      <c r="AV1161" s="68" t="str">
        <f t="shared" si="113"/>
        <v/>
      </c>
    </row>
    <row r="1162" spans="1:48" x14ac:dyDescent="0.25">
      <c r="A1162" s="67" t="str">
        <f>'COUT TVX'!A1159</f>
        <v>801*</v>
      </c>
      <c r="B1162" s="67" t="str">
        <f>'COUT TVX'!B1159</f>
        <v>ALLONNES-LA CROIX GEORGETTE</v>
      </c>
      <c r="C1162" s="67"/>
      <c r="D1162" s="67"/>
      <c r="E1162" s="67" t="str">
        <f>IF(ISBLANK('COUT TVX'!I1159),"",'COUT TVX'!I1159)</f>
        <v/>
      </c>
      <c r="F1162" s="72" t="str">
        <f>'COUT TVX'!R1159</f>
        <v>Z2</v>
      </c>
      <c r="G1162" s="67"/>
      <c r="H1162" s="67">
        <f>'COUT TVX'!C1159</f>
        <v>2018</v>
      </c>
      <c r="I1162" s="67">
        <f>'COUT TVX'!D1159</f>
        <v>2019</v>
      </c>
      <c r="J1162" s="67" t="str">
        <f>IF('COUT TVX'!H1159="IND","IND",IF('COUT TVX'!H1159="COLL","COLL",IF('COUT TVX'!H1159="INT","COL","MIXTE")))</f>
        <v>IND</v>
      </c>
      <c r="K1162" s="67" t="str">
        <f>IFERROR((VLOOKUP(A1162,'COUT GLOBAL'!A:L,9,FALSE)),"")</f>
        <v/>
      </c>
      <c r="L1162" s="67"/>
      <c r="M1162" s="67"/>
      <c r="N1162" s="67" t="str">
        <f t="shared" si="108"/>
        <v>-</v>
      </c>
      <c r="O1162" s="67"/>
      <c r="P1162" s="67"/>
      <c r="Q1162" s="67"/>
      <c r="R1162" s="67"/>
      <c r="S1162" s="67"/>
      <c r="T1162" s="67"/>
      <c r="U1162" s="67"/>
      <c r="V1162" s="67"/>
      <c r="W1162" s="67"/>
      <c r="X1162" s="73" t="str">
        <f>IF('COUT TVX'!E1159=0,"",'COUT TVX'!E1159)</f>
        <v/>
      </c>
      <c r="Y1162" s="74"/>
      <c r="Z1162" s="74"/>
      <c r="AA1162" s="74"/>
      <c r="AB1162" s="74"/>
      <c r="AC1162" s="74"/>
      <c r="AD1162" s="68"/>
      <c r="AE1162" s="68" t="str">
        <f t="shared" si="109"/>
        <v/>
      </c>
      <c r="AF1162" s="68"/>
      <c r="AG1162" s="75" t="str">
        <f>IF('COUT TVX'!F1159=0,"",'COUT TVX'!F1159)</f>
        <v/>
      </c>
      <c r="AH1162" s="75" t="str">
        <f>IF('COUT TVX'!G1159=0,"",'COUT TVX'!G1159)</f>
        <v/>
      </c>
      <c r="AI1162" s="76" t="str">
        <f t="shared" si="110"/>
        <v/>
      </c>
      <c r="AJ1162" s="67" t="str">
        <f>'COUT TVX'!K1159</f>
        <v>Lot n°5 Menuiseries Extérieures</v>
      </c>
      <c r="AK1162" s="67" t="str">
        <f>'COUT TVX'!L1159</f>
        <v>SECOND ŒUVRE</v>
      </c>
      <c r="AL1162" s="68">
        <f>'COUT TVX'!M1159</f>
        <v>76500</v>
      </c>
      <c r="AM1162" s="68"/>
      <c r="AN1162" s="68"/>
      <c r="AO1162" s="68"/>
      <c r="AP1162" s="68"/>
      <c r="AQ1162" s="68"/>
      <c r="AR1162" s="68"/>
      <c r="AS1162" s="77" t="str">
        <f>IF(ISBLANK('COUT TVX'!Q1159),"",'COUT TVX'!Q1159)</f>
        <v/>
      </c>
      <c r="AT1162" s="68" t="str">
        <f t="shared" si="111"/>
        <v/>
      </c>
      <c r="AU1162" s="68" t="str">
        <f t="shared" si="112"/>
        <v/>
      </c>
      <c r="AV1162" s="68" t="str">
        <f t="shared" si="113"/>
        <v/>
      </c>
    </row>
    <row r="1163" spans="1:48" x14ac:dyDescent="0.25">
      <c r="A1163" s="67" t="str">
        <f>'COUT TVX'!A1160</f>
        <v>801*</v>
      </c>
      <c r="B1163" s="67" t="str">
        <f>'COUT TVX'!B1160</f>
        <v>ALLONNES-LA CROIX GEORGETTE</v>
      </c>
      <c r="C1163" s="67"/>
      <c r="D1163" s="67"/>
      <c r="E1163" s="67" t="str">
        <f>IF(ISBLANK('COUT TVX'!I1160),"",'COUT TVX'!I1160)</f>
        <v/>
      </c>
      <c r="F1163" s="72" t="str">
        <f>'COUT TVX'!R1160</f>
        <v>Z2</v>
      </c>
      <c r="G1163" s="67"/>
      <c r="H1163" s="67">
        <f>'COUT TVX'!C1160</f>
        <v>2018</v>
      </c>
      <c r="I1163" s="67">
        <f>'COUT TVX'!D1160</f>
        <v>2019</v>
      </c>
      <c r="J1163" s="67" t="str">
        <f>IF('COUT TVX'!H1160="IND","IND",IF('COUT TVX'!H1160="COLL","COLL",IF('COUT TVX'!H1160="INT","COL","MIXTE")))</f>
        <v>IND</v>
      </c>
      <c r="K1163" s="67" t="str">
        <f>IFERROR((VLOOKUP(A1163,'COUT GLOBAL'!A:L,9,FALSE)),"")</f>
        <v/>
      </c>
      <c r="L1163" s="67"/>
      <c r="M1163" s="67"/>
      <c r="N1163" s="67" t="str">
        <f t="shared" si="108"/>
        <v>-</v>
      </c>
      <c r="O1163" s="67"/>
      <c r="P1163" s="67"/>
      <c r="Q1163" s="67"/>
      <c r="R1163" s="67"/>
      <c r="S1163" s="67"/>
      <c r="T1163" s="67"/>
      <c r="U1163" s="67"/>
      <c r="V1163" s="67"/>
      <c r="W1163" s="67"/>
      <c r="X1163" s="73" t="str">
        <f>IF('COUT TVX'!E1160=0,"",'COUT TVX'!E1160)</f>
        <v/>
      </c>
      <c r="Y1163" s="74"/>
      <c r="Z1163" s="74"/>
      <c r="AA1163" s="74"/>
      <c r="AB1163" s="74"/>
      <c r="AC1163" s="74"/>
      <c r="AD1163" s="68"/>
      <c r="AE1163" s="68" t="str">
        <f t="shared" si="109"/>
        <v/>
      </c>
      <c r="AF1163" s="68"/>
      <c r="AG1163" s="75" t="str">
        <f>IF('COUT TVX'!F1160=0,"",'COUT TVX'!F1160)</f>
        <v/>
      </c>
      <c r="AH1163" s="75" t="str">
        <f>IF('COUT TVX'!G1160=0,"",'COUT TVX'!G1160)</f>
        <v/>
      </c>
      <c r="AI1163" s="76" t="str">
        <f t="shared" si="110"/>
        <v/>
      </c>
      <c r="AJ1163" s="67" t="str">
        <f>'COUT TVX'!K1160</f>
        <v>Lot n°6 Metallerie Serrurerie</v>
      </c>
      <c r="AK1163" s="67" t="str">
        <f>'COUT TVX'!L1160</f>
        <v>SECOND ŒUVRE</v>
      </c>
      <c r="AL1163" s="68">
        <f>'COUT TVX'!M1160</f>
        <v>76711.97</v>
      </c>
      <c r="AM1163" s="68"/>
      <c r="AN1163" s="68"/>
      <c r="AO1163" s="68"/>
      <c r="AP1163" s="68"/>
      <c r="AQ1163" s="68"/>
      <c r="AR1163" s="68"/>
      <c r="AS1163" s="77" t="str">
        <f>IF(ISBLANK('COUT TVX'!Q1160),"",'COUT TVX'!Q1160)</f>
        <v/>
      </c>
      <c r="AT1163" s="68" t="str">
        <f t="shared" si="111"/>
        <v/>
      </c>
      <c r="AU1163" s="68" t="str">
        <f t="shared" si="112"/>
        <v/>
      </c>
      <c r="AV1163" s="68" t="str">
        <f t="shared" si="113"/>
        <v/>
      </c>
    </row>
    <row r="1164" spans="1:48" x14ac:dyDescent="0.25">
      <c r="A1164" s="67" t="str">
        <f>'COUT TVX'!A1161</f>
        <v>801*</v>
      </c>
      <c r="B1164" s="67" t="str">
        <f>'COUT TVX'!B1161</f>
        <v>ALLONNES-LA CROIX GEORGETTE</v>
      </c>
      <c r="C1164" s="67"/>
      <c r="D1164" s="67"/>
      <c r="E1164" s="67" t="str">
        <f>IF(ISBLANK('COUT TVX'!I1161),"",'COUT TVX'!I1161)</f>
        <v/>
      </c>
      <c r="F1164" s="72" t="str">
        <f>'COUT TVX'!R1161</f>
        <v>Z2</v>
      </c>
      <c r="G1164" s="67"/>
      <c r="H1164" s="67">
        <f>'COUT TVX'!C1161</f>
        <v>2018</v>
      </c>
      <c r="I1164" s="67">
        <f>'COUT TVX'!D1161</f>
        <v>2019</v>
      </c>
      <c r="J1164" s="67" t="str">
        <f>IF('COUT TVX'!H1161="IND","IND",IF('COUT TVX'!H1161="COLL","COLL",IF('COUT TVX'!H1161="INT","COL","MIXTE")))</f>
        <v>IND</v>
      </c>
      <c r="K1164" s="67" t="str">
        <f>IFERROR((VLOOKUP(A1164,'COUT GLOBAL'!A:L,9,FALSE)),"")</f>
        <v/>
      </c>
      <c r="L1164" s="67"/>
      <c r="M1164" s="67"/>
      <c r="N1164" s="67" t="str">
        <f t="shared" si="108"/>
        <v>-</v>
      </c>
      <c r="O1164" s="67"/>
      <c r="P1164" s="67"/>
      <c r="Q1164" s="67"/>
      <c r="R1164" s="67"/>
      <c r="S1164" s="67"/>
      <c r="T1164" s="67"/>
      <c r="U1164" s="67"/>
      <c r="V1164" s="67"/>
      <c r="W1164" s="67"/>
      <c r="X1164" s="73" t="str">
        <f>IF('COUT TVX'!E1161=0,"",'COUT TVX'!E1161)</f>
        <v/>
      </c>
      <c r="Y1164" s="74"/>
      <c r="Z1164" s="74"/>
      <c r="AA1164" s="74"/>
      <c r="AB1164" s="74"/>
      <c r="AC1164" s="74"/>
      <c r="AD1164" s="68"/>
      <c r="AE1164" s="68" t="str">
        <f t="shared" si="109"/>
        <v/>
      </c>
      <c r="AF1164" s="68"/>
      <c r="AG1164" s="75" t="str">
        <f>IF('COUT TVX'!F1161=0,"",'COUT TVX'!F1161)</f>
        <v/>
      </c>
      <c r="AH1164" s="75" t="str">
        <f>IF('COUT TVX'!G1161=0,"",'COUT TVX'!G1161)</f>
        <v/>
      </c>
      <c r="AI1164" s="76" t="str">
        <f t="shared" si="110"/>
        <v/>
      </c>
      <c r="AJ1164" s="67" t="str">
        <f>'COUT TVX'!K1161</f>
        <v>Lot n°7 Cloisons Sèches Faux Plafonds Isolation</v>
      </c>
      <c r="AK1164" s="67" t="str">
        <f>'COUT TVX'!L1161</f>
        <v>SECOND ŒUVRE</v>
      </c>
      <c r="AL1164" s="68">
        <f>'COUT TVX'!M1161</f>
        <v>70402.02</v>
      </c>
      <c r="AM1164" s="68"/>
      <c r="AN1164" s="68"/>
      <c r="AO1164" s="68"/>
      <c r="AP1164" s="68"/>
      <c r="AQ1164" s="68"/>
      <c r="AR1164" s="68"/>
      <c r="AS1164" s="77" t="str">
        <f>IF(ISBLANK('COUT TVX'!Q1161),"",'COUT TVX'!Q1161)</f>
        <v/>
      </c>
      <c r="AT1164" s="68" t="str">
        <f t="shared" si="111"/>
        <v/>
      </c>
      <c r="AU1164" s="68" t="str">
        <f t="shared" si="112"/>
        <v/>
      </c>
      <c r="AV1164" s="68" t="str">
        <f t="shared" si="113"/>
        <v/>
      </c>
    </row>
    <row r="1165" spans="1:48" x14ac:dyDescent="0.25">
      <c r="A1165" s="67" t="str">
        <f>'COUT TVX'!A1162</f>
        <v>801*</v>
      </c>
      <c r="B1165" s="67" t="str">
        <f>'COUT TVX'!B1162</f>
        <v>ALLONNES-LA CROIX GEORGETTE</v>
      </c>
      <c r="C1165" s="67"/>
      <c r="D1165" s="67"/>
      <c r="E1165" s="67" t="str">
        <f>IF(ISBLANK('COUT TVX'!I1162),"",'COUT TVX'!I1162)</f>
        <v/>
      </c>
      <c r="F1165" s="72" t="str">
        <f>'COUT TVX'!R1162</f>
        <v>Z2</v>
      </c>
      <c r="G1165" s="67"/>
      <c r="H1165" s="67">
        <f>'COUT TVX'!C1162</f>
        <v>2018</v>
      </c>
      <c r="I1165" s="67">
        <f>'COUT TVX'!D1162</f>
        <v>2019</v>
      </c>
      <c r="J1165" s="67" t="str">
        <f>IF('COUT TVX'!H1162="IND","IND",IF('COUT TVX'!H1162="COLL","COLL",IF('COUT TVX'!H1162="INT","COL","MIXTE")))</f>
        <v>IND</v>
      </c>
      <c r="K1165" s="67" t="str">
        <f>IFERROR((VLOOKUP(A1165,'COUT GLOBAL'!A:L,9,FALSE)),"")</f>
        <v/>
      </c>
      <c r="L1165" s="67"/>
      <c r="M1165" s="67"/>
      <c r="N1165" s="67" t="str">
        <f t="shared" si="108"/>
        <v>-</v>
      </c>
      <c r="O1165" s="67"/>
      <c r="P1165" s="67"/>
      <c r="Q1165" s="67"/>
      <c r="R1165" s="67"/>
      <c r="S1165" s="67"/>
      <c r="T1165" s="67"/>
      <c r="U1165" s="67"/>
      <c r="V1165" s="67"/>
      <c r="W1165" s="67"/>
      <c r="X1165" s="73" t="str">
        <f>IF('COUT TVX'!E1162=0,"",'COUT TVX'!E1162)</f>
        <v/>
      </c>
      <c r="Y1165" s="74"/>
      <c r="Z1165" s="74"/>
      <c r="AA1165" s="74"/>
      <c r="AB1165" s="74"/>
      <c r="AC1165" s="74"/>
      <c r="AD1165" s="68"/>
      <c r="AE1165" s="68" t="str">
        <f t="shared" si="109"/>
        <v/>
      </c>
      <c r="AF1165" s="68"/>
      <c r="AG1165" s="75" t="str">
        <f>IF('COUT TVX'!F1162=0,"",'COUT TVX'!F1162)</f>
        <v/>
      </c>
      <c r="AH1165" s="75" t="str">
        <f>IF('COUT TVX'!G1162=0,"",'COUT TVX'!G1162)</f>
        <v/>
      </c>
      <c r="AI1165" s="76" t="str">
        <f t="shared" si="110"/>
        <v/>
      </c>
      <c r="AJ1165" s="67" t="str">
        <f>'COUT TVX'!K1162</f>
        <v>Sous Traitant n°1 Lot 7</v>
      </c>
      <c r="AK1165" s="67" t="str">
        <f>'COUT TVX'!L1162</f>
        <v>SECOND ŒUVRE</v>
      </c>
      <c r="AL1165" s="68">
        <f>'COUT TVX'!M1162</f>
        <v>7889.11</v>
      </c>
      <c r="AM1165" s="68"/>
      <c r="AN1165" s="68"/>
      <c r="AO1165" s="68"/>
      <c r="AP1165" s="68"/>
      <c r="AQ1165" s="68"/>
      <c r="AR1165" s="68"/>
      <c r="AS1165" s="77" t="str">
        <f>IF(ISBLANK('COUT TVX'!Q1162),"",'COUT TVX'!Q1162)</f>
        <v/>
      </c>
      <c r="AT1165" s="68" t="str">
        <f t="shared" si="111"/>
        <v/>
      </c>
      <c r="AU1165" s="68" t="str">
        <f t="shared" si="112"/>
        <v/>
      </c>
      <c r="AV1165" s="68" t="str">
        <f t="shared" si="113"/>
        <v/>
      </c>
    </row>
    <row r="1166" spans="1:48" x14ac:dyDescent="0.25">
      <c r="A1166" s="67" t="str">
        <f>'COUT TVX'!A1163</f>
        <v>801*</v>
      </c>
      <c r="B1166" s="67" t="str">
        <f>'COUT TVX'!B1163</f>
        <v>ALLONNES-LA CROIX GEORGETTE</v>
      </c>
      <c r="C1166" s="67"/>
      <c r="D1166" s="67"/>
      <c r="E1166" s="67" t="str">
        <f>IF(ISBLANK('COUT TVX'!I1163),"",'COUT TVX'!I1163)</f>
        <v/>
      </c>
      <c r="F1166" s="72" t="str">
        <f>'COUT TVX'!R1163</f>
        <v>Z2</v>
      </c>
      <c r="G1166" s="67"/>
      <c r="H1166" s="67">
        <f>'COUT TVX'!C1163</f>
        <v>2018</v>
      </c>
      <c r="I1166" s="67">
        <f>'COUT TVX'!D1163</f>
        <v>2019</v>
      </c>
      <c r="J1166" s="67" t="str">
        <f>IF('COUT TVX'!H1163="IND","IND",IF('COUT TVX'!H1163="COLL","COLL",IF('COUT TVX'!H1163="INT","COL","MIXTE")))</f>
        <v>IND</v>
      </c>
      <c r="K1166" s="67" t="str">
        <f>IFERROR((VLOOKUP(A1166,'COUT GLOBAL'!A:L,9,FALSE)),"")</f>
        <v/>
      </c>
      <c r="L1166" s="67"/>
      <c r="M1166" s="67"/>
      <c r="N1166" s="67" t="str">
        <f t="shared" si="108"/>
        <v>-</v>
      </c>
      <c r="O1166" s="67"/>
      <c r="P1166" s="67"/>
      <c r="Q1166" s="67"/>
      <c r="R1166" s="67"/>
      <c r="S1166" s="67"/>
      <c r="T1166" s="67"/>
      <c r="U1166" s="67"/>
      <c r="V1166" s="67"/>
      <c r="W1166" s="67"/>
      <c r="X1166" s="73" t="str">
        <f>IF('COUT TVX'!E1163=0,"",'COUT TVX'!E1163)</f>
        <v/>
      </c>
      <c r="Y1166" s="74"/>
      <c r="Z1166" s="74"/>
      <c r="AA1166" s="74"/>
      <c r="AB1166" s="74"/>
      <c r="AC1166" s="74"/>
      <c r="AD1166" s="68"/>
      <c r="AE1166" s="68" t="str">
        <f t="shared" si="109"/>
        <v/>
      </c>
      <c r="AF1166" s="68"/>
      <c r="AG1166" s="75" t="str">
        <f>IF('COUT TVX'!F1163=0,"",'COUT TVX'!F1163)</f>
        <v/>
      </c>
      <c r="AH1166" s="75" t="str">
        <f>IF('COUT TVX'!G1163=0,"",'COUT TVX'!G1163)</f>
        <v/>
      </c>
      <c r="AI1166" s="76" t="str">
        <f t="shared" si="110"/>
        <v/>
      </c>
      <c r="AJ1166" s="67" t="str">
        <f>'COUT TVX'!K1163</f>
        <v>Lot n°8 Menuiseries Intérieures</v>
      </c>
      <c r="AK1166" s="67" t="str">
        <f>'COUT TVX'!L1163</f>
        <v>SECOND ŒUVRE</v>
      </c>
      <c r="AL1166" s="68">
        <f>'COUT TVX'!M1163</f>
        <v>29406</v>
      </c>
      <c r="AM1166" s="68"/>
      <c r="AN1166" s="68"/>
      <c r="AO1166" s="68"/>
      <c r="AP1166" s="68"/>
      <c r="AQ1166" s="68"/>
      <c r="AR1166" s="68"/>
      <c r="AS1166" s="77" t="str">
        <f>IF(ISBLANK('COUT TVX'!Q1163),"",'COUT TVX'!Q1163)</f>
        <v/>
      </c>
      <c r="AT1166" s="68" t="str">
        <f t="shared" si="111"/>
        <v/>
      </c>
      <c r="AU1166" s="68" t="str">
        <f t="shared" si="112"/>
        <v/>
      </c>
      <c r="AV1166" s="68" t="str">
        <f t="shared" si="113"/>
        <v/>
      </c>
    </row>
    <row r="1167" spans="1:48" x14ac:dyDescent="0.25">
      <c r="A1167" s="67" t="str">
        <f>'COUT TVX'!A1164</f>
        <v>801*</v>
      </c>
      <c r="B1167" s="67" t="str">
        <f>'COUT TVX'!B1164</f>
        <v>ALLONNES-LA CROIX GEORGETTE</v>
      </c>
      <c r="C1167" s="67"/>
      <c r="D1167" s="67"/>
      <c r="E1167" s="67" t="str">
        <f>IF(ISBLANK('COUT TVX'!I1164),"",'COUT TVX'!I1164)</f>
        <v/>
      </c>
      <c r="F1167" s="72" t="str">
        <f>'COUT TVX'!R1164</f>
        <v>Z2</v>
      </c>
      <c r="G1167" s="67"/>
      <c r="H1167" s="67">
        <f>'COUT TVX'!C1164</f>
        <v>2018</v>
      </c>
      <c r="I1167" s="67">
        <f>'COUT TVX'!D1164</f>
        <v>2019</v>
      </c>
      <c r="J1167" s="67" t="str">
        <f>IF('COUT TVX'!H1164="IND","IND",IF('COUT TVX'!H1164="COLL","COLL",IF('COUT TVX'!H1164="INT","COL","MIXTE")))</f>
        <v>IND</v>
      </c>
      <c r="K1167" s="67" t="str">
        <f>IFERROR((VLOOKUP(A1167,'COUT GLOBAL'!A:L,9,FALSE)),"")</f>
        <v/>
      </c>
      <c r="L1167" s="67"/>
      <c r="M1167" s="67"/>
      <c r="N1167" s="67" t="str">
        <f t="shared" si="108"/>
        <v>-</v>
      </c>
      <c r="O1167" s="67"/>
      <c r="P1167" s="67"/>
      <c r="Q1167" s="67"/>
      <c r="R1167" s="67"/>
      <c r="S1167" s="67"/>
      <c r="T1167" s="67"/>
      <c r="U1167" s="67"/>
      <c r="V1167" s="67"/>
      <c r="W1167" s="67"/>
      <c r="X1167" s="73" t="str">
        <f>IF('COUT TVX'!E1164=0,"",'COUT TVX'!E1164)</f>
        <v/>
      </c>
      <c r="Y1167" s="74"/>
      <c r="Z1167" s="74"/>
      <c r="AA1167" s="74"/>
      <c r="AB1167" s="74"/>
      <c r="AC1167" s="74"/>
      <c r="AD1167" s="68"/>
      <c r="AE1167" s="68" t="str">
        <f t="shared" si="109"/>
        <v/>
      </c>
      <c r="AF1167" s="68"/>
      <c r="AG1167" s="75" t="str">
        <f>IF('COUT TVX'!F1164=0,"",'COUT TVX'!F1164)</f>
        <v/>
      </c>
      <c r="AH1167" s="75" t="str">
        <f>IF('COUT TVX'!G1164=0,"",'COUT TVX'!G1164)</f>
        <v/>
      </c>
      <c r="AI1167" s="76" t="str">
        <f t="shared" si="110"/>
        <v/>
      </c>
      <c r="AJ1167" s="67" t="str">
        <f>'COUT TVX'!K1164</f>
        <v>Lot n°9 Revêtements de Sols</v>
      </c>
      <c r="AK1167" s="67" t="str">
        <f>'COUT TVX'!L1164</f>
        <v>SECOND ŒUVRE</v>
      </c>
      <c r="AL1167" s="68">
        <f>'COUT TVX'!M1164</f>
        <v>63693</v>
      </c>
      <c r="AM1167" s="68"/>
      <c r="AN1167" s="68"/>
      <c r="AO1167" s="68"/>
      <c r="AP1167" s="68"/>
      <c r="AQ1167" s="68"/>
      <c r="AR1167" s="68"/>
      <c r="AS1167" s="77" t="str">
        <f>IF(ISBLANK('COUT TVX'!Q1164),"",'COUT TVX'!Q1164)</f>
        <v/>
      </c>
      <c r="AT1167" s="68" t="str">
        <f t="shared" si="111"/>
        <v/>
      </c>
      <c r="AU1167" s="68" t="str">
        <f t="shared" si="112"/>
        <v/>
      </c>
      <c r="AV1167" s="68" t="str">
        <f t="shared" si="113"/>
        <v/>
      </c>
    </row>
    <row r="1168" spans="1:48" x14ac:dyDescent="0.25">
      <c r="A1168" s="67" t="str">
        <f>'COUT TVX'!A1165</f>
        <v>801*</v>
      </c>
      <c r="B1168" s="67" t="str">
        <f>'COUT TVX'!B1165</f>
        <v>ALLONNES-LA CROIX GEORGETTE</v>
      </c>
      <c r="C1168" s="67"/>
      <c r="D1168" s="67"/>
      <c r="E1168" s="67" t="str">
        <f>IF(ISBLANK('COUT TVX'!I1165),"",'COUT TVX'!I1165)</f>
        <v/>
      </c>
      <c r="F1168" s="72" t="str">
        <f>'COUT TVX'!R1165</f>
        <v>Z2</v>
      </c>
      <c r="G1168" s="67"/>
      <c r="H1168" s="67">
        <f>'COUT TVX'!C1165</f>
        <v>2018</v>
      </c>
      <c r="I1168" s="67">
        <f>'COUT TVX'!D1165</f>
        <v>2019</v>
      </c>
      <c r="J1168" s="67" t="str">
        <f>IF('COUT TVX'!H1165="IND","IND",IF('COUT TVX'!H1165="COLL","COLL",IF('COUT TVX'!H1165="INT","COL","MIXTE")))</f>
        <v>IND</v>
      </c>
      <c r="K1168" s="67" t="str">
        <f>IFERROR((VLOOKUP(A1168,'COUT GLOBAL'!A:L,9,FALSE)),"")</f>
        <v/>
      </c>
      <c r="L1168" s="67"/>
      <c r="M1168" s="67"/>
      <c r="N1168" s="67" t="str">
        <f t="shared" si="108"/>
        <v>-</v>
      </c>
      <c r="O1168" s="67"/>
      <c r="P1168" s="67"/>
      <c r="Q1168" s="67"/>
      <c r="R1168" s="67"/>
      <c r="S1168" s="67"/>
      <c r="T1168" s="67"/>
      <c r="U1168" s="67"/>
      <c r="V1168" s="67"/>
      <c r="W1168" s="67"/>
      <c r="X1168" s="73" t="str">
        <f>IF('COUT TVX'!E1165=0,"",'COUT TVX'!E1165)</f>
        <v/>
      </c>
      <c r="Y1168" s="74"/>
      <c r="Z1168" s="74"/>
      <c r="AA1168" s="74"/>
      <c r="AB1168" s="74"/>
      <c r="AC1168" s="74"/>
      <c r="AD1168" s="68"/>
      <c r="AE1168" s="68" t="str">
        <f t="shared" si="109"/>
        <v/>
      </c>
      <c r="AF1168" s="68"/>
      <c r="AG1168" s="75" t="str">
        <f>IF('COUT TVX'!F1165=0,"",'COUT TVX'!F1165)</f>
        <v/>
      </c>
      <c r="AH1168" s="75" t="str">
        <f>IF('COUT TVX'!G1165=0,"",'COUT TVX'!G1165)</f>
        <v/>
      </c>
      <c r="AI1168" s="76" t="str">
        <f t="shared" si="110"/>
        <v/>
      </c>
      <c r="AJ1168" s="67" t="str">
        <f>'COUT TVX'!K1165</f>
        <v>Lot n°10 Peinture Revêtements Muraux</v>
      </c>
      <c r="AK1168" s="67" t="str">
        <f>'COUT TVX'!L1165</f>
        <v>SECOND ŒUVRE</v>
      </c>
      <c r="AL1168" s="68">
        <f>'COUT TVX'!M1165</f>
        <v>58305</v>
      </c>
      <c r="AM1168" s="68"/>
      <c r="AN1168" s="68"/>
      <c r="AO1168" s="68"/>
      <c r="AP1168" s="68"/>
      <c r="AQ1168" s="68"/>
      <c r="AR1168" s="68"/>
      <c r="AS1168" s="77" t="str">
        <f>IF(ISBLANK('COUT TVX'!Q1165),"",'COUT TVX'!Q1165)</f>
        <v/>
      </c>
      <c r="AT1168" s="68" t="str">
        <f t="shared" si="111"/>
        <v/>
      </c>
      <c r="AU1168" s="68" t="str">
        <f t="shared" si="112"/>
        <v/>
      </c>
      <c r="AV1168" s="68" t="str">
        <f t="shared" si="113"/>
        <v/>
      </c>
    </row>
    <row r="1169" spans="1:48" x14ac:dyDescent="0.25">
      <c r="A1169" s="67" t="str">
        <f>'COUT TVX'!A1166</f>
        <v>801*</v>
      </c>
      <c r="B1169" s="67" t="str">
        <f>'COUT TVX'!B1166</f>
        <v>ALLONNES-LA CROIX GEORGETTE</v>
      </c>
      <c r="C1169" s="67"/>
      <c r="D1169" s="67"/>
      <c r="E1169" s="67" t="str">
        <f>IF(ISBLANK('COUT TVX'!I1166),"",'COUT TVX'!I1166)</f>
        <v/>
      </c>
      <c r="F1169" s="72" t="str">
        <f>'COUT TVX'!R1166</f>
        <v>Z2</v>
      </c>
      <c r="G1169" s="67"/>
      <c r="H1169" s="67">
        <f>'COUT TVX'!C1166</f>
        <v>2018</v>
      </c>
      <c r="I1169" s="67">
        <f>'COUT TVX'!D1166</f>
        <v>2019</v>
      </c>
      <c r="J1169" s="67" t="str">
        <f>IF('COUT TVX'!H1166="IND","IND",IF('COUT TVX'!H1166="COLL","COLL",IF('COUT TVX'!H1166="INT","COL","MIXTE")))</f>
        <v>IND</v>
      </c>
      <c r="K1169" s="67" t="str">
        <f>IFERROR((VLOOKUP(A1169,'COUT GLOBAL'!A:L,9,FALSE)),"")</f>
        <v/>
      </c>
      <c r="L1169" s="67"/>
      <c r="M1169" s="67"/>
      <c r="N1169" s="67" t="str">
        <f t="shared" si="108"/>
        <v>-</v>
      </c>
      <c r="O1169" s="67"/>
      <c r="P1169" s="67"/>
      <c r="Q1169" s="67"/>
      <c r="R1169" s="67"/>
      <c r="S1169" s="67"/>
      <c r="T1169" s="67"/>
      <c r="U1169" s="67"/>
      <c r="V1169" s="67"/>
      <c r="W1169" s="67"/>
      <c r="X1169" s="73" t="str">
        <f>IF('COUT TVX'!E1166=0,"",'COUT TVX'!E1166)</f>
        <v/>
      </c>
      <c r="Y1169" s="74"/>
      <c r="Z1169" s="74"/>
      <c r="AA1169" s="74"/>
      <c r="AB1169" s="74"/>
      <c r="AC1169" s="74"/>
      <c r="AD1169" s="68"/>
      <c r="AE1169" s="68" t="str">
        <f t="shared" si="109"/>
        <v/>
      </c>
      <c r="AF1169" s="68"/>
      <c r="AG1169" s="75" t="str">
        <f>IF('COUT TVX'!F1166=0,"",'COUT TVX'!F1166)</f>
        <v/>
      </c>
      <c r="AH1169" s="75" t="str">
        <f>IF('COUT TVX'!G1166=0,"",'COUT TVX'!G1166)</f>
        <v/>
      </c>
      <c r="AI1169" s="76" t="str">
        <f t="shared" si="110"/>
        <v/>
      </c>
      <c r="AJ1169" s="67" t="str">
        <f>'COUT TVX'!K1166</f>
        <v>Lot n°11 Chauffage Plomberie Sanitaires</v>
      </c>
      <c r="AK1169" s="67" t="str">
        <f>'COUT TVX'!L1166</f>
        <v>ELECTRICITE / CHAUFFAGE/PLOMBERIE/VMC</v>
      </c>
      <c r="AL1169" s="68">
        <f>'COUT TVX'!M1166</f>
        <v>155346.22</v>
      </c>
      <c r="AM1169" s="68"/>
      <c r="AN1169" s="68"/>
      <c r="AO1169" s="68"/>
      <c r="AP1169" s="68"/>
      <c r="AQ1169" s="68"/>
      <c r="AR1169" s="68"/>
      <c r="AS1169" s="77" t="str">
        <f>IF(ISBLANK('COUT TVX'!Q1166),"",'COUT TVX'!Q1166)</f>
        <v/>
      </c>
      <c r="AT1169" s="68" t="str">
        <f t="shared" si="111"/>
        <v/>
      </c>
      <c r="AU1169" s="68" t="str">
        <f t="shared" si="112"/>
        <v/>
      </c>
      <c r="AV1169" s="68" t="str">
        <f t="shared" si="113"/>
        <v/>
      </c>
    </row>
    <row r="1170" spans="1:48" x14ac:dyDescent="0.25">
      <c r="A1170" s="67" t="str">
        <f>'COUT TVX'!A1167</f>
        <v>801*</v>
      </c>
      <c r="B1170" s="67" t="str">
        <f>'COUT TVX'!B1167</f>
        <v>ALLONNES-LA CROIX GEORGETTE</v>
      </c>
      <c r="C1170" s="67"/>
      <c r="D1170" s="67"/>
      <c r="E1170" s="67" t="str">
        <f>IF(ISBLANK('COUT TVX'!I1167),"",'COUT TVX'!I1167)</f>
        <v/>
      </c>
      <c r="F1170" s="72" t="str">
        <f>'COUT TVX'!R1167</f>
        <v>Z2</v>
      </c>
      <c r="G1170" s="67"/>
      <c r="H1170" s="67">
        <f>'COUT TVX'!C1167</f>
        <v>2018</v>
      </c>
      <c r="I1170" s="67">
        <f>'COUT TVX'!D1167</f>
        <v>2019</v>
      </c>
      <c r="J1170" s="67" t="str">
        <f>IF('COUT TVX'!H1167="IND","IND",IF('COUT TVX'!H1167="COLL","COLL",IF('COUT TVX'!H1167="INT","COL","MIXTE")))</f>
        <v>IND</v>
      </c>
      <c r="K1170" s="67" t="str">
        <f>IFERROR((VLOOKUP(A1170,'COUT GLOBAL'!A:L,9,FALSE)),"")</f>
        <v/>
      </c>
      <c r="L1170" s="67"/>
      <c r="M1170" s="67"/>
      <c r="N1170" s="67" t="str">
        <f t="shared" si="108"/>
        <v>-</v>
      </c>
      <c r="O1170" s="67"/>
      <c r="P1170" s="67"/>
      <c r="Q1170" s="67"/>
      <c r="R1170" s="67"/>
      <c r="S1170" s="67"/>
      <c r="T1170" s="67"/>
      <c r="U1170" s="67"/>
      <c r="V1170" s="67"/>
      <c r="W1170" s="67"/>
      <c r="X1170" s="73" t="str">
        <f>IF('COUT TVX'!E1167=0,"",'COUT TVX'!E1167)</f>
        <v/>
      </c>
      <c r="Y1170" s="74"/>
      <c r="Z1170" s="74"/>
      <c r="AA1170" s="74"/>
      <c r="AB1170" s="74"/>
      <c r="AC1170" s="74"/>
      <c r="AD1170" s="68"/>
      <c r="AE1170" s="68" t="str">
        <f t="shared" si="109"/>
        <v/>
      </c>
      <c r="AF1170" s="68"/>
      <c r="AG1170" s="75" t="str">
        <f>IF('COUT TVX'!F1167=0,"",'COUT TVX'!F1167)</f>
        <v/>
      </c>
      <c r="AH1170" s="75" t="str">
        <f>IF('COUT TVX'!G1167=0,"",'COUT TVX'!G1167)</f>
        <v/>
      </c>
      <c r="AI1170" s="76" t="str">
        <f t="shared" si="110"/>
        <v/>
      </c>
      <c r="AJ1170" s="67" t="str">
        <f>'COUT TVX'!K1167</f>
        <v>Lot n°12 Electricité</v>
      </c>
      <c r="AK1170" s="67" t="str">
        <f>'COUT TVX'!L1167</f>
        <v>ELECTRICITE / CHAUFFAGE/PLOMBERIE/VMC</v>
      </c>
      <c r="AL1170" s="68">
        <f>'COUT TVX'!M1167</f>
        <v>95350.58</v>
      </c>
      <c r="AM1170" s="68"/>
      <c r="AN1170" s="68"/>
      <c r="AO1170" s="68"/>
      <c r="AP1170" s="68"/>
      <c r="AQ1170" s="68"/>
      <c r="AR1170" s="68"/>
      <c r="AS1170" s="77" t="str">
        <f>IF(ISBLANK('COUT TVX'!Q1167),"",'COUT TVX'!Q1167)</f>
        <v/>
      </c>
      <c r="AT1170" s="68" t="str">
        <f t="shared" si="111"/>
        <v/>
      </c>
      <c r="AU1170" s="68" t="str">
        <f t="shared" si="112"/>
        <v/>
      </c>
      <c r="AV1170" s="68" t="str">
        <f t="shared" si="113"/>
        <v/>
      </c>
    </row>
    <row r="1171" spans="1:48" x14ac:dyDescent="0.25">
      <c r="A1171" s="67" t="str">
        <f>'COUT TVX'!A1168</f>
        <v>801*</v>
      </c>
      <c r="B1171" s="67" t="str">
        <f>'COUT TVX'!B1168</f>
        <v>ALLONNES-LA CROIX GEORGETTE</v>
      </c>
      <c r="C1171" s="67"/>
      <c r="D1171" s="67"/>
      <c r="E1171" s="67" t="str">
        <f>IF(ISBLANK('COUT TVX'!I1168),"",'COUT TVX'!I1168)</f>
        <v/>
      </c>
      <c r="F1171" s="72" t="str">
        <f>'COUT TVX'!R1168</f>
        <v>Z2</v>
      </c>
      <c r="G1171" s="67"/>
      <c r="H1171" s="67">
        <f>'COUT TVX'!C1168</f>
        <v>2018</v>
      </c>
      <c r="I1171" s="67">
        <f>'COUT TVX'!D1168</f>
        <v>2019</v>
      </c>
      <c r="J1171" s="67" t="str">
        <f>IF('COUT TVX'!H1168="IND","IND",IF('COUT TVX'!H1168="COLL","COLL",IF('COUT TVX'!H1168="INT","COL","MIXTE")))</f>
        <v>IND</v>
      </c>
      <c r="K1171" s="67" t="str">
        <f>IFERROR((VLOOKUP(A1171,'COUT GLOBAL'!A:L,9,FALSE)),"")</f>
        <v/>
      </c>
      <c r="L1171" s="67"/>
      <c r="M1171" s="67"/>
      <c r="N1171" s="67" t="str">
        <f t="shared" si="108"/>
        <v>-</v>
      </c>
      <c r="O1171" s="67"/>
      <c r="P1171" s="67"/>
      <c r="Q1171" s="67"/>
      <c r="R1171" s="67"/>
      <c r="S1171" s="67"/>
      <c r="T1171" s="67"/>
      <c r="U1171" s="67"/>
      <c r="V1171" s="67"/>
      <c r="W1171" s="67"/>
      <c r="X1171" s="73" t="str">
        <f>IF('COUT TVX'!E1168=0,"",'COUT TVX'!E1168)</f>
        <v/>
      </c>
      <c r="Y1171" s="74"/>
      <c r="Z1171" s="74"/>
      <c r="AA1171" s="74"/>
      <c r="AB1171" s="74"/>
      <c r="AC1171" s="74"/>
      <c r="AD1171" s="68"/>
      <c r="AE1171" s="68" t="str">
        <f t="shared" si="109"/>
        <v/>
      </c>
      <c r="AF1171" s="68"/>
      <c r="AG1171" s="75" t="str">
        <f>IF('COUT TVX'!F1168=0,"",'COUT TVX'!F1168)</f>
        <v/>
      </c>
      <c r="AH1171" s="75" t="str">
        <f>IF('COUT TVX'!G1168=0,"",'COUT TVX'!G1168)</f>
        <v/>
      </c>
      <c r="AI1171" s="76" t="str">
        <f t="shared" si="110"/>
        <v/>
      </c>
      <c r="AJ1171" s="67" t="str">
        <f>'COUT TVX'!K1168</f>
        <v>Sous Traitant Lot 12 Levillain</v>
      </c>
      <c r="AK1171" s="67" t="str">
        <f>'COUT TVX'!L1168</f>
        <v>ELECTRICITE / CHAUFFAGE/PLOMBERIE/VMC</v>
      </c>
      <c r="AL1171" s="68">
        <f>'COUT TVX'!M1168</f>
        <v>3849.5</v>
      </c>
      <c r="AM1171" s="68"/>
      <c r="AN1171" s="68"/>
      <c r="AO1171" s="68"/>
      <c r="AP1171" s="68"/>
      <c r="AQ1171" s="68"/>
      <c r="AR1171" s="68"/>
      <c r="AS1171" s="77" t="str">
        <f>IF(ISBLANK('COUT TVX'!Q1168),"",'COUT TVX'!Q1168)</f>
        <v/>
      </c>
      <c r="AT1171" s="68" t="str">
        <f t="shared" si="111"/>
        <v/>
      </c>
      <c r="AU1171" s="68" t="str">
        <f t="shared" si="112"/>
        <v/>
      </c>
      <c r="AV1171" s="68" t="str">
        <f t="shared" si="113"/>
        <v/>
      </c>
    </row>
    <row r="1172" spans="1:48" x14ac:dyDescent="0.25">
      <c r="A1172" s="67" t="str">
        <f>'COUT TVX'!A1169</f>
        <v>936*</v>
      </c>
      <c r="B1172" s="67" t="str">
        <f>'COUT TVX'!B1169</f>
        <v>BRULON-CHEMIN DES RONCERAYS</v>
      </c>
      <c r="C1172" s="67"/>
      <c r="D1172" s="67" t="s">
        <v>1243</v>
      </c>
      <c r="E1172" s="67" t="str">
        <f>IF(ISBLANK('COUT TVX'!I1169),"",'COUT TVX'!I1169)</f>
        <v/>
      </c>
      <c r="F1172" s="72" t="str">
        <f>'COUT TVX'!R1169</f>
        <v>Z3</v>
      </c>
      <c r="G1172" s="67"/>
      <c r="H1172" s="67">
        <f>'COUT TVX'!C1169</f>
        <v>2018</v>
      </c>
      <c r="I1172" s="67">
        <f>'COUT TVX'!D1169</f>
        <v>2019</v>
      </c>
      <c r="J1172" s="67" t="str">
        <f>IF('COUT TVX'!H1169="IND","IND",IF('COUT TVX'!H1169="COLL","COLL",IF('COUT TVX'!H1169="INT","COL","MIXTE")))</f>
        <v>IND</v>
      </c>
      <c r="K1172" s="67" t="str">
        <f>IFERROR((VLOOKUP(A1172,'COUT GLOBAL'!A:L,9,FALSE)),"")</f>
        <v/>
      </c>
      <c r="L1172" s="67"/>
      <c r="M1172" s="67"/>
      <c r="N1172" s="67" t="str">
        <f t="shared" si="108"/>
        <v>-</v>
      </c>
      <c r="O1172" s="67"/>
      <c r="P1172" s="67"/>
      <c r="Q1172" s="67"/>
      <c r="R1172" s="67"/>
      <c r="S1172" s="67"/>
      <c r="T1172" s="67"/>
      <c r="U1172" s="67"/>
      <c r="V1172" s="67"/>
      <c r="W1172" s="67"/>
      <c r="X1172" s="73">
        <f>IF('COUT TVX'!E1169=0,"",'COUT TVX'!E1169)</f>
        <v>9</v>
      </c>
      <c r="Y1172" s="74"/>
      <c r="Z1172" s="74"/>
      <c r="AA1172" s="74"/>
      <c r="AB1172" s="74"/>
      <c r="AC1172" s="74"/>
      <c r="AD1172" s="68"/>
      <c r="AE1172" s="68">
        <f t="shared" si="109"/>
        <v>0</v>
      </c>
      <c r="AF1172" s="68"/>
      <c r="AG1172" s="75">
        <f>IF('COUT TVX'!F1169=0,"",'COUT TVX'!F1169)</f>
        <v>722.97</v>
      </c>
      <c r="AH1172" s="75">
        <f>IF('COUT TVX'!G1169=0,"",'COUT TVX'!G1169)</f>
        <v>742.68</v>
      </c>
      <c r="AI1172" s="76">
        <f t="shared" si="110"/>
        <v>0.97346097915656826</v>
      </c>
      <c r="AJ1172" s="67" t="str">
        <f>'COUT TVX'!K1169</f>
        <v>Lot n°01 : VRD-Gros Oeuvre</v>
      </c>
      <c r="AK1172" s="67" t="str">
        <f>'COUT TVX'!L1169</f>
        <v>GROS ŒUVRE</v>
      </c>
      <c r="AL1172" s="68">
        <f>'COUT TVX'!M1169</f>
        <v>294065.48</v>
      </c>
      <c r="AM1172" s="68"/>
      <c r="AN1172" s="68"/>
      <c r="AO1172" s="68"/>
      <c r="AP1172" s="68"/>
      <c r="AQ1172" s="68"/>
      <c r="AR1172" s="68"/>
      <c r="AS1172" s="77" t="str">
        <f>IF(ISBLANK('COUT TVX'!Q1169),"",'COUT TVX'!Q1169)</f>
        <v/>
      </c>
      <c r="AT1172" s="68">
        <f t="shared" si="111"/>
        <v>0</v>
      </c>
      <c r="AU1172" s="68">
        <f t="shared" si="112"/>
        <v>0</v>
      </c>
      <c r="AV1172" s="68">
        <f t="shared" si="113"/>
        <v>0</v>
      </c>
    </row>
    <row r="1173" spans="1:48" x14ac:dyDescent="0.25">
      <c r="A1173" s="67" t="str">
        <f>'COUT TVX'!A1170</f>
        <v>936*</v>
      </c>
      <c r="B1173" s="67" t="str">
        <f>'COUT TVX'!B1170</f>
        <v>BRULON-CHEMIN DES RONCERAYS</v>
      </c>
      <c r="C1173" s="67"/>
      <c r="D1173" s="67"/>
      <c r="E1173" s="67" t="str">
        <f>IF(ISBLANK('COUT TVX'!I1170),"",'COUT TVX'!I1170)</f>
        <v/>
      </c>
      <c r="F1173" s="72" t="str">
        <f>'COUT TVX'!R1170</f>
        <v>Z3</v>
      </c>
      <c r="G1173" s="67"/>
      <c r="H1173" s="67">
        <f>'COUT TVX'!C1170</f>
        <v>2018</v>
      </c>
      <c r="I1173" s="67">
        <f>'COUT TVX'!D1170</f>
        <v>2019</v>
      </c>
      <c r="J1173" s="67" t="str">
        <f>IF('COUT TVX'!H1170="IND","IND",IF('COUT TVX'!H1170="COLL","COLL",IF('COUT TVX'!H1170="INT","COL","MIXTE")))</f>
        <v>IND</v>
      </c>
      <c r="K1173" s="67" t="str">
        <f>IFERROR((VLOOKUP(A1173,'COUT GLOBAL'!A:L,9,FALSE)),"")</f>
        <v/>
      </c>
      <c r="L1173" s="67"/>
      <c r="M1173" s="67"/>
      <c r="N1173" s="67" t="str">
        <f t="shared" si="108"/>
        <v>-</v>
      </c>
      <c r="O1173" s="67"/>
      <c r="P1173" s="67"/>
      <c r="Q1173" s="67"/>
      <c r="R1173" s="67"/>
      <c r="S1173" s="67"/>
      <c r="T1173" s="67"/>
      <c r="U1173" s="67"/>
      <c r="V1173" s="67"/>
      <c r="W1173" s="67"/>
      <c r="X1173" s="73" t="str">
        <f>IF('COUT TVX'!E1170=0,"",'COUT TVX'!E1170)</f>
        <v/>
      </c>
      <c r="Y1173" s="74"/>
      <c r="Z1173" s="74"/>
      <c r="AA1173" s="74"/>
      <c r="AB1173" s="74"/>
      <c r="AC1173" s="74"/>
      <c r="AD1173" s="68"/>
      <c r="AE1173" s="68" t="str">
        <f t="shared" si="109"/>
        <v/>
      </c>
      <c r="AF1173" s="68"/>
      <c r="AG1173" s="75" t="str">
        <f>IF('COUT TVX'!F1170=0,"",'COUT TVX'!F1170)</f>
        <v/>
      </c>
      <c r="AH1173" s="75" t="str">
        <f>IF('COUT TVX'!G1170=0,"",'COUT TVX'!G1170)</f>
        <v/>
      </c>
      <c r="AI1173" s="76" t="str">
        <f t="shared" si="110"/>
        <v/>
      </c>
      <c r="AJ1173" s="67" t="str">
        <f>'COUT TVX'!K1170</f>
        <v>Sous-Traitant n°02-Lot n°01</v>
      </c>
      <c r="AK1173" s="67" t="str">
        <f>'COUT TVX'!L1170</f>
        <v>GROS ŒUVRE</v>
      </c>
      <c r="AL1173" s="68">
        <f>'COUT TVX'!M1170</f>
        <v>70625</v>
      </c>
      <c r="AM1173" s="68"/>
      <c r="AN1173" s="68"/>
      <c r="AO1173" s="68"/>
      <c r="AP1173" s="68"/>
      <c r="AQ1173" s="68"/>
      <c r="AR1173" s="68"/>
      <c r="AS1173" s="77" t="str">
        <f>IF(ISBLANK('COUT TVX'!Q1170),"",'COUT TVX'!Q1170)</f>
        <v/>
      </c>
      <c r="AT1173" s="68" t="str">
        <f t="shared" si="111"/>
        <v/>
      </c>
      <c r="AU1173" s="68" t="str">
        <f t="shared" si="112"/>
        <v/>
      </c>
      <c r="AV1173" s="68" t="str">
        <f t="shared" si="113"/>
        <v/>
      </c>
    </row>
    <row r="1174" spans="1:48" x14ac:dyDescent="0.25">
      <c r="A1174" s="67" t="str">
        <f>'COUT TVX'!A1171</f>
        <v>936*</v>
      </c>
      <c r="B1174" s="67" t="str">
        <f>'COUT TVX'!B1171</f>
        <v>BRULON-CHEMIN DES RONCERAYS</v>
      </c>
      <c r="C1174" s="67"/>
      <c r="D1174" s="67"/>
      <c r="E1174" s="67" t="str">
        <f>IF(ISBLANK('COUT TVX'!I1171),"",'COUT TVX'!I1171)</f>
        <v/>
      </c>
      <c r="F1174" s="72" t="str">
        <f>'COUT TVX'!R1171</f>
        <v>Z3</v>
      </c>
      <c r="G1174" s="67"/>
      <c r="H1174" s="67">
        <f>'COUT TVX'!C1171</f>
        <v>2018</v>
      </c>
      <c r="I1174" s="67">
        <f>'COUT TVX'!D1171</f>
        <v>2019</v>
      </c>
      <c r="J1174" s="67" t="str">
        <f>IF('COUT TVX'!H1171="IND","IND",IF('COUT TVX'!H1171="COLL","COLL",IF('COUT TVX'!H1171="INT","COL","MIXTE")))</f>
        <v>IND</v>
      </c>
      <c r="K1174" s="67" t="str">
        <f>IFERROR((VLOOKUP(A1174,'COUT GLOBAL'!A:L,9,FALSE)),"")</f>
        <v/>
      </c>
      <c r="L1174" s="67"/>
      <c r="M1174" s="67"/>
      <c r="N1174" s="67" t="str">
        <f t="shared" si="108"/>
        <v>-</v>
      </c>
      <c r="O1174" s="67"/>
      <c r="P1174" s="67"/>
      <c r="Q1174" s="67"/>
      <c r="R1174" s="67"/>
      <c r="S1174" s="67"/>
      <c r="T1174" s="67"/>
      <c r="U1174" s="67"/>
      <c r="V1174" s="67"/>
      <c r="W1174" s="67"/>
      <c r="X1174" s="73" t="str">
        <f>IF('COUT TVX'!E1171=0,"",'COUT TVX'!E1171)</f>
        <v/>
      </c>
      <c r="Y1174" s="74"/>
      <c r="Z1174" s="74"/>
      <c r="AA1174" s="74"/>
      <c r="AB1174" s="74"/>
      <c r="AC1174" s="74"/>
      <c r="AD1174" s="68"/>
      <c r="AE1174" s="68" t="str">
        <f t="shared" si="109"/>
        <v/>
      </c>
      <c r="AF1174" s="68"/>
      <c r="AG1174" s="75" t="str">
        <f>IF('COUT TVX'!F1171=0,"",'COUT TVX'!F1171)</f>
        <v/>
      </c>
      <c r="AH1174" s="75" t="str">
        <f>IF('COUT TVX'!G1171=0,"",'COUT TVX'!G1171)</f>
        <v/>
      </c>
      <c r="AI1174" s="76" t="str">
        <f t="shared" si="110"/>
        <v/>
      </c>
      <c r="AJ1174" s="67" t="str">
        <f>'COUT TVX'!K1171</f>
        <v>Sous-Traitant n°01-Lot n°01</v>
      </c>
      <c r="AK1174" s="67" t="str">
        <f>'COUT TVX'!L1171</f>
        <v>GROS ŒUVRE</v>
      </c>
      <c r="AL1174" s="68">
        <f>'COUT TVX'!M1171</f>
        <v>6900</v>
      </c>
      <c r="AM1174" s="68"/>
      <c r="AN1174" s="68"/>
      <c r="AO1174" s="68"/>
      <c r="AP1174" s="68"/>
      <c r="AQ1174" s="68"/>
      <c r="AR1174" s="68"/>
      <c r="AS1174" s="77" t="str">
        <f>IF(ISBLANK('COUT TVX'!Q1171),"",'COUT TVX'!Q1171)</f>
        <v/>
      </c>
      <c r="AT1174" s="68" t="str">
        <f t="shared" si="111"/>
        <v/>
      </c>
      <c r="AU1174" s="68" t="str">
        <f t="shared" si="112"/>
        <v/>
      </c>
      <c r="AV1174" s="68" t="str">
        <f t="shared" si="113"/>
        <v/>
      </c>
    </row>
    <row r="1175" spans="1:48" x14ac:dyDescent="0.25">
      <c r="A1175" s="67" t="str">
        <f>'COUT TVX'!A1172</f>
        <v>936*</v>
      </c>
      <c r="B1175" s="67" t="str">
        <f>'COUT TVX'!B1172</f>
        <v>BRULON-CHEMIN DES RONCERAYS</v>
      </c>
      <c r="C1175" s="67"/>
      <c r="D1175" s="67"/>
      <c r="E1175" s="67" t="str">
        <f>IF(ISBLANK('COUT TVX'!I1172),"",'COUT TVX'!I1172)</f>
        <v/>
      </c>
      <c r="F1175" s="72" t="str">
        <f>'COUT TVX'!R1172</f>
        <v>Z3</v>
      </c>
      <c r="G1175" s="67"/>
      <c r="H1175" s="67">
        <f>'COUT TVX'!C1172</f>
        <v>2018</v>
      </c>
      <c r="I1175" s="67">
        <f>'COUT TVX'!D1172</f>
        <v>2019</v>
      </c>
      <c r="J1175" s="67" t="str">
        <f>IF('COUT TVX'!H1172="IND","IND",IF('COUT TVX'!H1172="COLL","COLL",IF('COUT TVX'!H1172="INT","COL","MIXTE")))</f>
        <v>IND</v>
      </c>
      <c r="K1175" s="67" t="str">
        <f>IFERROR((VLOOKUP(A1175,'COUT GLOBAL'!A:L,9,FALSE)),"")</f>
        <v/>
      </c>
      <c r="L1175" s="67"/>
      <c r="M1175" s="67"/>
      <c r="N1175" s="67" t="str">
        <f t="shared" si="108"/>
        <v>-</v>
      </c>
      <c r="O1175" s="67"/>
      <c r="P1175" s="67"/>
      <c r="Q1175" s="67"/>
      <c r="R1175" s="67"/>
      <c r="S1175" s="67"/>
      <c r="T1175" s="67"/>
      <c r="U1175" s="67"/>
      <c r="V1175" s="67"/>
      <c r="W1175" s="67"/>
      <c r="X1175" s="73" t="str">
        <f>IF('COUT TVX'!E1172=0,"",'COUT TVX'!E1172)</f>
        <v/>
      </c>
      <c r="Y1175" s="74"/>
      <c r="Z1175" s="74"/>
      <c r="AA1175" s="74"/>
      <c r="AB1175" s="74"/>
      <c r="AC1175" s="74"/>
      <c r="AD1175" s="68"/>
      <c r="AE1175" s="68" t="str">
        <f t="shared" si="109"/>
        <v/>
      </c>
      <c r="AF1175" s="68"/>
      <c r="AG1175" s="75" t="str">
        <f>IF('COUT TVX'!F1172=0,"",'COUT TVX'!F1172)</f>
        <v/>
      </c>
      <c r="AH1175" s="75" t="str">
        <f>IF('COUT TVX'!G1172=0,"",'COUT TVX'!G1172)</f>
        <v/>
      </c>
      <c r="AI1175" s="76" t="str">
        <f t="shared" si="110"/>
        <v/>
      </c>
      <c r="AJ1175" s="67" t="str">
        <f>'COUT TVX'!K1172</f>
        <v>Lot n°02 : Charpente Bois-Bardage Bois-Couverture-Etanchéité</v>
      </c>
      <c r="AK1175" s="67" t="str">
        <f>'COUT TVX'!L1172</f>
        <v>CHARPENTE / COUVERTURE</v>
      </c>
      <c r="AL1175" s="68">
        <f>'COUT TVX'!M1172</f>
        <v>161252.32999999999</v>
      </c>
      <c r="AM1175" s="68"/>
      <c r="AN1175" s="68"/>
      <c r="AO1175" s="68"/>
      <c r="AP1175" s="68"/>
      <c r="AQ1175" s="68"/>
      <c r="AR1175" s="68"/>
      <c r="AS1175" s="77" t="str">
        <f>IF(ISBLANK('COUT TVX'!Q1172),"",'COUT TVX'!Q1172)</f>
        <v/>
      </c>
      <c r="AT1175" s="68" t="str">
        <f t="shared" si="111"/>
        <v/>
      </c>
      <c r="AU1175" s="68" t="str">
        <f t="shared" si="112"/>
        <v/>
      </c>
      <c r="AV1175" s="68" t="str">
        <f t="shared" si="113"/>
        <v/>
      </c>
    </row>
    <row r="1176" spans="1:48" x14ac:dyDescent="0.25">
      <c r="A1176" s="67" t="str">
        <f>'COUT TVX'!A1173</f>
        <v>936*</v>
      </c>
      <c r="B1176" s="67" t="str">
        <f>'COUT TVX'!B1173</f>
        <v>BRULON-CHEMIN DES RONCERAYS</v>
      </c>
      <c r="C1176" s="67"/>
      <c r="D1176" s="67"/>
      <c r="E1176" s="67" t="str">
        <f>IF(ISBLANK('COUT TVX'!I1173),"",'COUT TVX'!I1173)</f>
        <v/>
      </c>
      <c r="F1176" s="72" t="str">
        <f>'COUT TVX'!R1173</f>
        <v>Z3</v>
      </c>
      <c r="G1176" s="67"/>
      <c r="H1176" s="67">
        <f>'COUT TVX'!C1173</f>
        <v>2018</v>
      </c>
      <c r="I1176" s="67">
        <f>'COUT TVX'!D1173</f>
        <v>2019</v>
      </c>
      <c r="J1176" s="67" t="str">
        <f>IF('COUT TVX'!H1173="IND","IND",IF('COUT TVX'!H1173="COLL","COLL",IF('COUT TVX'!H1173="INT","COL","MIXTE")))</f>
        <v>IND</v>
      </c>
      <c r="K1176" s="67" t="str">
        <f>IFERROR((VLOOKUP(A1176,'COUT GLOBAL'!A:L,9,FALSE)),"")</f>
        <v/>
      </c>
      <c r="L1176" s="67"/>
      <c r="M1176" s="67"/>
      <c r="N1176" s="67" t="str">
        <f t="shared" si="108"/>
        <v>-</v>
      </c>
      <c r="O1176" s="67"/>
      <c r="P1176" s="67"/>
      <c r="Q1176" s="67"/>
      <c r="R1176" s="67"/>
      <c r="S1176" s="67"/>
      <c r="T1176" s="67"/>
      <c r="U1176" s="67"/>
      <c r="V1176" s="67"/>
      <c r="W1176" s="67"/>
      <c r="X1176" s="73" t="str">
        <f>IF('COUT TVX'!E1173=0,"",'COUT TVX'!E1173)</f>
        <v/>
      </c>
      <c r="Y1176" s="74"/>
      <c r="Z1176" s="74"/>
      <c r="AA1176" s="74"/>
      <c r="AB1176" s="74"/>
      <c r="AC1176" s="74"/>
      <c r="AD1176" s="68"/>
      <c r="AE1176" s="68" t="str">
        <f t="shared" si="109"/>
        <v/>
      </c>
      <c r="AF1176" s="68"/>
      <c r="AG1176" s="75" t="str">
        <f>IF('COUT TVX'!F1173=0,"",'COUT TVX'!F1173)</f>
        <v/>
      </c>
      <c r="AH1176" s="75" t="str">
        <f>IF('COUT TVX'!G1173=0,"",'COUT TVX'!G1173)</f>
        <v/>
      </c>
      <c r="AI1176" s="76" t="str">
        <f t="shared" si="110"/>
        <v/>
      </c>
      <c r="AJ1176" s="67" t="str">
        <f>'COUT TVX'!K1173</f>
        <v>Sous-Traitant n°01-Lot n°02</v>
      </c>
      <c r="AK1176" s="67" t="str">
        <f>'COUT TVX'!L1173</f>
        <v>CHARPENTE / COUVERTURE</v>
      </c>
      <c r="AL1176" s="68">
        <f>'COUT TVX'!M1173</f>
        <v>61577.17</v>
      </c>
      <c r="AM1176" s="68"/>
      <c r="AN1176" s="68"/>
      <c r="AO1176" s="68"/>
      <c r="AP1176" s="68"/>
      <c r="AQ1176" s="68"/>
      <c r="AR1176" s="68"/>
      <c r="AS1176" s="77" t="str">
        <f>IF(ISBLANK('COUT TVX'!Q1173),"",'COUT TVX'!Q1173)</f>
        <v/>
      </c>
      <c r="AT1176" s="68" t="str">
        <f t="shared" si="111"/>
        <v/>
      </c>
      <c r="AU1176" s="68" t="str">
        <f t="shared" si="112"/>
        <v/>
      </c>
      <c r="AV1176" s="68" t="str">
        <f t="shared" si="113"/>
        <v/>
      </c>
    </row>
    <row r="1177" spans="1:48" x14ac:dyDescent="0.25">
      <c r="A1177" s="67" t="str">
        <f>'COUT TVX'!A1174</f>
        <v>936*</v>
      </c>
      <c r="B1177" s="67" t="str">
        <f>'COUT TVX'!B1174</f>
        <v>BRULON-CHEMIN DES RONCERAYS</v>
      </c>
      <c r="C1177" s="67"/>
      <c r="D1177" s="67"/>
      <c r="E1177" s="67" t="str">
        <f>IF(ISBLANK('COUT TVX'!I1174),"",'COUT TVX'!I1174)</f>
        <v/>
      </c>
      <c r="F1177" s="72" t="str">
        <f>'COUT TVX'!R1174</f>
        <v>Z3</v>
      </c>
      <c r="G1177" s="67"/>
      <c r="H1177" s="67">
        <f>'COUT TVX'!C1174</f>
        <v>2018</v>
      </c>
      <c r="I1177" s="67">
        <f>'COUT TVX'!D1174</f>
        <v>2019</v>
      </c>
      <c r="J1177" s="67" t="str">
        <f>IF('COUT TVX'!H1174="IND","IND",IF('COUT TVX'!H1174="COLL","COLL",IF('COUT TVX'!H1174="INT","COL","MIXTE")))</f>
        <v>IND</v>
      </c>
      <c r="K1177" s="67" t="str">
        <f>IFERROR((VLOOKUP(A1177,'COUT GLOBAL'!A:L,9,FALSE)),"")</f>
        <v/>
      </c>
      <c r="L1177" s="67"/>
      <c r="M1177" s="67"/>
      <c r="N1177" s="67" t="str">
        <f t="shared" si="108"/>
        <v>-</v>
      </c>
      <c r="O1177" s="67"/>
      <c r="P1177" s="67"/>
      <c r="Q1177" s="67"/>
      <c r="R1177" s="67"/>
      <c r="S1177" s="67"/>
      <c r="T1177" s="67"/>
      <c r="U1177" s="67"/>
      <c r="V1177" s="67"/>
      <c r="W1177" s="67"/>
      <c r="X1177" s="73" t="str">
        <f>IF('COUT TVX'!E1174=0,"",'COUT TVX'!E1174)</f>
        <v/>
      </c>
      <c r="Y1177" s="74"/>
      <c r="Z1177" s="74"/>
      <c r="AA1177" s="74"/>
      <c r="AB1177" s="74"/>
      <c r="AC1177" s="74"/>
      <c r="AD1177" s="68"/>
      <c r="AE1177" s="68" t="str">
        <f t="shared" si="109"/>
        <v/>
      </c>
      <c r="AF1177" s="68"/>
      <c r="AG1177" s="75" t="str">
        <f>IF('COUT TVX'!F1174=0,"",'COUT TVX'!F1174)</f>
        <v/>
      </c>
      <c r="AH1177" s="75" t="str">
        <f>IF('COUT TVX'!G1174=0,"",'COUT TVX'!G1174)</f>
        <v/>
      </c>
      <c r="AI1177" s="76" t="str">
        <f t="shared" si="110"/>
        <v/>
      </c>
      <c r="AJ1177" s="67" t="str">
        <f>'COUT TVX'!K1174</f>
        <v>Lot n°03 : Menuiserie Pvc-Portes d'Entrée Acier</v>
      </c>
      <c r="AK1177" s="67" t="str">
        <f>'COUT TVX'!L1174</f>
        <v>SECOND ŒUVRE</v>
      </c>
      <c r="AL1177" s="68">
        <f>'COUT TVX'!M1174</f>
        <v>52240.13</v>
      </c>
      <c r="AM1177" s="68"/>
      <c r="AN1177" s="68"/>
      <c r="AO1177" s="68"/>
      <c r="AP1177" s="68"/>
      <c r="AQ1177" s="68"/>
      <c r="AR1177" s="68"/>
      <c r="AS1177" s="77" t="str">
        <f>IF(ISBLANK('COUT TVX'!Q1174),"",'COUT TVX'!Q1174)</f>
        <v/>
      </c>
      <c r="AT1177" s="68" t="str">
        <f t="shared" si="111"/>
        <v/>
      </c>
      <c r="AU1177" s="68" t="str">
        <f t="shared" si="112"/>
        <v/>
      </c>
      <c r="AV1177" s="68" t="str">
        <f t="shared" si="113"/>
        <v/>
      </c>
    </row>
    <row r="1178" spans="1:48" x14ac:dyDescent="0.25">
      <c r="A1178" s="67" t="str">
        <f>'COUT TVX'!A1175</f>
        <v>936*</v>
      </c>
      <c r="B1178" s="67" t="str">
        <f>'COUT TVX'!B1175</f>
        <v>BRULON-CHEMIN DES RONCERAYS</v>
      </c>
      <c r="C1178" s="67"/>
      <c r="D1178" s="67"/>
      <c r="E1178" s="67" t="str">
        <f>IF(ISBLANK('COUT TVX'!I1175),"",'COUT TVX'!I1175)</f>
        <v/>
      </c>
      <c r="F1178" s="72" t="str">
        <f>'COUT TVX'!R1175</f>
        <v>Z3</v>
      </c>
      <c r="G1178" s="67"/>
      <c r="H1178" s="67">
        <f>'COUT TVX'!C1175</f>
        <v>2018</v>
      </c>
      <c r="I1178" s="67">
        <f>'COUT TVX'!D1175</f>
        <v>2019</v>
      </c>
      <c r="J1178" s="67" t="str">
        <f>IF('COUT TVX'!H1175="IND","IND",IF('COUT TVX'!H1175="COLL","COLL",IF('COUT TVX'!H1175="INT","COL","MIXTE")))</f>
        <v>IND</v>
      </c>
      <c r="K1178" s="67" t="str">
        <f>IFERROR((VLOOKUP(A1178,'COUT GLOBAL'!A:L,9,FALSE)),"")</f>
        <v/>
      </c>
      <c r="L1178" s="67"/>
      <c r="M1178" s="67"/>
      <c r="N1178" s="67" t="str">
        <f t="shared" si="108"/>
        <v>-</v>
      </c>
      <c r="O1178" s="67"/>
      <c r="P1178" s="67"/>
      <c r="Q1178" s="67"/>
      <c r="R1178" s="67"/>
      <c r="S1178" s="67"/>
      <c r="T1178" s="67"/>
      <c r="U1178" s="67"/>
      <c r="V1178" s="67"/>
      <c r="W1178" s="67"/>
      <c r="X1178" s="73" t="str">
        <f>IF('COUT TVX'!E1175=0,"",'COUT TVX'!E1175)</f>
        <v/>
      </c>
      <c r="Y1178" s="74"/>
      <c r="Z1178" s="74"/>
      <c r="AA1178" s="74"/>
      <c r="AB1178" s="74"/>
      <c r="AC1178" s="74"/>
      <c r="AD1178" s="68"/>
      <c r="AE1178" s="68" t="str">
        <f t="shared" si="109"/>
        <v/>
      </c>
      <c r="AF1178" s="68"/>
      <c r="AG1178" s="75" t="str">
        <f>IF('COUT TVX'!F1175=0,"",'COUT TVX'!F1175)</f>
        <v/>
      </c>
      <c r="AH1178" s="75" t="str">
        <f>IF('COUT TVX'!G1175=0,"",'COUT TVX'!G1175)</f>
        <v/>
      </c>
      <c r="AI1178" s="76" t="str">
        <f t="shared" si="110"/>
        <v/>
      </c>
      <c r="AJ1178" s="67" t="str">
        <f>'COUT TVX'!K1175</f>
        <v>Lot n°04 : Plâtrerie</v>
      </c>
      <c r="AK1178" s="67" t="str">
        <f>'COUT TVX'!L1175</f>
        <v>SECOND ŒUVRE</v>
      </c>
      <c r="AL1178" s="68">
        <f>'COUT TVX'!M1175</f>
        <v>78159.78</v>
      </c>
      <c r="AM1178" s="68"/>
      <c r="AN1178" s="68"/>
      <c r="AO1178" s="68"/>
      <c r="AP1178" s="68"/>
      <c r="AQ1178" s="68"/>
      <c r="AR1178" s="68"/>
      <c r="AS1178" s="77" t="str">
        <f>IF(ISBLANK('COUT TVX'!Q1175),"",'COUT TVX'!Q1175)</f>
        <v/>
      </c>
      <c r="AT1178" s="68" t="str">
        <f t="shared" si="111"/>
        <v/>
      </c>
      <c r="AU1178" s="68" t="str">
        <f t="shared" si="112"/>
        <v/>
      </c>
      <c r="AV1178" s="68" t="str">
        <f t="shared" si="113"/>
        <v/>
      </c>
    </row>
    <row r="1179" spans="1:48" x14ac:dyDescent="0.25">
      <c r="A1179" s="67" t="str">
        <f>'COUT TVX'!A1176</f>
        <v>936*</v>
      </c>
      <c r="B1179" s="67" t="str">
        <f>'COUT TVX'!B1176</f>
        <v>BRULON-CHEMIN DES RONCERAYS</v>
      </c>
      <c r="C1179" s="67"/>
      <c r="D1179" s="67"/>
      <c r="E1179" s="67" t="str">
        <f>IF(ISBLANK('COUT TVX'!I1176),"",'COUT TVX'!I1176)</f>
        <v/>
      </c>
      <c r="F1179" s="72" t="str">
        <f>'COUT TVX'!R1176</f>
        <v>Z3</v>
      </c>
      <c r="G1179" s="67"/>
      <c r="H1179" s="67">
        <f>'COUT TVX'!C1176</f>
        <v>2018</v>
      </c>
      <c r="I1179" s="67">
        <f>'COUT TVX'!D1176</f>
        <v>2019</v>
      </c>
      <c r="J1179" s="67" t="str">
        <f>IF('COUT TVX'!H1176="IND","IND",IF('COUT TVX'!H1176="COLL","COLL",IF('COUT TVX'!H1176="INT","COL","MIXTE")))</f>
        <v>IND</v>
      </c>
      <c r="K1179" s="67" t="str">
        <f>IFERROR((VLOOKUP(A1179,'COUT GLOBAL'!A:L,9,FALSE)),"")</f>
        <v/>
      </c>
      <c r="L1179" s="67"/>
      <c r="M1179" s="67"/>
      <c r="N1179" s="67" t="str">
        <f t="shared" si="108"/>
        <v>-</v>
      </c>
      <c r="O1179" s="67"/>
      <c r="P1179" s="67"/>
      <c r="Q1179" s="67"/>
      <c r="R1179" s="67"/>
      <c r="S1179" s="67"/>
      <c r="T1179" s="67"/>
      <c r="U1179" s="67"/>
      <c r="V1179" s="67"/>
      <c r="W1179" s="67"/>
      <c r="X1179" s="73" t="str">
        <f>IF('COUT TVX'!E1176=0,"",'COUT TVX'!E1176)</f>
        <v/>
      </c>
      <c r="Y1179" s="74"/>
      <c r="Z1179" s="74"/>
      <c r="AA1179" s="74"/>
      <c r="AB1179" s="74"/>
      <c r="AC1179" s="74"/>
      <c r="AD1179" s="68"/>
      <c r="AE1179" s="68" t="str">
        <f t="shared" si="109"/>
        <v/>
      </c>
      <c r="AF1179" s="68"/>
      <c r="AG1179" s="75" t="str">
        <f>IF('COUT TVX'!F1176=0,"",'COUT TVX'!F1176)</f>
        <v/>
      </c>
      <c r="AH1179" s="75" t="str">
        <f>IF('COUT TVX'!G1176=0,"",'COUT TVX'!G1176)</f>
        <v/>
      </c>
      <c r="AI1179" s="76" t="str">
        <f t="shared" si="110"/>
        <v/>
      </c>
      <c r="AJ1179" s="67" t="str">
        <f>'COUT TVX'!K1176</f>
        <v>Lot n°05 : Menuiserie Bois</v>
      </c>
      <c r="AK1179" s="67" t="str">
        <f>'COUT TVX'!L1176</f>
        <v>SECOND ŒUVRE</v>
      </c>
      <c r="AL1179" s="68">
        <f>'COUT TVX'!M1176</f>
        <v>41424.57</v>
      </c>
      <c r="AM1179" s="68"/>
      <c r="AN1179" s="68"/>
      <c r="AO1179" s="68"/>
      <c r="AP1179" s="68"/>
      <c r="AQ1179" s="68"/>
      <c r="AR1179" s="68"/>
      <c r="AS1179" s="77" t="str">
        <f>IF(ISBLANK('COUT TVX'!Q1176),"",'COUT TVX'!Q1176)</f>
        <v/>
      </c>
      <c r="AT1179" s="68" t="str">
        <f t="shared" si="111"/>
        <v/>
      </c>
      <c r="AU1179" s="68" t="str">
        <f t="shared" si="112"/>
        <v/>
      </c>
      <c r="AV1179" s="68" t="str">
        <f t="shared" si="113"/>
        <v/>
      </c>
    </row>
    <row r="1180" spans="1:48" x14ac:dyDescent="0.25">
      <c r="A1180" s="67" t="str">
        <f>'COUT TVX'!A1177</f>
        <v>936*</v>
      </c>
      <c r="B1180" s="67" t="str">
        <f>'COUT TVX'!B1177</f>
        <v>BRULON-CHEMIN DES RONCERAYS</v>
      </c>
      <c r="C1180" s="67"/>
      <c r="D1180" s="67"/>
      <c r="E1180" s="67" t="str">
        <f>IF(ISBLANK('COUT TVX'!I1177),"",'COUT TVX'!I1177)</f>
        <v/>
      </c>
      <c r="F1180" s="72" t="str">
        <f>'COUT TVX'!R1177</f>
        <v>Z3</v>
      </c>
      <c r="G1180" s="67"/>
      <c r="H1180" s="67">
        <f>'COUT TVX'!C1177</f>
        <v>2018</v>
      </c>
      <c r="I1180" s="67">
        <f>'COUT TVX'!D1177</f>
        <v>2019</v>
      </c>
      <c r="J1180" s="67" t="str">
        <f>IF('COUT TVX'!H1177="IND","IND",IF('COUT TVX'!H1177="COLL","COLL",IF('COUT TVX'!H1177="INT","COL","MIXTE")))</f>
        <v>IND</v>
      </c>
      <c r="K1180" s="67" t="str">
        <f>IFERROR((VLOOKUP(A1180,'COUT GLOBAL'!A:L,9,FALSE)),"")</f>
        <v/>
      </c>
      <c r="L1180" s="67"/>
      <c r="M1180" s="67"/>
      <c r="N1180" s="67" t="str">
        <f t="shared" si="108"/>
        <v>-</v>
      </c>
      <c r="O1180" s="67"/>
      <c r="P1180" s="67"/>
      <c r="Q1180" s="67"/>
      <c r="R1180" s="67"/>
      <c r="S1180" s="67"/>
      <c r="T1180" s="67"/>
      <c r="U1180" s="67"/>
      <c r="V1180" s="67"/>
      <c r="W1180" s="67"/>
      <c r="X1180" s="73" t="str">
        <f>IF('COUT TVX'!E1177=0,"",'COUT TVX'!E1177)</f>
        <v/>
      </c>
      <c r="Y1180" s="74"/>
      <c r="Z1180" s="74"/>
      <c r="AA1180" s="74"/>
      <c r="AB1180" s="74"/>
      <c r="AC1180" s="74"/>
      <c r="AD1180" s="68"/>
      <c r="AE1180" s="68" t="str">
        <f t="shared" si="109"/>
        <v/>
      </c>
      <c r="AF1180" s="68"/>
      <c r="AG1180" s="75" t="str">
        <f>IF('COUT TVX'!F1177=0,"",'COUT TVX'!F1177)</f>
        <v/>
      </c>
      <c r="AH1180" s="75" t="str">
        <f>IF('COUT TVX'!G1177=0,"",'COUT TVX'!G1177)</f>
        <v/>
      </c>
      <c r="AI1180" s="76" t="str">
        <f t="shared" si="110"/>
        <v/>
      </c>
      <c r="AJ1180" s="67" t="str">
        <f>'COUT TVX'!K1177</f>
        <v>Lot n°06 : Electricité</v>
      </c>
      <c r="AK1180" s="67" t="str">
        <f>'COUT TVX'!L1177</f>
        <v>ELECTRICITE / CHAUFFAGE/PLOMBERIE/VMC</v>
      </c>
      <c r="AL1180" s="68">
        <f>'COUT TVX'!M1177</f>
        <v>63198.5</v>
      </c>
      <c r="AM1180" s="68"/>
      <c r="AN1180" s="68"/>
      <c r="AO1180" s="68"/>
      <c r="AP1180" s="68"/>
      <c r="AQ1180" s="68"/>
      <c r="AR1180" s="68"/>
      <c r="AS1180" s="77" t="str">
        <f>IF(ISBLANK('COUT TVX'!Q1177),"",'COUT TVX'!Q1177)</f>
        <v/>
      </c>
      <c r="AT1180" s="68" t="str">
        <f t="shared" si="111"/>
        <v/>
      </c>
      <c r="AU1180" s="68" t="str">
        <f t="shared" si="112"/>
        <v/>
      </c>
      <c r="AV1180" s="68" t="str">
        <f t="shared" si="113"/>
        <v/>
      </c>
    </row>
    <row r="1181" spans="1:48" x14ac:dyDescent="0.25">
      <c r="A1181" s="67" t="str">
        <f>'COUT TVX'!A1178</f>
        <v>936*</v>
      </c>
      <c r="B1181" s="67" t="str">
        <f>'COUT TVX'!B1178</f>
        <v>BRULON-CHEMIN DES RONCERAYS</v>
      </c>
      <c r="C1181" s="67"/>
      <c r="D1181" s="67"/>
      <c r="E1181" s="67" t="str">
        <f>IF(ISBLANK('COUT TVX'!I1178),"",'COUT TVX'!I1178)</f>
        <v/>
      </c>
      <c r="F1181" s="72" t="str">
        <f>'COUT TVX'!R1178</f>
        <v>Z3</v>
      </c>
      <c r="G1181" s="67"/>
      <c r="H1181" s="67">
        <f>'COUT TVX'!C1178</f>
        <v>2018</v>
      </c>
      <c r="I1181" s="67">
        <f>'COUT TVX'!D1178</f>
        <v>2019</v>
      </c>
      <c r="J1181" s="67" t="str">
        <f>IF('COUT TVX'!H1178="IND","IND",IF('COUT TVX'!H1178="COLL","COLL",IF('COUT TVX'!H1178="INT","COL","MIXTE")))</f>
        <v>IND</v>
      </c>
      <c r="K1181" s="67" t="str">
        <f>IFERROR((VLOOKUP(A1181,'COUT GLOBAL'!A:L,9,FALSE)),"")</f>
        <v/>
      </c>
      <c r="L1181" s="67"/>
      <c r="M1181" s="67"/>
      <c r="N1181" s="67" t="str">
        <f t="shared" si="108"/>
        <v>-</v>
      </c>
      <c r="O1181" s="67"/>
      <c r="P1181" s="67"/>
      <c r="Q1181" s="67"/>
      <c r="R1181" s="67"/>
      <c r="S1181" s="67"/>
      <c r="T1181" s="67"/>
      <c r="U1181" s="67"/>
      <c r="V1181" s="67"/>
      <c r="W1181" s="67"/>
      <c r="X1181" s="73" t="str">
        <f>IF('COUT TVX'!E1178=0,"",'COUT TVX'!E1178)</f>
        <v/>
      </c>
      <c r="Y1181" s="74"/>
      <c r="Z1181" s="74"/>
      <c r="AA1181" s="74"/>
      <c r="AB1181" s="74"/>
      <c r="AC1181" s="74"/>
      <c r="AD1181" s="68"/>
      <c r="AE1181" s="68" t="str">
        <f t="shared" si="109"/>
        <v/>
      </c>
      <c r="AF1181" s="68"/>
      <c r="AG1181" s="75" t="str">
        <f>IF('COUT TVX'!F1178=0,"",'COUT TVX'!F1178)</f>
        <v/>
      </c>
      <c r="AH1181" s="75" t="str">
        <f>IF('COUT TVX'!G1178=0,"",'COUT TVX'!G1178)</f>
        <v/>
      </c>
      <c r="AI1181" s="76" t="str">
        <f t="shared" si="110"/>
        <v/>
      </c>
      <c r="AJ1181" s="67" t="str">
        <f>'COUT TVX'!K1178</f>
        <v>Lot n°07 : Plomberie-Chauffage-VMC</v>
      </c>
      <c r="AK1181" s="67" t="str">
        <f>'COUT TVX'!L1178</f>
        <v>ELECTRICITE / CHAUFFAGE/PLOMBERIE/VMC</v>
      </c>
      <c r="AL1181" s="68">
        <f>'COUT TVX'!M1178</f>
        <v>101340.08</v>
      </c>
      <c r="AM1181" s="68"/>
      <c r="AN1181" s="68"/>
      <c r="AO1181" s="68"/>
      <c r="AP1181" s="68"/>
      <c r="AQ1181" s="68"/>
      <c r="AR1181" s="68"/>
      <c r="AS1181" s="77" t="str">
        <f>IF(ISBLANK('COUT TVX'!Q1178),"",'COUT TVX'!Q1178)</f>
        <v/>
      </c>
      <c r="AT1181" s="68" t="str">
        <f t="shared" si="111"/>
        <v/>
      </c>
      <c r="AU1181" s="68" t="str">
        <f t="shared" si="112"/>
        <v/>
      </c>
      <c r="AV1181" s="68" t="str">
        <f t="shared" si="113"/>
        <v/>
      </c>
    </row>
    <row r="1182" spans="1:48" x14ac:dyDescent="0.25">
      <c r="A1182" s="67" t="str">
        <f>'COUT TVX'!A1179</f>
        <v>936*</v>
      </c>
      <c r="B1182" s="67" t="str">
        <f>'COUT TVX'!B1179</f>
        <v>BRULON-CHEMIN DES RONCERAYS</v>
      </c>
      <c r="C1182" s="67"/>
      <c r="D1182" s="67"/>
      <c r="E1182" s="67" t="str">
        <f>IF(ISBLANK('COUT TVX'!I1179),"",'COUT TVX'!I1179)</f>
        <v/>
      </c>
      <c r="F1182" s="72" t="str">
        <f>'COUT TVX'!R1179</f>
        <v>Z3</v>
      </c>
      <c r="G1182" s="67"/>
      <c r="H1182" s="67">
        <f>'COUT TVX'!C1179</f>
        <v>2018</v>
      </c>
      <c r="I1182" s="67">
        <f>'COUT TVX'!D1179</f>
        <v>2019</v>
      </c>
      <c r="J1182" s="67" t="str">
        <f>IF('COUT TVX'!H1179="IND","IND",IF('COUT TVX'!H1179="COLL","COLL",IF('COUT TVX'!H1179="INT","COL","MIXTE")))</f>
        <v>IND</v>
      </c>
      <c r="K1182" s="67" t="str">
        <f>IFERROR((VLOOKUP(A1182,'COUT GLOBAL'!A:L,9,FALSE)),"")</f>
        <v/>
      </c>
      <c r="L1182" s="67"/>
      <c r="M1182" s="67"/>
      <c r="N1182" s="67" t="str">
        <f t="shared" si="108"/>
        <v>-</v>
      </c>
      <c r="O1182" s="67"/>
      <c r="P1182" s="67"/>
      <c r="Q1182" s="67"/>
      <c r="R1182" s="67"/>
      <c r="S1182" s="67"/>
      <c r="T1182" s="67"/>
      <c r="U1182" s="67"/>
      <c r="V1182" s="67"/>
      <c r="W1182" s="67"/>
      <c r="X1182" s="73" t="str">
        <f>IF('COUT TVX'!E1179=0,"",'COUT TVX'!E1179)</f>
        <v/>
      </c>
      <c r="Y1182" s="74"/>
      <c r="Z1182" s="74"/>
      <c r="AA1182" s="74"/>
      <c r="AB1182" s="74"/>
      <c r="AC1182" s="74"/>
      <c r="AD1182" s="68"/>
      <c r="AE1182" s="68" t="str">
        <f t="shared" si="109"/>
        <v/>
      </c>
      <c r="AF1182" s="68"/>
      <c r="AG1182" s="75" t="str">
        <f>IF('COUT TVX'!F1179=0,"",'COUT TVX'!F1179)</f>
        <v/>
      </c>
      <c r="AH1182" s="75" t="str">
        <f>IF('COUT TVX'!G1179=0,"",'COUT TVX'!G1179)</f>
        <v/>
      </c>
      <c r="AI1182" s="76" t="str">
        <f t="shared" si="110"/>
        <v/>
      </c>
      <c r="AJ1182" s="67" t="str">
        <f>'COUT TVX'!K1179</f>
        <v>Lot n°08 : Carrelage-Faïence</v>
      </c>
      <c r="AK1182" s="67" t="str">
        <f>'COUT TVX'!L1179</f>
        <v>SECOND ŒUVRE</v>
      </c>
      <c r="AL1182" s="68">
        <f>'COUT TVX'!M1179</f>
        <v>42670</v>
      </c>
      <c r="AM1182" s="68"/>
      <c r="AN1182" s="68"/>
      <c r="AO1182" s="68"/>
      <c r="AP1182" s="68"/>
      <c r="AQ1182" s="68"/>
      <c r="AR1182" s="68"/>
      <c r="AS1182" s="77" t="str">
        <f>IF(ISBLANK('COUT TVX'!Q1179),"",'COUT TVX'!Q1179)</f>
        <v/>
      </c>
      <c r="AT1182" s="68" t="str">
        <f t="shared" si="111"/>
        <v/>
      </c>
      <c r="AU1182" s="68" t="str">
        <f t="shared" si="112"/>
        <v/>
      </c>
      <c r="AV1182" s="68" t="str">
        <f t="shared" si="113"/>
        <v/>
      </c>
    </row>
    <row r="1183" spans="1:48" x14ac:dyDescent="0.25">
      <c r="A1183" s="67" t="str">
        <f>'COUT TVX'!A1180</f>
        <v>936*</v>
      </c>
      <c r="B1183" s="67" t="str">
        <f>'COUT TVX'!B1180</f>
        <v>BRULON-CHEMIN DES RONCERAYS</v>
      </c>
      <c r="C1183" s="67"/>
      <c r="D1183" s="67"/>
      <c r="E1183" s="67" t="str">
        <f>IF(ISBLANK('COUT TVX'!I1180),"",'COUT TVX'!I1180)</f>
        <v/>
      </c>
      <c r="F1183" s="72" t="str">
        <f>'COUT TVX'!R1180</f>
        <v>Z3</v>
      </c>
      <c r="G1183" s="67"/>
      <c r="H1183" s="67">
        <f>'COUT TVX'!C1180</f>
        <v>2018</v>
      </c>
      <c r="I1183" s="67">
        <f>'COUT TVX'!D1180</f>
        <v>2019</v>
      </c>
      <c r="J1183" s="67" t="str">
        <f>IF('COUT TVX'!H1180="IND","IND",IF('COUT TVX'!H1180="COLL","COLL",IF('COUT TVX'!H1180="INT","COL","MIXTE")))</f>
        <v>IND</v>
      </c>
      <c r="K1183" s="67" t="str">
        <f>IFERROR((VLOOKUP(A1183,'COUT GLOBAL'!A:L,9,FALSE)),"")</f>
        <v/>
      </c>
      <c r="L1183" s="67"/>
      <c r="M1183" s="67"/>
      <c r="N1183" s="67" t="str">
        <f t="shared" si="108"/>
        <v>-</v>
      </c>
      <c r="O1183" s="67"/>
      <c r="P1183" s="67"/>
      <c r="Q1183" s="67"/>
      <c r="R1183" s="67"/>
      <c r="S1183" s="67"/>
      <c r="T1183" s="67"/>
      <c r="U1183" s="67"/>
      <c r="V1183" s="67"/>
      <c r="W1183" s="67"/>
      <c r="X1183" s="73" t="str">
        <f>IF('COUT TVX'!E1180=0,"",'COUT TVX'!E1180)</f>
        <v/>
      </c>
      <c r="Y1183" s="74"/>
      <c r="Z1183" s="74"/>
      <c r="AA1183" s="74"/>
      <c r="AB1183" s="74"/>
      <c r="AC1183" s="74"/>
      <c r="AD1183" s="68"/>
      <c r="AE1183" s="68" t="str">
        <f t="shared" si="109"/>
        <v/>
      </c>
      <c r="AF1183" s="68"/>
      <c r="AG1183" s="75" t="str">
        <f>IF('COUT TVX'!F1180=0,"",'COUT TVX'!F1180)</f>
        <v/>
      </c>
      <c r="AH1183" s="75" t="str">
        <f>IF('COUT TVX'!G1180=0,"",'COUT TVX'!G1180)</f>
        <v/>
      </c>
      <c r="AI1183" s="76" t="str">
        <f t="shared" si="110"/>
        <v/>
      </c>
      <c r="AJ1183" s="67" t="str">
        <f>'COUT TVX'!K1180</f>
        <v>Lot n°09 : Peinture-Revêtements Muraux</v>
      </c>
      <c r="AK1183" s="67" t="str">
        <f>'COUT TVX'!L1180</f>
        <v>SECOND ŒUVRE</v>
      </c>
      <c r="AL1183" s="68">
        <f>'COUT TVX'!M1180</f>
        <v>35151.65</v>
      </c>
      <c r="AM1183" s="68"/>
      <c r="AN1183" s="68"/>
      <c r="AO1183" s="68"/>
      <c r="AP1183" s="68"/>
      <c r="AQ1183" s="68"/>
      <c r="AR1183" s="68"/>
      <c r="AS1183" s="77" t="str">
        <f>IF(ISBLANK('COUT TVX'!Q1180),"",'COUT TVX'!Q1180)</f>
        <v/>
      </c>
      <c r="AT1183" s="68" t="str">
        <f t="shared" si="111"/>
        <v/>
      </c>
      <c r="AU1183" s="68" t="str">
        <f t="shared" si="112"/>
        <v/>
      </c>
      <c r="AV1183" s="68" t="str">
        <f t="shared" si="113"/>
        <v/>
      </c>
    </row>
    <row r="1184" spans="1:48" x14ac:dyDescent="0.25">
      <c r="A1184" s="67" t="str">
        <f>'COUT TVX'!A1181</f>
        <v>936*</v>
      </c>
      <c r="B1184" s="67" t="str">
        <f>'COUT TVX'!B1181</f>
        <v>BRULON-CHEMIN DES RONCERAYS</v>
      </c>
      <c r="C1184" s="67"/>
      <c r="D1184" s="67"/>
      <c r="E1184" s="67" t="str">
        <f>IF(ISBLANK('COUT TVX'!I1181),"",'COUT TVX'!I1181)</f>
        <v/>
      </c>
      <c r="F1184" s="72" t="str">
        <f>'COUT TVX'!R1181</f>
        <v>Z3</v>
      </c>
      <c r="G1184" s="67"/>
      <c r="H1184" s="67">
        <f>'COUT TVX'!C1181</f>
        <v>2018</v>
      </c>
      <c r="I1184" s="67">
        <f>'COUT TVX'!D1181</f>
        <v>2019</v>
      </c>
      <c r="J1184" s="67" t="str">
        <f>IF('COUT TVX'!H1181="IND","IND",IF('COUT TVX'!H1181="COLL","COLL",IF('COUT TVX'!H1181="INT","COL","MIXTE")))</f>
        <v>IND</v>
      </c>
      <c r="K1184" s="67" t="str">
        <f>IFERROR((VLOOKUP(A1184,'COUT GLOBAL'!A:L,9,FALSE)),"")</f>
        <v/>
      </c>
      <c r="L1184" s="67"/>
      <c r="M1184" s="67"/>
      <c r="N1184" s="67" t="str">
        <f t="shared" si="108"/>
        <v>-</v>
      </c>
      <c r="O1184" s="67"/>
      <c r="P1184" s="67"/>
      <c r="Q1184" s="67"/>
      <c r="R1184" s="67"/>
      <c r="S1184" s="67"/>
      <c r="T1184" s="67"/>
      <c r="U1184" s="67"/>
      <c r="V1184" s="67"/>
      <c r="W1184" s="67"/>
      <c r="X1184" s="73" t="str">
        <f>IF('COUT TVX'!E1181=0,"",'COUT TVX'!E1181)</f>
        <v/>
      </c>
      <c r="Y1184" s="74"/>
      <c r="Z1184" s="74"/>
      <c r="AA1184" s="74"/>
      <c r="AB1184" s="74"/>
      <c r="AC1184" s="74"/>
      <c r="AD1184" s="68"/>
      <c r="AE1184" s="68" t="str">
        <f t="shared" si="109"/>
        <v/>
      </c>
      <c r="AF1184" s="68"/>
      <c r="AG1184" s="75" t="str">
        <f>IF('COUT TVX'!F1181=0,"",'COUT TVX'!F1181)</f>
        <v/>
      </c>
      <c r="AH1184" s="75" t="str">
        <f>IF('COUT TVX'!G1181=0,"",'COUT TVX'!G1181)</f>
        <v/>
      </c>
      <c r="AI1184" s="76" t="str">
        <f t="shared" si="110"/>
        <v/>
      </c>
      <c r="AJ1184" s="67" t="str">
        <f>'COUT TVX'!K1181</f>
        <v>Lot n°10 : Revêtement de Sols Souples</v>
      </c>
      <c r="AK1184" s="67" t="str">
        <f>'COUT TVX'!L1181</f>
        <v>SECOND ŒUVRE</v>
      </c>
      <c r="AL1184" s="68">
        <f>'COUT TVX'!M1181</f>
        <v>8900</v>
      </c>
      <c r="AM1184" s="68"/>
      <c r="AN1184" s="68"/>
      <c r="AO1184" s="68"/>
      <c r="AP1184" s="68"/>
      <c r="AQ1184" s="68"/>
      <c r="AR1184" s="68"/>
      <c r="AS1184" s="77" t="str">
        <f>IF(ISBLANK('COUT TVX'!Q1181),"",'COUT TVX'!Q1181)</f>
        <v/>
      </c>
      <c r="AT1184" s="68" t="str">
        <f t="shared" si="111"/>
        <v/>
      </c>
      <c r="AU1184" s="68" t="str">
        <f t="shared" si="112"/>
        <v/>
      </c>
      <c r="AV1184" s="68" t="str">
        <f t="shared" si="113"/>
        <v/>
      </c>
    </row>
    <row r="1185" spans="1:48" x14ac:dyDescent="0.25">
      <c r="A1185" s="67" t="str">
        <f>'COUT TVX'!A1182</f>
        <v>936*</v>
      </c>
      <c r="B1185" s="67" t="str">
        <f>'COUT TVX'!B1182</f>
        <v>BRULON-CHEMIN DES RONCERAYS</v>
      </c>
      <c r="C1185" s="67"/>
      <c r="D1185" s="67"/>
      <c r="E1185" s="67" t="str">
        <f>IF(ISBLANK('COUT TVX'!I1182),"",'COUT TVX'!I1182)</f>
        <v/>
      </c>
      <c r="F1185" s="72" t="str">
        <f>'COUT TVX'!R1182</f>
        <v>Z3</v>
      </c>
      <c r="G1185" s="67"/>
      <c r="H1185" s="67">
        <f>'COUT TVX'!C1182</f>
        <v>2018</v>
      </c>
      <c r="I1185" s="67">
        <f>'COUT TVX'!D1182</f>
        <v>2019</v>
      </c>
      <c r="J1185" s="67" t="str">
        <f>IF('COUT TVX'!H1182="IND","IND",IF('COUT TVX'!H1182="COLL","COLL",IF('COUT TVX'!H1182="INT","COL","MIXTE")))</f>
        <v>IND</v>
      </c>
      <c r="K1185" s="67" t="str">
        <f>IFERROR((VLOOKUP(A1185,'COUT GLOBAL'!A:L,9,FALSE)),"")</f>
        <v/>
      </c>
      <c r="L1185" s="67"/>
      <c r="M1185" s="67"/>
      <c r="N1185" s="67" t="str">
        <f t="shared" si="108"/>
        <v>-</v>
      </c>
      <c r="O1185" s="67"/>
      <c r="P1185" s="67"/>
      <c r="Q1185" s="67"/>
      <c r="R1185" s="67"/>
      <c r="S1185" s="67"/>
      <c r="T1185" s="67"/>
      <c r="U1185" s="67"/>
      <c r="V1185" s="67"/>
      <c r="W1185" s="67"/>
      <c r="X1185" s="73" t="str">
        <f>IF('COUT TVX'!E1182=0,"",'COUT TVX'!E1182)</f>
        <v/>
      </c>
      <c r="Y1185" s="74"/>
      <c r="Z1185" s="74"/>
      <c r="AA1185" s="74"/>
      <c r="AB1185" s="74"/>
      <c r="AC1185" s="74"/>
      <c r="AD1185" s="68"/>
      <c r="AE1185" s="68" t="str">
        <f t="shared" si="109"/>
        <v/>
      </c>
      <c r="AF1185" s="68"/>
      <c r="AG1185" s="75" t="str">
        <f>IF('COUT TVX'!F1182=0,"",'COUT TVX'!F1182)</f>
        <v/>
      </c>
      <c r="AH1185" s="75" t="str">
        <f>IF('COUT TVX'!G1182=0,"",'COUT TVX'!G1182)</f>
        <v/>
      </c>
      <c r="AI1185" s="76" t="str">
        <f t="shared" si="110"/>
        <v/>
      </c>
      <c r="AJ1185" s="67" t="str">
        <f>'COUT TVX'!K1182</f>
        <v>Lot n°11 : Espaces Verts-Clôtures</v>
      </c>
      <c r="AK1185" s="67" t="s">
        <v>148</v>
      </c>
      <c r="AL1185" s="68">
        <f>'COUT TVX'!M1182</f>
        <v>11697.36</v>
      </c>
      <c r="AM1185" s="68"/>
      <c r="AN1185" s="68"/>
      <c r="AO1185" s="68"/>
      <c r="AP1185" s="68"/>
      <c r="AQ1185" s="68"/>
      <c r="AR1185" s="68"/>
      <c r="AS1185" s="77" t="str">
        <f>IF(ISBLANK('COUT TVX'!Q1182),"",'COUT TVX'!Q1182)</f>
        <v/>
      </c>
      <c r="AT1185" s="68" t="str">
        <f t="shared" si="111"/>
        <v/>
      </c>
      <c r="AU1185" s="68" t="str">
        <f t="shared" si="112"/>
        <v/>
      </c>
      <c r="AV1185" s="68" t="str">
        <f t="shared" si="113"/>
        <v/>
      </c>
    </row>
    <row r="1186" spans="1:48" x14ac:dyDescent="0.25">
      <c r="A1186" s="67" t="str">
        <f>'COUT TVX'!A1183</f>
        <v>935*</v>
      </c>
      <c r="B1186" s="67" t="str">
        <f>'COUT TVX'!B1183</f>
        <v>FRESNAY SUR SARTHE-RUE HATTON</v>
      </c>
      <c r="C1186" s="67"/>
      <c r="D1186" s="67" t="s">
        <v>1288</v>
      </c>
      <c r="E1186" s="67" t="str">
        <f>IF(ISBLANK('COUT TVX'!I1183),"",'COUT TVX'!I1183)</f>
        <v/>
      </c>
      <c r="F1186" s="72" t="str">
        <f>'COUT TVX'!R1183</f>
        <v>Z3</v>
      </c>
      <c r="G1186" s="67"/>
      <c r="H1186" s="67">
        <f>'COUT TVX'!C1183</f>
        <v>2018</v>
      </c>
      <c r="I1186" s="67">
        <f>'COUT TVX'!D1183</f>
        <v>2019</v>
      </c>
      <c r="J1186" s="67" t="str">
        <f>IF('COUT TVX'!H1183="IND","IND",IF('COUT TVX'!H1183="COLL","COLL",IF('COUT TVX'!H1183="INT","COL","MIXTE")))</f>
        <v>IND</v>
      </c>
      <c r="K1186" s="67" t="str">
        <f>IFERROR((VLOOKUP(A1186,'COUT GLOBAL'!A:L,9,FALSE)),"")</f>
        <v/>
      </c>
      <c r="L1186" s="67"/>
      <c r="M1186" s="67"/>
      <c r="N1186" s="67" t="str">
        <f t="shared" si="108"/>
        <v>-</v>
      </c>
      <c r="O1186" s="67"/>
      <c r="P1186" s="67"/>
      <c r="Q1186" s="67"/>
      <c r="R1186" s="67"/>
      <c r="S1186" s="67"/>
      <c r="T1186" s="67"/>
      <c r="U1186" s="67"/>
      <c r="V1186" s="67"/>
      <c r="W1186" s="67"/>
      <c r="X1186" s="73">
        <f>IF('COUT TVX'!E1183=0,"",'COUT TVX'!E1183)</f>
        <v>15</v>
      </c>
      <c r="Y1186" s="74"/>
      <c r="Z1186" s="74"/>
      <c r="AA1186" s="74"/>
      <c r="AB1186" s="74"/>
      <c r="AC1186" s="74"/>
      <c r="AD1186" s="68"/>
      <c r="AE1186" s="68">
        <f t="shared" si="109"/>
        <v>0</v>
      </c>
      <c r="AF1186" s="68"/>
      <c r="AG1186" s="75">
        <f>IF('COUT TVX'!F1183=0,"",'COUT TVX'!F1183)</f>
        <v>953.9</v>
      </c>
      <c r="AH1186" s="75">
        <f>IF('COUT TVX'!G1183=0,"",'COUT TVX'!G1183)</f>
        <v>997.95</v>
      </c>
      <c r="AI1186" s="76">
        <f t="shared" si="110"/>
        <v>0.95585951199959907</v>
      </c>
      <c r="AJ1186" s="67" t="str">
        <f>'COUT TVX'!K1183</f>
        <v>Lot n°1 Voirie Réseaux Divers</v>
      </c>
      <c r="AK1186" s="67" t="str">
        <f>'COUT TVX'!L1183</f>
        <v>VRD</v>
      </c>
      <c r="AL1186" s="68">
        <f>'COUT TVX'!M1183</f>
        <v>19510</v>
      </c>
      <c r="AM1186" s="68"/>
      <c r="AN1186" s="68"/>
      <c r="AO1186" s="68"/>
      <c r="AP1186" s="68"/>
      <c r="AQ1186" s="68"/>
      <c r="AR1186" s="68"/>
      <c r="AS1186" s="77" t="str">
        <f>IF(ISBLANK('COUT TVX'!Q1183),"",'COUT TVX'!Q1183)</f>
        <v/>
      </c>
      <c r="AT1186" s="68">
        <f t="shared" si="111"/>
        <v>0</v>
      </c>
      <c r="AU1186" s="68">
        <f t="shared" si="112"/>
        <v>0</v>
      </c>
      <c r="AV1186" s="68">
        <f t="shared" si="113"/>
        <v>0</v>
      </c>
    </row>
    <row r="1187" spans="1:48" x14ac:dyDescent="0.25">
      <c r="A1187" s="67" t="str">
        <f>'COUT TVX'!A1184</f>
        <v>935*</v>
      </c>
      <c r="B1187" s="67" t="str">
        <f>'COUT TVX'!B1184</f>
        <v>FRESNAY SUR SARTHE-RUE HATTON</v>
      </c>
      <c r="C1187" s="67"/>
      <c r="D1187" s="67"/>
      <c r="E1187" s="67" t="str">
        <f>IF(ISBLANK('COUT TVX'!I1184),"",'COUT TVX'!I1184)</f>
        <v/>
      </c>
      <c r="F1187" s="72" t="str">
        <f>'COUT TVX'!R1184</f>
        <v>Z3</v>
      </c>
      <c r="G1187" s="67"/>
      <c r="H1187" s="67">
        <f>'COUT TVX'!C1184</f>
        <v>2018</v>
      </c>
      <c r="I1187" s="67">
        <f>'COUT TVX'!D1184</f>
        <v>2019</v>
      </c>
      <c r="J1187" s="67" t="str">
        <f>IF('COUT TVX'!H1184="IND","IND",IF('COUT TVX'!H1184="COLL","COLL",IF('COUT TVX'!H1184="INT","COL","MIXTE")))</f>
        <v>IND</v>
      </c>
      <c r="K1187" s="67" t="str">
        <f>IFERROR((VLOOKUP(A1187,'COUT GLOBAL'!A:L,9,FALSE)),"")</f>
        <v/>
      </c>
      <c r="L1187" s="67"/>
      <c r="M1187" s="67"/>
      <c r="N1187" s="67" t="str">
        <f t="shared" si="108"/>
        <v>-</v>
      </c>
      <c r="O1187" s="67"/>
      <c r="P1187" s="67"/>
      <c r="Q1187" s="67"/>
      <c r="R1187" s="67"/>
      <c r="S1187" s="67"/>
      <c r="T1187" s="67"/>
      <c r="U1187" s="67"/>
      <c r="V1187" s="67"/>
      <c r="W1187" s="67"/>
      <c r="X1187" s="73" t="str">
        <f>IF('COUT TVX'!E1184=0,"",'COUT TVX'!E1184)</f>
        <v/>
      </c>
      <c r="Y1187" s="74"/>
      <c r="Z1187" s="74"/>
      <c r="AA1187" s="74"/>
      <c r="AB1187" s="74"/>
      <c r="AC1187" s="74"/>
      <c r="AD1187" s="68"/>
      <c r="AE1187" s="68" t="str">
        <f t="shared" si="109"/>
        <v/>
      </c>
      <c r="AF1187" s="68"/>
      <c r="AG1187" s="75" t="str">
        <f>IF('COUT TVX'!F1184=0,"",'COUT TVX'!F1184)</f>
        <v/>
      </c>
      <c r="AH1187" s="75" t="str">
        <f>IF('COUT TVX'!G1184=0,"",'COUT TVX'!G1184)</f>
        <v/>
      </c>
      <c r="AI1187" s="76" t="str">
        <f t="shared" si="110"/>
        <v/>
      </c>
      <c r="AJ1187" s="67" t="str">
        <f>'COUT TVX'!K1184</f>
        <v>Lot n°3 Maçonnerie</v>
      </c>
      <c r="AK1187" s="67" t="str">
        <f>'COUT TVX'!L1184</f>
        <v>GROS ŒUVRE</v>
      </c>
      <c r="AL1187" s="68">
        <f>'COUT TVX'!M1184</f>
        <v>311716.17</v>
      </c>
      <c r="AM1187" s="68"/>
      <c r="AN1187" s="68"/>
      <c r="AO1187" s="68"/>
      <c r="AP1187" s="68"/>
      <c r="AQ1187" s="68"/>
      <c r="AR1187" s="68"/>
      <c r="AS1187" s="77" t="str">
        <f>IF(ISBLANK('COUT TVX'!Q1184),"",'COUT TVX'!Q1184)</f>
        <v/>
      </c>
      <c r="AT1187" s="68" t="str">
        <f t="shared" si="111"/>
        <v/>
      </c>
      <c r="AU1187" s="68" t="str">
        <f t="shared" si="112"/>
        <v/>
      </c>
      <c r="AV1187" s="68" t="str">
        <f t="shared" si="113"/>
        <v/>
      </c>
    </row>
    <row r="1188" spans="1:48" x14ac:dyDescent="0.25">
      <c r="A1188" s="67" t="str">
        <f>'COUT TVX'!A1185</f>
        <v>935*</v>
      </c>
      <c r="B1188" s="67" t="str">
        <f>'COUT TVX'!B1185</f>
        <v>FRESNAY SUR SARTHE-RUE HATTON</v>
      </c>
      <c r="C1188" s="67"/>
      <c r="D1188" s="67"/>
      <c r="E1188" s="67" t="str">
        <f>IF(ISBLANK('COUT TVX'!I1185),"",'COUT TVX'!I1185)</f>
        <v/>
      </c>
      <c r="F1188" s="72" t="str">
        <f>'COUT TVX'!R1185</f>
        <v>Z3</v>
      </c>
      <c r="G1188" s="67"/>
      <c r="H1188" s="67">
        <f>'COUT TVX'!C1185</f>
        <v>2018</v>
      </c>
      <c r="I1188" s="67">
        <f>'COUT TVX'!D1185</f>
        <v>2019</v>
      </c>
      <c r="J1188" s="67" t="str">
        <f>IF('COUT TVX'!H1185="IND","IND",IF('COUT TVX'!H1185="COLL","COLL",IF('COUT TVX'!H1185="INT","COL","MIXTE")))</f>
        <v>IND</v>
      </c>
      <c r="K1188" s="67" t="str">
        <f>IFERROR((VLOOKUP(A1188,'COUT GLOBAL'!A:L,9,FALSE)),"")</f>
        <v/>
      </c>
      <c r="L1188" s="67"/>
      <c r="M1188" s="67"/>
      <c r="N1188" s="67" t="str">
        <f t="shared" si="108"/>
        <v>-</v>
      </c>
      <c r="O1188" s="67"/>
      <c r="P1188" s="67"/>
      <c r="Q1188" s="67"/>
      <c r="R1188" s="67"/>
      <c r="S1188" s="67"/>
      <c r="T1188" s="67"/>
      <c r="U1188" s="67"/>
      <c r="V1188" s="67"/>
      <c r="W1188" s="67"/>
      <c r="X1188" s="73" t="str">
        <f>IF('COUT TVX'!E1185=0,"",'COUT TVX'!E1185)</f>
        <v/>
      </c>
      <c r="Y1188" s="74"/>
      <c r="Z1188" s="74"/>
      <c r="AA1188" s="74"/>
      <c r="AB1188" s="74"/>
      <c r="AC1188" s="74"/>
      <c r="AD1188" s="68"/>
      <c r="AE1188" s="68" t="str">
        <f t="shared" si="109"/>
        <v/>
      </c>
      <c r="AF1188" s="68"/>
      <c r="AG1188" s="75" t="str">
        <f>IF('COUT TVX'!F1185=0,"",'COUT TVX'!F1185)</f>
        <v/>
      </c>
      <c r="AH1188" s="75" t="str">
        <f>IF('COUT TVX'!G1185=0,"",'COUT TVX'!G1185)</f>
        <v/>
      </c>
      <c r="AI1188" s="76" t="str">
        <f t="shared" si="110"/>
        <v/>
      </c>
      <c r="AJ1188" s="67" t="str">
        <f>'COUT TVX'!K1185</f>
        <v>Sous Traitant Lot 3 Sagir</v>
      </c>
      <c r="AK1188" s="67" t="str">
        <f>'COUT TVX'!L1185</f>
        <v>GROS ŒUVRE</v>
      </c>
      <c r="AL1188" s="68">
        <f>'COUT TVX'!M1185</f>
        <v>9694.1299999999992</v>
      </c>
      <c r="AM1188" s="68"/>
      <c r="AN1188" s="68"/>
      <c r="AO1188" s="68"/>
      <c r="AP1188" s="68"/>
      <c r="AQ1188" s="68"/>
      <c r="AR1188" s="68"/>
      <c r="AS1188" s="77" t="str">
        <f>IF(ISBLANK('COUT TVX'!Q1185),"",'COUT TVX'!Q1185)</f>
        <v/>
      </c>
      <c r="AT1188" s="68" t="str">
        <f t="shared" si="111"/>
        <v/>
      </c>
      <c r="AU1188" s="68" t="str">
        <f t="shared" si="112"/>
        <v/>
      </c>
      <c r="AV1188" s="68" t="str">
        <f t="shared" si="113"/>
        <v/>
      </c>
    </row>
    <row r="1189" spans="1:48" x14ac:dyDescent="0.25">
      <c r="A1189" s="67" t="str">
        <f>'COUT TVX'!A1186</f>
        <v>935*</v>
      </c>
      <c r="B1189" s="67" t="str">
        <f>'COUT TVX'!B1186</f>
        <v>FRESNAY SUR SARTHE-RUE HATTON</v>
      </c>
      <c r="C1189" s="67"/>
      <c r="D1189" s="67"/>
      <c r="E1189" s="67" t="str">
        <f>IF(ISBLANK('COUT TVX'!I1186),"",'COUT TVX'!I1186)</f>
        <v/>
      </c>
      <c r="F1189" s="72" t="str">
        <f>'COUT TVX'!R1186</f>
        <v>Z3</v>
      </c>
      <c r="G1189" s="67"/>
      <c r="H1189" s="67">
        <f>'COUT TVX'!C1186</f>
        <v>2018</v>
      </c>
      <c r="I1189" s="67">
        <f>'COUT TVX'!D1186</f>
        <v>2019</v>
      </c>
      <c r="J1189" s="67" t="str">
        <f>IF('COUT TVX'!H1186="IND","IND",IF('COUT TVX'!H1186="COLL","COLL",IF('COUT TVX'!H1186="INT","COL","MIXTE")))</f>
        <v>IND</v>
      </c>
      <c r="K1189" s="67" t="str">
        <f>IFERROR((VLOOKUP(A1189,'COUT GLOBAL'!A:L,9,FALSE)),"")</f>
        <v/>
      </c>
      <c r="L1189" s="67"/>
      <c r="M1189" s="67"/>
      <c r="N1189" s="67" t="str">
        <f t="shared" si="108"/>
        <v>-</v>
      </c>
      <c r="O1189" s="67"/>
      <c r="P1189" s="67"/>
      <c r="Q1189" s="67"/>
      <c r="R1189" s="67"/>
      <c r="S1189" s="67"/>
      <c r="T1189" s="67"/>
      <c r="U1189" s="67"/>
      <c r="V1189" s="67"/>
      <c r="W1189" s="67"/>
      <c r="X1189" s="73" t="str">
        <f>IF('COUT TVX'!E1186=0,"",'COUT TVX'!E1186)</f>
        <v/>
      </c>
      <c r="Y1189" s="74"/>
      <c r="Z1189" s="74"/>
      <c r="AA1189" s="74"/>
      <c r="AB1189" s="74"/>
      <c r="AC1189" s="74"/>
      <c r="AD1189" s="68"/>
      <c r="AE1189" s="68" t="str">
        <f t="shared" si="109"/>
        <v/>
      </c>
      <c r="AF1189" s="68"/>
      <c r="AG1189" s="75" t="str">
        <f>IF('COUT TVX'!F1186=0,"",'COUT TVX'!F1186)</f>
        <v/>
      </c>
      <c r="AH1189" s="75" t="str">
        <f>IF('COUT TVX'!G1186=0,"",'COUT TVX'!G1186)</f>
        <v/>
      </c>
      <c r="AI1189" s="76" t="str">
        <f t="shared" si="110"/>
        <v/>
      </c>
      <c r="AJ1189" s="67" t="str">
        <f>'COUT TVX'!K1186</f>
        <v>Lot n°4 Ravalement</v>
      </c>
      <c r="AK1189" s="67" t="str">
        <f>'COUT TVX'!L1186</f>
        <v>GROS ŒUVRE</v>
      </c>
      <c r="AL1189" s="68">
        <f>'COUT TVX'!M1186</f>
        <v>28683.06</v>
      </c>
      <c r="AM1189" s="68"/>
      <c r="AN1189" s="68"/>
      <c r="AO1189" s="68"/>
      <c r="AP1189" s="68"/>
      <c r="AQ1189" s="68"/>
      <c r="AR1189" s="68"/>
      <c r="AS1189" s="77" t="str">
        <f>IF(ISBLANK('COUT TVX'!Q1186),"",'COUT TVX'!Q1186)</f>
        <v/>
      </c>
      <c r="AT1189" s="68" t="str">
        <f t="shared" si="111"/>
        <v/>
      </c>
      <c r="AU1189" s="68" t="str">
        <f t="shared" si="112"/>
        <v/>
      </c>
      <c r="AV1189" s="68" t="str">
        <f t="shared" si="113"/>
        <v/>
      </c>
    </row>
    <row r="1190" spans="1:48" x14ac:dyDescent="0.25">
      <c r="A1190" s="67" t="str">
        <f>'COUT TVX'!A1187</f>
        <v>935*</v>
      </c>
      <c r="B1190" s="67" t="str">
        <f>'COUT TVX'!B1187</f>
        <v>FRESNAY SUR SARTHE-RUE HATTON</v>
      </c>
      <c r="C1190" s="67"/>
      <c r="D1190" s="67"/>
      <c r="E1190" s="67" t="str">
        <f>IF(ISBLANK('COUT TVX'!I1187),"",'COUT TVX'!I1187)</f>
        <v/>
      </c>
      <c r="F1190" s="72" t="str">
        <f>'COUT TVX'!R1187</f>
        <v>Z3</v>
      </c>
      <c r="G1190" s="67"/>
      <c r="H1190" s="67">
        <f>'COUT TVX'!C1187</f>
        <v>2018</v>
      </c>
      <c r="I1190" s="67">
        <f>'COUT TVX'!D1187</f>
        <v>2019</v>
      </c>
      <c r="J1190" s="67" t="str">
        <f>IF('COUT TVX'!H1187="IND","IND",IF('COUT TVX'!H1187="COLL","COLL",IF('COUT TVX'!H1187="INT","COL","MIXTE")))</f>
        <v>IND</v>
      </c>
      <c r="K1190" s="67" t="str">
        <f>IFERROR((VLOOKUP(A1190,'COUT GLOBAL'!A:L,9,FALSE)),"")</f>
        <v/>
      </c>
      <c r="L1190" s="67"/>
      <c r="M1190" s="67"/>
      <c r="N1190" s="67" t="str">
        <f t="shared" si="108"/>
        <v>-</v>
      </c>
      <c r="O1190" s="67"/>
      <c r="P1190" s="67"/>
      <c r="Q1190" s="67"/>
      <c r="R1190" s="67"/>
      <c r="S1190" s="67"/>
      <c r="T1190" s="67"/>
      <c r="U1190" s="67"/>
      <c r="V1190" s="67"/>
      <c r="W1190" s="67"/>
      <c r="X1190" s="73" t="str">
        <f>IF('COUT TVX'!E1187=0,"",'COUT TVX'!E1187)</f>
        <v/>
      </c>
      <c r="Y1190" s="74"/>
      <c r="Z1190" s="74"/>
      <c r="AA1190" s="74"/>
      <c r="AB1190" s="74"/>
      <c r="AC1190" s="74"/>
      <c r="AD1190" s="68"/>
      <c r="AE1190" s="68" t="str">
        <f t="shared" si="109"/>
        <v/>
      </c>
      <c r="AF1190" s="68"/>
      <c r="AG1190" s="75" t="str">
        <f>IF('COUT TVX'!F1187=0,"",'COUT TVX'!F1187)</f>
        <v/>
      </c>
      <c r="AH1190" s="75" t="str">
        <f>IF('COUT TVX'!G1187=0,"",'COUT TVX'!G1187)</f>
        <v/>
      </c>
      <c r="AI1190" s="76" t="str">
        <f t="shared" si="110"/>
        <v/>
      </c>
      <c r="AJ1190" s="67" t="str">
        <f>'COUT TVX'!K1187</f>
        <v>Lot n°5 Charpente Bois</v>
      </c>
      <c r="AK1190" s="67" t="str">
        <f>'COUT TVX'!L1187</f>
        <v>CHARPENTE / COUVERTURE</v>
      </c>
      <c r="AL1190" s="68">
        <f>'COUT TVX'!M1187</f>
        <v>93895.77</v>
      </c>
      <c r="AM1190" s="68"/>
      <c r="AN1190" s="68"/>
      <c r="AO1190" s="68"/>
      <c r="AP1190" s="68"/>
      <c r="AQ1190" s="68"/>
      <c r="AR1190" s="68"/>
      <c r="AS1190" s="77" t="str">
        <f>IF(ISBLANK('COUT TVX'!Q1187),"",'COUT TVX'!Q1187)</f>
        <v/>
      </c>
      <c r="AT1190" s="68" t="str">
        <f t="shared" si="111"/>
        <v/>
      </c>
      <c r="AU1190" s="68" t="str">
        <f t="shared" si="112"/>
        <v/>
      </c>
      <c r="AV1190" s="68" t="str">
        <f t="shared" si="113"/>
        <v/>
      </c>
    </row>
    <row r="1191" spans="1:48" x14ac:dyDescent="0.25">
      <c r="A1191" s="67" t="str">
        <f>'COUT TVX'!A1188</f>
        <v>935*</v>
      </c>
      <c r="B1191" s="67" t="str">
        <f>'COUT TVX'!B1188</f>
        <v>FRESNAY SUR SARTHE-RUE HATTON</v>
      </c>
      <c r="C1191" s="67"/>
      <c r="D1191" s="67"/>
      <c r="E1191" s="67" t="str">
        <f>IF(ISBLANK('COUT TVX'!I1188),"",'COUT TVX'!I1188)</f>
        <v/>
      </c>
      <c r="F1191" s="72" t="str">
        <f>'COUT TVX'!R1188</f>
        <v>Z3</v>
      </c>
      <c r="G1191" s="67"/>
      <c r="H1191" s="67">
        <f>'COUT TVX'!C1188</f>
        <v>2018</v>
      </c>
      <c r="I1191" s="67">
        <f>'COUT TVX'!D1188</f>
        <v>2019</v>
      </c>
      <c r="J1191" s="67" t="str">
        <f>IF('COUT TVX'!H1188="IND","IND",IF('COUT TVX'!H1188="COLL","COLL",IF('COUT TVX'!H1188="INT","COL","MIXTE")))</f>
        <v>IND</v>
      </c>
      <c r="K1191" s="67" t="str">
        <f>IFERROR((VLOOKUP(A1191,'COUT GLOBAL'!A:L,9,FALSE)),"")</f>
        <v/>
      </c>
      <c r="L1191" s="67"/>
      <c r="M1191" s="67"/>
      <c r="N1191" s="67" t="str">
        <f t="shared" si="108"/>
        <v>-</v>
      </c>
      <c r="O1191" s="67"/>
      <c r="P1191" s="67"/>
      <c r="Q1191" s="67"/>
      <c r="R1191" s="67"/>
      <c r="S1191" s="67"/>
      <c r="T1191" s="67"/>
      <c r="U1191" s="67"/>
      <c r="V1191" s="67"/>
      <c r="W1191" s="67"/>
      <c r="X1191" s="73" t="str">
        <f>IF('COUT TVX'!E1188=0,"",'COUT TVX'!E1188)</f>
        <v/>
      </c>
      <c r="Y1191" s="74"/>
      <c r="Z1191" s="74"/>
      <c r="AA1191" s="74"/>
      <c r="AB1191" s="74"/>
      <c r="AC1191" s="74"/>
      <c r="AD1191" s="68"/>
      <c r="AE1191" s="68" t="str">
        <f t="shared" si="109"/>
        <v/>
      </c>
      <c r="AF1191" s="68"/>
      <c r="AG1191" s="75" t="str">
        <f>IF('COUT TVX'!F1188=0,"",'COUT TVX'!F1188)</f>
        <v/>
      </c>
      <c r="AH1191" s="75" t="str">
        <f>IF('COUT TVX'!G1188=0,"",'COUT TVX'!G1188)</f>
        <v/>
      </c>
      <c r="AI1191" s="76" t="str">
        <f t="shared" si="110"/>
        <v/>
      </c>
      <c r="AJ1191" s="67" t="str">
        <f>'COUT TVX'!K1188</f>
        <v>Lot n°6 Couverture Zinc</v>
      </c>
      <c r="AK1191" s="67" t="str">
        <f>'COUT TVX'!L1188</f>
        <v>CHARPENTE / COUVERTURE</v>
      </c>
      <c r="AL1191" s="68">
        <f>'COUT TVX'!M1188</f>
        <v>129828.84</v>
      </c>
      <c r="AM1191" s="68"/>
      <c r="AN1191" s="68"/>
      <c r="AO1191" s="68"/>
      <c r="AP1191" s="68"/>
      <c r="AQ1191" s="68"/>
      <c r="AR1191" s="68"/>
      <c r="AS1191" s="77" t="str">
        <f>IF(ISBLANK('COUT TVX'!Q1188),"",'COUT TVX'!Q1188)</f>
        <v/>
      </c>
      <c r="AT1191" s="68" t="str">
        <f t="shared" si="111"/>
        <v/>
      </c>
      <c r="AU1191" s="68" t="str">
        <f t="shared" si="112"/>
        <v/>
      </c>
      <c r="AV1191" s="68" t="str">
        <f t="shared" si="113"/>
        <v/>
      </c>
    </row>
    <row r="1192" spans="1:48" x14ac:dyDescent="0.25">
      <c r="A1192" s="67" t="str">
        <f>'COUT TVX'!A1189</f>
        <v>935*</v>
      </c>
      <c r="B1192" s="67" t="str">
        <f>'COUT TVX'!B1189</f>
        <v>FRESNAY SUR SARTHE-RUE HATTON</v>
      </c>
      <c r="C1192" s="67"/>
      <c r="D1192" s="67"/>
      <c r="E1192" s="67" t="str">
        <f>IF(ISBLANK('COUT TVX'!I1189),"",'COUT TVX'!I1189)</f>
        <v/>
      </c>
      <c r="F1192" s="72" t="str">
        <f>'COUT TVX'!R1189</f>
        <v>Z3</v>
      </c>
      <c r="G1192" s="67"/>
      <c r="H1192" s="67">
        <f>'COUT TVX'!C1189</f>
        <v>2018</v>
      </c>
      <c r="I1192" s="67">
        <f>'COUT TVX'!D1189</f>
        <v>2019</v>
      </c>
      <c r="J1192" s="67" t="str">
        <f>IF('COUT TVX'!H1189="IND","IND",IF('COUT TVX'!H1189="COLL","COLL",IF('COUT TVX'!H1189="INT","COL","MIXTE")))</f>
        <v>IND</v>
      </c>
      <c r="K1192" s="67" t="str">
        <f>IFERROR((VLOOKUP(A1192,'COUT GLOBAL'!A:L,9,FALSE)),"")</f>
        <v/>
      </c>
      <c r="L1192" s="67"/>
      <c r="M1192" s="67"/>
      <c r="N1192" s="67" t="str">
        <f t="shared" si="108"/>
        <v>-</v>
      </c>
      <c r="O1192" s="67"/>
      <c r="P1192" s="67"/>
      <c r="Q1192" s="67"/>
      <c r="R1192" s="67"/>
      <c r="S1192" s="67"/>
      <c r="T1192" s="67"/>
      <c r="U1192" s="67"/>
      <c r="V1192" s="67"/>
      <c r="W1192" s="67"/>
      <c r="X1192" s="73" t="str">
        <f>IF('COUT TVX'!E1189=0,"",'COUT TVX'!E1189)</f>
        <v/>
      </c>
      <c r="Y1192" s="74"/>
      <c r="Z1192" s="74"/>
      <c r="AA1192" s="74"/>
      <c r="AB1192" s="74"/>
      <c r="AC1192" s="74"/>
      <c r="AD1192" s="68"/>
      <c r="AE1192" s="68" t="str">
        <f t="shared" si="109"/>
        <v/>
      </c>
      <c r="AF1192" s="68"/>
      <c r="AG1192" s="75" t="str">
        <f>IF('COUT TVX'!F1189=0,"",'COUT TVX'!F1189)</f>
        <v/>
      </c>
      <c r="AH1192" s="75" t="str">
        <f>IF('COUT TVX'!G1189=0,"",'COUT TVX'!G1189)</f>
        <v/>
      </c>
      <c r="AI1192" s="76" t="str">
        <f t="shared" si="110"/>
        <v/>
      </c>
      <c r="AJ1192" s="67" t="str">
        <f>'COUT TVX'!K1189</f>
        <v>Lot n°7 Menuiseries Extérieures Pvc</v>
      </c>
      <c r="AK1192" s="67" t="str">
        <f>'COUT TVX'!L1189</f>
        <v>SECOND ŒUVRE</v>
      </c>
      <c r="AL1192" s="68">
        <f>'COUT TVX'!M1189</f>
        <v>70944.53</v>
      </c>
      <c r="AM1192" s="68"/>
      <c r="AN1192" s="68"/>
      <c r="AO1192" s="68"/>
      <c r="AP1192" s="68"/>
      <c r="AQ1192" s="68"/>
      <c r="AR1192" s="68"/>
      <c r="AS1192" s="77" t="str">
        <f>IF(ISBLANK('COUT TVX'!Q1189),"",'COUT TVX'!Q1189)</f>
        <v/>
      </c>
      <c r="AT1192" s="68" t="str">
        <f t="shared" si="111"/>
        <v/>
      </c>
      <c r="AU1192" s="68" t="str">
        <f t="shared" si="112"/>
        <v/>
      </c>
      <c r="AV1192" s="68" t="str">
        <f t="shared" si="113"/>
        <v/>
      </c>
    </row>
    <row r="1193" spans="1:48" x14ac:dyDescent="0.25">
      <c r="A1193" s="67" t="str">
        <f>'COUT TVX'!A1190</f>
        <v>935*</v>
      </c>
      <c r="B1193" s="67" t="str">
        <f>'COUT TVX'!B1190</f>
        <v>FRESNAY SUR SARTHE-RUE HATTON</v>
      </c>
      <c r="C1193" s="67"/>
      <c r="D1193" s="67"/>
      <c r="E1193" s="67" t="str">
        <f>IF(ISBLANK('COUT TVX'!I1190),"",'COUT TVX'!I1190)</f>
        <v/>
      </c>
      <c r="F1193" s="72" t="str">
        <f>'COUT TVX'!R1190</f>
        <v>Z3</v>
      </c>
      <c r="G1193" s="67"/>
      <c r="H1193" s="67">
        <f>'COUT TVX'!C1190</f>
        <v>2018</v>
      </c>
      <c r="I1193" s="67">
        <f>'COUT TVX'!D1190</f>
        <v>2019</v>
      </c>
      <c r="J1193" s="67" t="str">
        <f>IF('COUT TVX'!H1190="IND","IND",IF('COUT TVX'!H1190="COLL","COLL",IF('COUT TVX'!H1190="INT","COL","MIXTE")))</f>
        <v>IND</v>
      </c>
      <c r="K1193" s="67" t="str">
        <f>IFERROR((VLOOKUP(A1193,'COUT GLOBAL'!A:L,9,FALSE)),"")</f>
        <v/>
      </c>
      <c r="L1193" s="67"/>
      <c r="M1193" s="67"/>
      <c r="N1193" s="67" t="str">
        <f t="shared" si="108"/>
        <v>-</v>
      </c>
      <c r="O1193" s="67"/>
      <c r="P1193" s="67"/>
      <c r="Q1193" s="67"/>
      <c r="R1193" s="67"/>
      <c r="S1193" s="67"/>
      <c r="T1193" s="67"/>
      <c r="U1193" s="67"/>
      <c r="V1193" s="67"/>
      <c r="W1193" s="67"/>
      <c r="X1193" s="73" t="str">
        <f>IF('COUT TVX'!E1190=0,"",'COUT TVX'!E1190)</f>
        <v/>
      </c>
      <c r="Y1193" s="74"/>
      <c r="Z1193" s="74"/>
      <c r="AA1193" s="74"/>
      <c r="AB1193" s="74"/>
      <c r="AC1193" s="74"/>
      <c r="AD1193" s="68"/>
      <c r="AE1193" s="68" t="str">
        <f t="shared" si="109"/>
        <v/>
      </c>
      <c r="AF1193" s="68"/>
      <c r="AG1193" s="75" t="str">
        <f>IF('COUT TVX'!F1190=0,"",'COUT TVX'!F1190)</f>
        <v/>
      </c>
      <c r="AH1193" s="75" t="str">
        <f>IF('COUT TVX'!G1190=0,"",'COUT TVX'!G1190)</f>
        <v/>
      </c>
      <c r="AI1193" s="76" t="str">
        <f t="shared" si="110"/>
        <v/>
      </c>
      <c r="AJ1193" s="67" t="str">
        <f>'COUT TVX'!K1190</f>
        <v>Lot n°8 Menuiseries Intérieures Bois</v>
      </c>
      <c r="AK1193" s="67" t="str">
        <f>'COUT TVX'!L1190</f>
        <v>SECOND ŒUVRE</v>
      </c>
      <c r="AL1193" s="68">
        <f>'COUT TVX'!M1190</f>
        <v>60077.2</v>
      </c>
      <c r="AM1193" s="68"/>
      <c r="AN1193" s="68"/>
      <c r="AO1193" s="68"/>
      <c r="AP1193" s="68"/>
      <c r="AQ1193" s="68"/>
      <c r="AR1193" s="68"/>
      <c r="AS1193" s="77" t="str">
        <f>IF(ISBLANK('COUT TVX'!Q1190),"",'COUT TVX'!Q1190)</f>
        <v/>
      </c>
      <c r="AT1193" s="68" t="str">
        <f t="shared" si="111"/>
        <v/>
      </c>
      <c r="AU1193" s="68" t="str">
        <f t="shared" si="112"/>
        <v/>
      </c>
      <c r="AV1193" s="68" t="str">
        <f t="shared" si="113"/>
        <v/>
      </c>
    </row>
    <row r="1194" spans="1:48" x14ac:dyDescent="0.25">
      <c r="A1194" s="67" t="str">
        <f>'COUT TVX'!A1191</f>
        <v>935*</v>
      </c>
      <c r="B1194" s="67" t="str">
        <f>'COUT TVX'!B1191</f>
        <v>FRESNAY SUR SARTHE-RUE HATTON</v>
      </c>
      <c r="C1194" s="67"/>
      <c r="D1194" s="67"/>
      <c r="E1194" s="67" t="str">
        <f>IF(ISBLANK('COUT TVX'!I1191),"",'COUT TVX'!I1191)</f>
        <v/>
      </c>
      <c r="F1194" s="72" t="str">
        <f>'COUT TVX'!R1191</f>
        <v>Z3</v>
      </c>
      <c r="G1194" s="67"/>
      <c r="H1194" s="67">
        <f>'COUT TVX'!C1191</f>
        <v>2018</v>
      </c>
      <c r="I1194" s="67">
        <f>'COUT TVX'!D1191</f>
        <v>2019</v>
      </c>
      <c r="J1194" s="67" t="str">
        <f>IF('COUT TVX'!H1191="IND","IND",IF('COUT TVX'!H1191="COLL","COLL",IF('COUT TVX'!H1191="INT","COL","MIXTE")))</f>
        <v>IND</v>
      </c>
      <c r="K1194" s="67" t="str">
        <f>IFERROR((VLOOKUP(A1194,'COUT GLOBAL'!A:L,9,FALSE)),"")</f>
        <v/>
      </c>
      <c r="L1194" s="67"/>
      <c r="M1194" s="67"/>
      <c r="N1194" s="67" t="str">
        <f t="shared" si="108"/>
        <v>-</v>
      </c>
      <c r="O1194" s="67"/>
      <c r="P1194" s="67"/>
      <c r="Q1194" s="67"/>
      <c r="R1194" s="67"/>
      <c r="S1194" s="67"/>
      <c r="T1194" s="67"/>
      <c r="U1194" s="67"/>
      <c r="V1194" s="67"/>
      <c r="W1194" s="67"/>
      <c r="X1194" s="73" t="str">
        <f>IF('COUT TVX'!E1191=0,"",'COUT TVX'!E1191)</f>
        <v/>
      </c>
      <c r="Y1194" s="74"/>
      <c r="Z1194" s="74"/>
      <c r="AA1194" s="74"/>
      <c r="AB1194" s="74"/>
      <c r="AC1194" s="74"/>
      <c r="AD1194" s="68"/>
      <c r="AE1194" s="68" t="str">
        <f t="shared" si="109"/>
        <v/>
      </c>
      <c r="AF1194" s="68"/>
      <c r="AG1194" s="75" t="str">
        <f>IF('COUT TVX'!F1191=0,"",'COUT TVX'!F1191)</f>
        <v/>
      </c>
      <c r="AH1194" s="75" t="str">
        <f>IF('COUT TVX'!G1191=0,"",'COUT TVX'!G1191)</f>
        <v/>
      </c>
      <c r="AI1194" s="76" t="str">
        <f t="shared" si="110"/>
        <v/>
      </c>
      <c r="AJ1194" s="67" t="str">
        <f>'COUT TVX'!K1191</f>
        <v>Lot n°9 Plâtrerie</v>
      </c>
      <c r="AK1194" s="67" t="str">
        <f>'COUT TVX'!L1191</f>
        <v>SECOND ŒUVRE</v>
      </c>
      <c r="AL1194" s="68">
        <f>'COUT TVX'!M1191</f>
        <v>131236.54999999999</v>
      </c>
      <c r="AM1194" s="68"/>
      <c r="AN1194" s="68"/>
      <c r="AO1194" s="68"/>
      <c r="AP1194" s="68"/>
      <c r="AQ1194" s="68"/>
      <c r="AR1194" s="68"/>
      <c r="AS1194" s="77" t="str">
        <f>IF(ISBLANK('COUT TVX'!Q1191),"",'COUT TVX'!Q1191)</f>
        <v/>
      </c>
      <c r="AT1194" s="68" t="str">
        <f t="shared" si="111"/>
        <v/>
      </c>
      <c r="AU1194" s="68" t="str">
        <f t="shared" si="112"/>
        <v/>
      </c>
      <c r="AV1194" s="68" t="str">
        <f t="shared" si="113"/>
        <v/>
      </c>
    </row>
    <row r="1195" spans="1:48" x14ac:dyDescent="0.25">
      <c r="A1195" s="67" t="str">
        <f>'COUT TVX'!A1192</f>
        <v>935*</v>
      </c>
      <c r="B1195" s="67" t="str">
        <f>'COUT TVX'!B1192</f>
        <v>FRESNAY SUR SARTHE-RUE HATTON</v>
      </c>
      <c r="C1195" s="67"/>
      <c r="D1195" s="67"/>
      <c r="E1195" s="67" t="str">
        <f>IF(ISBLANK('COUT TVX'!I1192),"",'COUT TVX'!I1192)</f>
        <v/>
      </c>
      <c r="F1195" s="72" t="str">
        <f>'COUT TVX'!R1192</f>
        <v>Z3</v>
      </c>
      <c r="G1195" s="67"/>
      <c r="H1195" s="67">
        <f>'COUT TVX'!C1192</f>
        <v>2018</v>
      </c>
      <c r="I1195" s="67">
        <f>'COUT TVX'!D1192</f>
        <v>2019</v>
      </c>
      <c r="J1195" s="67" t="str">
        <f>IF('COUT TVX'!H1192="IND","IND",IF('COUT TVX'!H1192="COLL","COLL",IF('COUT TVX'!H1192="INT","COL","MIXTE")))</f>
        <v>IND</v>
      </c>
      <c r="K1195" s="67" t="str">
        <f>IFERROR((VLOOKUP(A1195,'COUT GLOBAL'!A:L,9,FALSE)),"")</f>
        <v/>
      </c>
      <c r="L1195" s="67"/>
      <c r="M1195" s="67"/>
      <c r="N1195" s="67" t="str">
        <f t="shared" si="108"/>
        <v>-</v>
      </c>
      <c r="O1195" s="67"/>
      <c r="P1195" s="67"/>
      <c r="Q1195" s="67"/>
      <c r="R1195" s="67"/>
      <c r="S1195" s="67"/>
      <c r="T1195" s="67"/>
      <c r="U1195" s="67"/>
      <c r="V1195" s="67"/>
      <c r="W1195" s="67"/>
      <c r="X1195" s="73" t="str">
        <f>IF('COUT TVX'!E1192=0,"",'COUT TVX'!E1192)</f>
        <v/>
      </c>
      <c r="Y1195" s="74"/>
      <c r="Z1195" s="74"/>
      <c r="AA1195" s="74"/>
      <c r="AB1195" s="74"/>
      <c r="AC1195" s="74"/>
      <c r="AD1195" s="68"/>
      <c r="AE1195" s="68" t="str">
        <f t="shared" si="109"/>
        <v/>
      </c>
      <c r="AF1195" s="68"/>
      <c r="AG1195" s="75" t="str">
        <f>IF('COUT TVX'!F1192=0,"",'COUT TVX'!F1192)</f>
        <v/>
      </c>
      <c r="AH1195" s="75" t="str">
        <f>IF('COUT TVX'!G1192=0,"",'COUT TVX'!G1192)</f>
        <v/>
      </c>
      <c r="AI1195" s="76" t="str">
        <f t="shared" si="110"/>
        <v/>
      </c>
      <c r="AJ1195" s="67" t="str">
        <f>'COUT TVX'!K1192</f>
        <v>Lot n°10 Electricité Chauffage Électrique</v>
      </c>
      <c r="AK1195" s="67" t="str">
        <f>'COUT TVX'!L1192</f>
        <v>ELECTRICITE / CHAUFFAGE/PLOMBERIE/VMC</v>
      </c>
      <c r="AL1195" s="68">
        <f>'COUT TVX'!M1192</f>
        <v>89964.97</v>
      </c>
      <c r="AM1195" s="68"/>
      <c r="AN1195" s="68"/>
      <c r="AO1195" s="68"/>
      <c r="AP1195" s="68"/>
      <c r="AQ1195" s="68"/>
      <c r="AR1195" s="68"/>
      <c r="AS1195" s="77" t="str">
        <f>IF(ISBLANK('COUT TVX'!Q1192),"",'COUT TVX'!Q1192)</f>
        <v/>
      </c>
      <c r="AT1195" s="68" t="str">
        <f t="shared" si="111"/>
        <v/>
      </c>
      <c r="AU1195" s="68" t="str">
        <f t="shared" si="112"/>
        <v/>
      </c>
      <c r="AV1195" s="68" t="str">
        <f t="shared" si="113"/>
        <v/>
      </c>
    </row>
    <row r="1196" spans="1:48" x14ac:dyDescent="0.25">
      <c r="A1196" s="67" t="str">
        <f>'COUT TVX'!A1193</f>
        <v>935*</v>
      </c>
      <c r="B1196" s="67" t="str">
        <f>'COUT TVX'!B1193</f>
        <v>FRESNAY SUR SARTHE-RUE HATTON</v>
      </c>
      <c r="C1196" s="67"/>
      <c r="D1196" s="67"/>
      <c r="E1196" s="67" t="str">
        <f>IF(ISBLANK('COUT TVX'!I1193),"",'COUT TVX'!I1193)</f>
        <v/>
      </c>
      <c r="F1196" s="72" t="str">
        <f>'COUT TVX'!R1193</f>
        <v>Z3</v>
      </c>
      <c r="G1196" s="67"/>
      <c r="H1196" s="67">
        <f>'COUT TVX'!C1193</f>
        <v>2018</v>
      </c>
      <c r="I1196" s="67">
        <f>'COUT TVX'!D1193</f>
        <v>2019</v>
      </c>
      <c r="J1196" s="67" t="str">
        <f>IF('COUT TVX'!H1193="IND","IND",IF('COUT TVX'!H1193="COLL","COLL",IF('COUT TVX'!H1193="INT","COL","MIXTE")))</f>
        <v>IND</v>
      </c>
      <c r="K1196" s="67" t="str">
        <f>IFERROR((VLOOKUP(A1196,'COUT GLOBAL'!A:L,9,FALSE)),"")</f>
        <v/>
      </c>
      <c r="L1196" s="67"/>
      <c r="M1196" s="67"/>
      <c r="N1196" s="67" t="str">
        <f t="shared" si="108"/>
        <v>-</v>
      </c>
      <c r="O1196" s="67"/>
      <c r="P1196" s="67"/>
      <c r="Q1196" s="67"/>
      <c r="R1196" s="67"/>
      <c r="S1196" s="67"/>
      <c r="T1196" s="67"/>
      <c r="U1196" s="67"/>
      <c r="V1196" s="67"/>
      <c r="W1196" s="67"/>
      <c r="X1196" s="73" t="str">
        <f>IF('COUT TVX'!E1193=0,"",'COUT TVX'!E1193)</f>
        <v/>
      </c>
      <c r="Y1196" s="74"/>
      <c r="Z1196" s="74"/>
      <c r="AA1196" s="74"/>
      <c r="AB1196" s="74"/>
      <c r="AC1196" s="74"/>
      <c r="AD1196" s="68"/>
      <c r="AE1196" s="68" t="str">
        <f t="shared" si="109"/>
        <v/>
      </c>
      <c r="AF1196" s="68"/>
      <c r="AG1196" s="75" t="str">
        <f>IF('COUT TVX'!F1193=0,"",'COUT TVX'!F1193)</f>
        <v/>
      </c>
      <c r="AH1196" s="75" t="str">
        <f>IF('COUT TVX'!G1193=0,"",'COUT TVX'!G1193)</f>
        <v/>
      </c>
      <c r="AI1196" s="76" t="str">
        <f t="shared" si="110"/>
        <v/>
      </c>
      <c r="AJ1196" s="67" t="str">
        <f>'COUT TVX'!K1193</f>
        <v>Lot n°11 Plomberie Sanitaire VMC</v>
      </c>
      <c r="AK1196" s="67" t="str">
        <f>'COUT TVX'!L1193</f>
        <v>ELECTRICITE / CHAUFFAGE/PLOMBERIE/VMC</v>
      </c>
      <c r="AL1196" s="68">
        <f>'COUT TVX'!M1193</f>
        <v>88127.7</v>
      </c>
      <c r="AM1196" s="68"/>
      <c r="AN1196" s="68"/>
      <c r="AO1196" s="68"/>
      <c r="AP1196" s="68"/>
      <c r="AQ1196" s="68"/>
      <c r="AR1196" s="68"/>
      <c r="AS1196" s="77" t="str">
        <f>IF(ISBLANK('COUT TVX'!Q1193),"",'COUT TVX'!Q1193)</f>
        <v/>
      </c>
      <c r="AT1196" s="68" t="str">
        <f t="shared" si="111"/>
        <v/>
      </c>
      <c r="AU1196" s="68" t="str">
        <f t="shared" si="112"/>
        <v/>
      </c>
      <c r="AV1196" s="68" t="str">
        <f t="shared" si="113"/>
        <v/>
      </c>
    </row>
    <row r="1197" spans="1:48" x14ac:dyDescent="0.25">
      <c r="A1197" s="67" t="str">
        <f>'COUT TVX'!A1194</f>
        <v>935*</v>
      </c>
      <c r="B1197" s="67" t="str">
        <f>'COUT TVX'!B1194</f>
        <v>FRESNAY SUR SARTHE-RUE HATTON</v>
      </c>
      <c r="C1197" s="67"/>
      <c r="D1197" s="67"/>
      <c r="E1197" s="67" t="str">
        <f>IF(ISBLANK('COUT TVX'!I1194),"",'COUT TVX'!I1194)</f>
        <v/>
      </c>
      <c r="F1197" s="72" t="str">
        <f>'COUT TVX'!R1194</f>
        <v>Z3</v>
      </c>
      <c r="G1197" s="67"/>
      <c r="H1197" s="67">
        <f>'COUT TVX'!C1194</f>
        <v>2018</v>
      </c>
      <c r="I1197" s="67">
        <f>'COUT TVX'!D1194</f>
        <v>2019</v>
      </c>
      <c r="J1197" s="67" t="str">
        <f>IF('COUT TVX'!H1194="IND","IND",IF('COUT TVX'!H1194="COLL","COLL",IF('COUT TVX'!H1194="INT","COL","MIXTE")))</f>
        <v>IND</v>
      </c>
      <c r="K1197" s="67" t="str">
        <f>IFERROR((VLOOKUP(A1197,'COUT GLOBAL'!A:L,9,FALSE)),"")</f>
        <v/>
      </c>
      <c r="L1197" s="67"/>
      <c r="M1197" s="67"/>
      <c r="N1197" s="67" t="str">
        <f t="shared" si="108"/>
        <v>-</v>
      </c>
      <c r="O1197" s="67"/>
      <c r="P1197" s="67"/>
      <c r="Q1197" s="67"/>
      <c r="R1197" s="67"/>
      <c r="S1197" s="67"/>
      <c r="T1197" s="67"/>
      <c r="U1197" s="67"/>
      <c r="V1197" s="67"/>
      <c r="W1197" s="67"/>
      <c r="X1197" s="73" t="str">
        <f>IF('COUT TVX'!E1194=0,"",'COUT TVX'!E1194)</f>
        <v/>
      </c>
      <c r="Y1197" s="74"/>
      <c r="Z1197" s="74"/>
      <c r="AA1197" s="74"/>
      <c r="AB1197" s="74"/>
      <c r="AC1197" s="74"/>
      <c r="AD1197" s="68"/>
      <c r="AE1197" s="68" t="str">
        <f t="shared" si="109"/>
        <v/>
      </c>
      <c r="AF1197" s="68"/>
      <c r="AG1197" s="75" t="str">
        <f>IF('COUT TVX'!F1194=0,"",'COUT TVX'!F1194)</f>
        <v/>
      </c>
      <c r="AH1197" s="75" t="str">
        <f>IF('COUT TVX'!G1194=0,"",'COUT TVX'!G1194)</f>
        <v/>
      </c>
      <c r="AI1197" s="76" t="str">
        <f t="shared" si="110"/>
        <v/>
      </c>
      <c r="AJ1197" s="67" t="str">
        <f>'COUT TVX'!K1194</f>
        <v>Lot n°12 Carrelage Faïence</v>
      </c>
      <c r="AK1197" s="67" t="str">
        <f>'COUT TVX'!L1194</f>
        <v>SECOND ŒUVRE</v>
      </c>
      <c r="AL1197" s="68">
        <f>'COUT TVX'!M1194</f>
        <v>85650</v>
      </c>
      <c r="AM1197" s="68"/>
      <c r="AN1197" s="68"/>
      <c r="AO1197" s="68"/>
      <c r="AP1197" s="68"/>
      <c r="AQ1197" s="68"/>
      <c r="AR1197" s="68"/>
      <c r="AS1197" s="77" t="str">
        <f>IF(ISBLANK('COUT TVX'!Q1194),"",'COUT TVX'!Q1194)</f>
        <v/>
      </c>
      <c r="AT1197" s="68" t="str">
        <f t="shared" si="111"/>
        <v/>
      </c>
      <c r="AU1197" s="68" t="str">
        <f t="shared" si="112"/>
        <v/>
      </c>
      <c r="AV1197" s="68" t="str">
        <f t="shared" si="113"/>
        <v/>
      </c>
    </row>
    <row r="1198" spans="1:48" x14ac:dyDescent="0.25">
      <c r="A1198" s="67" t="str">
        <f>'COUT TVX'!A1195</f>
        <v>935*</v>
      </c>
      <c r="B1198" s="67" t="str">
        <f>'COUT TVX'!B1195</f>
        <v>FRESNAY SUR SARTHE-RUE HATTON</v>
      </c>
      <c r="C1198" s="67"/>
      <c r="D1198" s="67"/>
      <c r="E1198" s="67" t="str">
        <f>IF(ISBLANK('COUT TVX'!I1195),"",'COUT TVX'!I1195)</f>
        <v/>
      </c>
      <c r="F1198" s="72" t="str">
        <f>'COUT TVX'!R1195</f>
        <v>Z3</v>
      </c>
      <c r="G1198" s="67"/>
      <c r="H1198" s="67">
        <f>'COUT TVX'!C1195</f>
        <v>2018</v>
      </c>
      <c r="I1198" s="67">
        <f>'COUT TVX'!D1195</f>
        <v>2019</v>
      </c>
      <c r="J1198" s="67" t="str">
        <f>IF('COUT TVX'!H1195="IND","IND",IF('COUT TVX'!H1195="COLL","COLL",IF('COUT TVX'!H1195="INT","COL","MIXTE")))</f>
        <v>IND</v>
      </c>
      <c r="K1198" s="67" t="str">
        <f>IFERROR((VLOOKUP(A1198,'COUT GLOBAL'!A:L,9,FALSE)),"")</f>
        <v/>
      </c>
      <c r="L1198" s="67"/>
      <c r="M1198" s="67"/>
      <c r="N1198" s="67" t="str">
        <f t="shared" si="108"/>
        <v>-</v>
      </c>
      <c r="O1198" s="67"/>
      <c r="P1198" s="67"/>
      <c r="Q1198" s="67"/>
      <c r="R1198" s="67"/>
      <c r="S1198" s="67"/>
      <c r="T1198" s="67"/>
      <c r="U1198" s="67"/>
      <c r="V1198" s="67"/>
      <c r="W1198" s="67"/>
      <c r="X1198" s="73" t="str">
        <f>IF('COUT TVX'!E1195=0,"",'COUT TVX'!E1195)</f>
        <v/>
      </c>
      <c r="Y1198" s="74"/>
      <c r="Z1198" s="74"/>
      <c r="AA1198" s="74"/>
      <c r="AB1198" s="74"/>
      <c r="AC1198" s="74"/>
      <c r="AD1198" s="68"/>
      <c r="AE1198" s="68" t="str">
        <f t="shared" si="109"/>
        <v/>
      </c>
      <c r="AF1198" s="68"/>
      <c r="AG1198" s="75" t="str">
        <f>IF('COUT TVX'!F1195=0,"",'COUT TVX'!F1195)</f>
        <v/>
      </c>
      <c r="AH1198" s="75" t="str">
        <f>IF('COUT TVX'!G1195=0,"",'COUT TVX'!G1195)</f>
        <v/>
      </c>
      <c r="AI1198" s="76" t="str">
        <f t="shared" si="110"/>
        <v/>
      </c>
      <c r="AJ1198" s="67" t="str">
        <f>'COUT TVX'!K1195</f>
        <v>Lot n°13 Revêtements Sols Souples</v>
      </c>
      <c r="AK1198" s="67" t="str">
        <f>'COUT TVX'!L1195</f>
        <v>SECOND ŒUVRE</v>
      </c>
      <c r="AL1198" s="68">
        <f>'COUT TVX'!M1195</f>
        <v>49086.6</v>
      </c>
      <c r="AM1198" s="68"/>
      <c r="AN1198" s="68"/>
      <c r="AO1198" s="68"/>
      <c r="AP1198" s="68"/>
      <c r="AQ1198" s="68"/>
      <c r="AR1198" s="68"/>
      <c r="AS1198" s="77" t="str">
        <f>IF(ISBLANK('COUT TVX'!Q1195),"",'COUT TVX'!Q1195)</f>
        <v/>
      </c>
      <c r="AT1198" s="68" t="str">
        <f t="shared" si="111"/>
        <v/>
      </c>
      <c r="AU1198" s="68" t="str">
        <f t="shared" si="112"/>
        <v/>
      </c>
      <c r="AV1198" s="68" t="str">
        <f t="shared" si="113"/>
        <v/>
      </c>
    </row>
    <row r="1199" spans="1:48" x14ac:dyDescent="0.25">
      <c r="A1199" s="67" t="str">
        <f>'COUT TVX'!A1196</f>
        <v>935*</v>
      </c>
      <c r="B1199" s="67" t="str">
        <f>'COUT TVX'!B1196</f>
        <v>FRESNAY SUR SARTHE-RUE HATTON</v>
      </c>
      <c r="C1199" s="67"/>
      <c r="D1199" s="67"/>
      <c r="E1199" s="67" t="str">
        <f>IF(ISBLANK('COUT TVX'!I1196),"",'COUT TVX'!I1196)</f>
        <v/>
      </c>
      <c r="F1199" s="72" t="str">
        <f>'COUT TVX'!R1196</f>
        <v>Z3</v>
      </c>
      <c r="G1199" s="67"/>
      <c r="H1199" s="67">
        <f>'COUT TVX'!C1196</f>
        <v>2018</v>
      </c>
      <c r="I1199" s="67">
        <f>'COUT TVX'!D1196</f>
        <v>2019</v>
      </c>
      <c r="J1199" s="67" t="str">
        <f>IF('COUT TVX'!H1196="IND","IND",IF('COUT TVX'!H1196="COLL","COLL",IF('COUT TVX'!H1196="INT","COL","MIXTE")))</f>
        <v>IND</v>
      </c>
      <c r="K1199" s="67" t="str">
        <f>IFERROR((VLOOKUP(A1199,'COUT GLOBAL'!A:L,9,FALSE)),"")</f>
        <v/>
      </c>
      <c r="L1199" s="67"/>
      <c r="M1199" s="67"/>
      <c r="N1199" s="67" t="str">
        <f t="shared" si="108"/>
        <v>-</v>
      </c>
      <c r="O1199" s="67"/>
      <c r="P1199" s="67"/>
      <c r="Q1199" s="67"/>
      <c r="R1199" s="67"/>
      <c r="S1199" s="67"/>
      <c r="T1199" s="67"/>
      <c r="U1199" s="67"/>
      <c r="V1199" s="67"/>
      <c r="W1199" s="67"/>
      <c r="X1199" s="73" t="str">
        <f>IF('COUT TVX'!E1196=0,"",'COUT TVX'!E1196)</f>
        <v/>
      </c>
      <c r="Y1199" s="74"/>
      <c r="Z1199" s="74"/>
      <c r="AA1199" s="74"/>
      <c r="AB1199" s="74"/>
      <c r="AC1199" s="74"/>
      <c r="AD1199" s="68"/>
      <c r="AE1199" s="68" t="str">
        <f t="shared" si="109"/>
        <v/>
      </c>
      <c r="AF1199" s="68"/>
      <c r="AG1199" s="75" t="str">
        <f>IF('COUT TVX'!F1196=0,"",'COUT TVX'!F1196)</f>
        <v/>
      </c>
      <c r="AH1199" s="75" t="str">
        <f>IF('COUT TVX'!G1196=0,"",'COUT TVX'!G1196)</f>
        <v/>
      </c>
      <c r="AI1199" s="76" t="str">
        <f t="shared" si="110"/>
        <v/>
      </c>
      <c r="AJ1199" s="67" t="str">
        <f>'COUT TVX'!K1196</f>
        <v>Lot n°14 Mobilier Clotures Espaces Verts</v>
      </c>
      <c r="AK1199" s="67" t="s">
        <v>148</v>
      </c>
      <c r="AL1199" s="68">
        <f>'COUT TVX'!M1196</f>
        <v>7849.15</v>
      </c>
      <c r="AM1199" s="68"/>
      <c r="AN1199" s="68"/>
      <c r="AO1199" s="68"/>
      <c r="AP1199" s="68"/>
      <c r="AQ1199" s="68"/>
      <c r="AR1199" s="68"/>
      <c r="AS1199" s="77" t="str">
        <f>IF(ISBLANK('COUT TVX'!Q1196),"",'COUT TVX'!Q1196)</f>
        <v/>
      </c>
      <c r="AT1199" s="68" t="str">
        <f t="shared" si="111"/>
        <v/>
      </c>
      <c r="AU1199" s="68" t="str">
        <f t="shared" si="112"/>
        <v/>
      </c>
      <c r="AV1199" s="68" t="str">
        <f t="shared" si="113"/>
        <v/>
      </c>
    </row>
  </sheetData>
  <autoFilter ref="A4:AV1199"/>
  <mergeCells count="132">
    <mergeCell ref="K2:K3"/>
    <mergeCell ref="J2:J3"/>
    <mergeCell ref="O2:R2"/>
    <mergeCell ref="T2:T3"/>
    <mergeCell ref="U2:U3"/>
    <mergeCell ref="V2:V3"/>
    <mergeCell ref="AJ2:AJ3"/>
    <mergeCell ref="AK2:AK3"/>
    <mergeCell ref="F2:F3"/>
    <mergeCell ref="A1:C1"/>
    <mergeCell ref="G1:I1"/>
    <mergeCell ref="J1:K1"/>
    <mergeCell ref="N2:N3"/>
    <mergeCell ref="A2:A3"/>
    <mergeCell ref="I2:I3"/>
    <mergeCell ref="H2:H3"/>
    <mergeCell ref="AH2:AH3"/>
    <mergeCell ref="AG2:AG3"/>
    <mergeCell ref="X2:X3"/>
    <mergeCell ref="W2:W3"/>
    <mergeCell ref="AF2:AF3"/>
    <mergeCell ref="L2:M2"/>
    <mergeCell ref="G2:G3"/>
    <mergeCell ref="C2:C3"/>
    <mergeCell ref="E2:E3"/>
    <mergeCell ref="B2:B3"/>
    <mergeCell ref="X1:AF1"/>
    <mergeCell ref="D2:D3"/>
    <mergeCell ref="B5:B15"/>
    <mergeCell ref="A5:A15"/>
    <mergeCell ref="C5:C15"/>
    <mergeCell ref="D5:D15"/>
    <mergeCell ref="E5:E15"/>
    <mergeCell ref="F5:F15"/>
    <mergeCell ref="AM2:AM3"/>
    <mergeCell ref="AJ1:AK1"/>
    <mergeCell ref="AL1:AV1"/>
    <mergeCell ref="AV2:AV3"/>
    <mergeCell ref="AU2:AU3"/>
    <mergeCell ref="AT2:AT3"/>
    <mergeCell ref="L1:W1"/>
    <mergeCell ref="Y2:AC2"/>
    <mergeCell ref="AD2:AD3"/>
    <mergeCell ref="AG1:AI1"/>
    <mergeCell ref="AI2:AI3"/>
    <mergeCell ref="AE2:AE3"/>
    <mergeCell ref="AL2:AL3"/>
    <mergeCell ref="AN2:AN3"/>
    <mergeCell ref="AO2:AO3"/>
    <mergeCell ref="AS2:AS3"/>
    <mergeCell ref="M5:M15"/>
    <mergeCell ref="N5:N15"/>
    <mergeCell ref="O5:O15"/>
    <mergeCell ref="P5:P15"/>
    <mergeCell ref="Q5:Q15"/>
    <mergeCell ref="R5:R15"/>
    <mergeCell ref="G5:G15"/>
    <mergeCell ref="H5:H15"/>
    <mergeCell ref="I5:I15"/>
    <mergeCell ref="J5:J15"/>
    <mergeCell ref="K5:K15"/>
    <mergeCell ref="L5:L15"/>
    <mergeCell ref="Y5:Y15"/>
    <mergeCell ref="Z5:Z15"/>
    <mergeCell ref="AA5:AA15"/>
    <mergeCell ref="AB5:AB15"/>
    <mergeCell ref="AC5:AC15"/>
    <mergeCell ref="AD5:AD15"/>
    <mergeCell ref="S5:S15"/>
    <mergeCell ref="T5:T15"/>
    <mergeCell ref="U5:U15"/>
    <mergeCell ref="V5:V15"/>
    <mergeCell ref="W5:W15"/>
    <mergeCell ref="X5:X15"/>
    <mergeCell ref="AN5:AN15"/>
    <mergeCell ref="AO5:AO15"/>
    <mergeCell ref="AS5:AS15"/>
    <mergeCell ref="AT5:AT15"/>
    <mergeCell ref="AU5:AU15"/>
    <mergeCell ref="AV5:AV15"/>
    <mergeCell ref="AE5:AE15"/>
    <mergeCell ref="AF5:AF15"/>
    <mergeCell ref="AG5:AG15"/>
    <mergeCell ref="AH5:AH15"/>
    <mergeCell ref="AI5:AI15"/>
    <mergeCell ref="AM5:AM15"/>
    <mergeCell ref="J16:J26"/>
    <mergeCell ref="K16:K26"/>
    <mergeCell ref="L16:L26"/>
    <mergeCell ref="A16:A26"/>
    <mergeCell ref="B16:B26"/>
    <mergeCell ref="C16:C26"/>
    <mergeCell ref="D16:D26"/>
    <mergeCell ref="E16:E26"/>
    <mergeCell ref="F16:F26"/>
    <mergeCell ref="AV16:AV26"/>
    <mergeCell ref="AE16:AE26"/>
    <mergeCell ref="AF16:AF26"/>
    <mergeCell ref="AG16:AG26"/>
    <mergeCell ref="AH16:AH26"/>
    <mergeCell ref="AI16:AI26"/>
    <mergeCell ref="AM16:AM26"/>
    <mergeCell ref="Y16:Y26"/>
    <mergeCell ref="Z16:Z26"/>
    <mergeCell ref="AA16:AA26"/>
    <mergeCell ref="AB16:AB26"/>
    <mergeCell ref="AC16:AC26"/>
    <mergeCell ref="AD16:AD26"/>
    <mergeCell ref="D1:F1"/>
    <mergeCell ref="AP2:AP3"/>
    <mergeCell ref="AQ2:AQ3"/>
    <mergeCell ref="AR2:AR3"/>
    <mergeCell ref="AN16:AN26"/>
    <mergeCell ref="AO16:AO26"/>
    <mergeCell ref="AS16:AS26"/>
    <mergeCell ref="AT16:AT26"/>
    <mergeCell ref="AU16:AU26"/>
    <mergeCell ref="S16:S26"/>
    <mergeCell ref="T16:T26"/>
    <mergeCell ref="U16:U26"/>
    <mergeCell ref="V16:V26"/>
    <mergeCell ref="W16:W26"/>
    <mergeCell ref="X16:X26"/>
    <mergeCell ref="M16:M26"/>
    <mergeCell ref="N16:N26"/>
    <mergeCell ref="O16:O26"/>
    <mergeCell ref="P16:P26"/>
    <mergeCell ref="Q16:Q26"/>
    <mergeCell ref="R16:R26"/>
    <mergeCell ref="G16:G26"/>
    <mergeCell ref="H16:H26"/>
    <mergeCell ref="I16:I2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3D82B"/>
  </sheetPr>
  <dimension ref="A1:B168"/>
  <sheetViews>
    <sheetView workbookViewId="0">
      <selection activeCell="E40" sqref="E40"/>
    </sheetView>
  </sheetViews>
  <sheetFormatPr baseColWidth="10" defaultRowHeight="15" x14ac:dyDescent="0.25"/>
  <cols>
    <col min="1" max="1" width="55.42578125" bestFit="1" customWidth="1"/>
    <col min="2" max="2" width="31.28515625" bestFit="1" customWidth="1"/>
  </cols>
  <sheetData>
    <row r="1" spans="1:2" x14ac:dyDescent="0.25">
      <c r="A1" s="4" t="s">
        <v>1167</v>
      </c>
      <c r="B1" t="s">
        <v>1239</v>
      </c>
    </row>
    <row r="2" spans="1:2" x14ac:dyDescent="0.25">
      <c r="A2" s="6">
        <v>768</v>
      </c>
      <c r="B2" s="7">
        <v>14</v>
      </c>
    </row>
    <row r="3" spans="1:2" x14ac:dyDescent="0.25">
      <c r="A3" s="44" t="s">
        <v>51</v>
      </c>
      <c r="B3" s="7">
        <v>14</v>
      </c>
    </row>
    <row r="4" spans="1:2" x14ac:dyDescent="0.25">
      <c r="A4" s="6">
        <v>774</v>
      </c>
      <c r="B4" s="7">
        <v>17</v>
      </c>
    </row>
    <row r="5" spans="1:2" x14ac:dyDescent="0.25">
      <c r="A5" s="44" t="s">
        <v>78</v>
      </c>
      <c r="B5" s="7">
        <v>17</v>
      </c>
    </row>
    <row r="6" spans="1:2" x14ac:dyDescent="0.25">
      <c r="A6" s="6">
        <v>799</v>
      </c>
      <c r="B6" s="7">
        <v>12</v>
      </c>
    </row>
    <row r="7" spans="1:2" x14ac:dyDescent="0.25">
      <c r="A7" s="44" t="s">
        <v>79</v>
      </c>
      <c r="B7" s="7">
        <v>12</v>
      </c>
    </row>
    <row r="8" spans="1:2" x14ac:dyDescent="0.25">
      <c r="A8" s="6">
        <v>800</v>
      </c>
      <c r="B8" s="7">
        <v>1</v>
      </c>
    </row>
    <row r="9" spans="1:2" x14ac:dyDescent="0.25">
      <c r="A9" s="44" t="s">
        <v>23</v>
      </c>
      <c r="B9" s="7">
        <v>1</v>
      </c>
    </row>
    <row r="10" spans="1:2" x14ac:dyDescent="0.25">
      <c r="A10" s="6">
        <v>802</v>
      </c>
      <c r="B10" s="7">
        <v>12</v>
      </c>
    </row>
    <row r="11" spans="1:2" x14ac:dyDescent="0.25">
      <c r="A11" s="44" t="s">
        <v>39</v>
      </c>
      <c r="B11" s="7">
        <v>12</v>
      </c>
    </row>
    <row r="12" spans="1:2" x14ac:dyDescent="0.25">
      <c r="A12" s="6">
        <v>803</v>
      </c>
      <c r="B12" s="7">
        <v>11</v>
      </c>
    </row>
    <row r="13" spans="1:2" x14ac:dyDescent="0.25">
      <c r="A13" s="44" t="s">
        <v>26</v>
      </c>
      <c r="B13" s="7">
        <v>11</v>
      </c>
    </row>
    <row r="14" spans="1:2" x14ac:dyDescent="0.25">
      <c r="A14" s="6">
        <v>804</v>
      </c>
      <c r="B14" s="7">
        <v>10</v>
      </c>
    </row>
    <row r="15" spans="1:2" x14ac:dyDescent="0.25">
      <c r="A15" s="44" t="s">
        <v>28</v>
      </c>
      <c r="B15" s="7">
        <v>10</v>
      </c>
    </row>
    <row r="16" spans="1:2" x14ac:dyDescent="0.25">
      <c r="A16" s="6">
        <v>808</v>
      </c>
      <c r="B16" s="7">
        <v>13</v>
      </c>
    </row>
    <row r="17" spans="1:2" x14ac:dyDescent="0.25">
      <c r="A17" s="44" t="s">
        <v>86</v>
      </c>
      <c r="B17" s="7">
        <v>13</v>
      </c>
    </row>
    <row r="18" spans="1:2" x14ac:dyDescent="0.25">
      <c r="A18" s="6">
        <v>810</v>
      </c>
      <c r="B18" s="7">
        <v>11</v>
      </c>
    </row>
    <row r="19" spans="1:2" x14ac:dyDescent="0.25">
      <c r="A19" s="44" t="s">
        <v>40</v>
      </c>
      <c r="B19" s="7">
        <v>11</v>
      </c>
    </row>
    <row r="20" spans="1:2" x14ac:dyDescent="0.25">
      <c r="A20" s="6">
        <v>812</v>
      </c>
      <c r="B20" s="7">
        <v>10</v>
      </c>
    </row>
    <row r="21" spans="1:2" x14ac:dyDescent="0.25">
      <c r="A21" s="44" t="s">
        <v>41</v>
      </c>
      <c r="B21" s="7">
        <v>10</v>
      </c>
    </row>
    <row r="22" spans="1:2" x14ac:dyDescent="0.25">
      <c r="A22" s="6">
        <v>814</v>
      </c>
      <c r="B22" s="7">
        <v>16</v>
      </c>
    </row>
    <row r="23" spans="1:2" x14ac:dyDescent="0.25">
      <c r="A23" s="44" t="s">
        <v>42</v>
      </c>
      <c r="B23" s="7">
        <v>16</v>
      </c>
    </row>
    <row r="24" spans="1:2" x14ac:dyDescent="0.25">
      <c r="A24" s="6">
        <v>819</v>
      </c>
      <c r="B24" s="7">
        <v>12</v>
      </c>
    </row>
    <row r="25" spans="1:2" x14ac:dyDescent="0.25">
      <c r="A25" s="44" t="s">
        <v>46</v>
      </c>
      <c r="B25" s="7">
        <v>12</v>
      </c>
    </row>
    <row r="26" spans="1:2" x14ac:dyDescent="0.25">
      <c r="A26" s="6">
        <v>828</v>
      </c>
      <c r="B26" s="7">
        <v>16</v>
      </c>
    </row>
    <row r="27" spans="1:2" x14ac:dyDescent="0.25">
      <c r="A27" s="44" t="s">
        <v>53</v>
      </c>
      <c r="B27" s="7">
        <v>16</v>
      </c>
    </row>
    <row r="28" spans="1:2" x14ac:dyDescent="0.25">
      <c r="A28" s="6">
        <v>829</v>
      </c>
      <c r="B28" s="7">
        <v>14</v>
      </c>
    </row>
    <row r="29" spans="1:2" x14ac:dyDescent="0.25">
      <c r="A29" s="44" t="s">
        <v>80</v>
      </c>
      <c r="B29" s="7">
        <v>14</v>
      </c>
    </row>
    <row r="30" spans="1:2" x14ac:dyDescent="0.25">
      <c r="A30" s="6">
        <v>830</v>
      </c>
      <c r="B30" s="7">
        <v>12</v>
      </c>
    </row>
    <row r="31" spans="1:2" x14ac:dyDescent="0.25">
      <c r="A31" s="44" t="s">
        <v>62</v>
      </c>
      <c r="B31" s="7">
        <v>12</v>
      </c>
    </row>
    <row r="32" spans="1:2" x14ac:dyDescent="0.25">
      <c r="A32" s="6">
        <v>831</v>
      </c>
      <c r="B32" s="7">
        <v>12</v>
      </c>
    </row>
    <row r="33" spans="1:2" x14ac:dyDescent="0.25">
      <c r="A33" s="44" t="s">
        <v>54</v>
      </c>
      <c r="B33" s="7">
        <v>12</v>
      </c>
    </row>
    <row r="34" spans="1:2" x14ac:dyDescent="0.25">
      <c r="A34" s="6">
        <v>832</v>
      </c>
      <c r="B34" s="7">
        <v>12</v>
      </c>
    </row>
    <row r="35" spans="1:2" x14ac:dyDescent="0.25">
      <c r="A35" s="44" t="s">
        <v>55</v>
      </c>
      <c r="B35" s="7">
        <v>12</v>
      </c>
    </row>
    <row r="36" spans="1:2" x14ac:dyDescent="0.25">
      <c r="A36" s="6">
        <v>833</v>
      </c>
      <c r="B36" s="7">
        <v>12</v>
      </c>
    </row>
    <row r="37" spans="1:2" x14ac:dyDescent="0.25">
      <c r="A37" s="44" t="s">
        <v>47</v>
      </c>
      <c r="B37" s="7">
        <v>12</v>
      </c>
    </row>
    <row r="38" spans="1:2" x14ac:dyDescent="0.25">
      <c r="A38" s="6">
        <v>834</v>
      </c>
      <c r="B38" s="7">
        <v>12</v>
      </c>
    </row>
    <row r="39" spans="1:2" x14ac:dyDescent="0.25">
      <c r="A39" s="44" t="s">
        <v>56</v>
      </c>
      <c r="B39" s="7">
        <v>12</v>
      </c>
    </row>
    <row r="40" spans="1:2" x14ac:dyDescent="0.25">
      <c r="A40" s="6">
        <v>835</v>
      </c>
      <c r="B40" s="7">
        <v>12</v>
      </c>
    </row>
    <row r="41" spans="1:2" x14ac:dyDescent="0.25">
      <c r="A41" s="44" t="s">
        <v>58</v>
      </c>
      <c r="B41" s="7">
        <v>12</v>
      </c>
    </row>
    <row r="42" spans="1:2" x14ac:dyDescent="0.25">
      <c r="A42" s="6">
        <v>836</v>
      </c>
      <c r="B42" s="7">
        <v>14</v>
      </c>
    </row>
    <row r="43" spans="1:2" x14ac:dyDescent="0.25">
      <c r="A43" s="44" t="s">
        <v>69</v>
      </c>
      <c r="B43" s="7">
        <v>14</v>
      </c>
    </row>
    <row r="44" spans="1:2" x14ac:dyDescent="0.25">
      <c r="A44" s="6">
        <v>837</v>
      </c>
      <c r="B44" s="7">
        <v>13</v>
      </c>
    </row>
    <row r="45" spans="1:2" x14ac:dyDescent="0.25">
      <c r="A45" s="44" t="s">
        <v>81</v>
      </c>
      <c r="B45" s="7">
        <v>13</v>
      </c>
    </row>
    <row r="46" spans="1:2" x14ac:dyDescent="0.25">
      <c r="A46" s="6">
        <v>838</v>
      </c>
      <c r="B46" s="7">
        <v>16</v>
      </c>
    </row>
    <row r="47" spans="1:2" x14ac:dyDescent="0.25">
      <c r="A47" s="44" t="s">
        <v>71</v>
      </c>
      <c r="B47" s="7">
        <v>16</v>
      </c>
    </row>
    <row r="48" spans="1:2" x14ac:dyDescent="0.25">
      <c r="A48" s="6">
        <v>839</v>
      </c>
      <c r="B48" s="7">
        <v>14</v>
      </c>
    </row>
    <row r="49" spans="1:2" x14ac:dyDescent="0.25">
      <c r="A49" s="44" t="s">
        <v>59</v>
      </c>
      <c r="B49" s="7">
        <v>14</v>
      </c>
    </row>
    <row r="50" spans="1:2" x14ac:dyDescent="0.25">
      <c r="A50" s="6">
        <v>841</v>
      </c>
      <c r="B50" s="7">
        <v>19</v>
      </c>
    </row>
    <row r="51" spans="1:2" x14ac:dyDescent="0.25">
      <c r="A51" s="44" t="s">
        <v>72</v>
      </c>
      <c r="B51" s="7">
        <v>19</v>
      </c>
    </row>
    <row r="52" spans="1:2" x14ac:dyDescent="0.25">
      <c r="A52" s="6">
        <v>844</v>
      </c>
      <c r="B52" s="7">
        <v>15</v>
      </c>
    </row>
    <row r="53" spans="1:2" x14ac:dyDescent="0.25">
      <c r="A53" s="44" t="s">
        <v>87</v>
      </c>
      <c r="B53" s="7">
        <v>15</v>
      </c>
    </row>
    <row r="54" spans="1:2" x14ac:dyDescent="0.25">
      <c r="A54" s="6">
        <v>845</v>
      </c>
      <c r="B54" s="7">
        <v>15</v>
      </c>
    </row>
    <row r="55" spans="1:2" x14ac:dyDescent="0.25">
      <c r="A55" s="44" t="s">
        <v>82</v>
      </c>
      <c r="B55" s="7">
        <v>15</v>
      </c>
    </row>
    <row r="56" spans="1:2" x14ac:dyDescent="0.25">
      <c r="A56" s="6">
        <v>846</v>
      </c>
      <c r="B56" s="7">
        <v>12</v>
      </c>
    </row>
    <row r="57" spans="1:2" x14ac:dyDescent="0.25">
      <c r="A57" s="44" t="s">
        <v>88</v>
      </c>
      <c r="B57" s="7">
        <v>12</v>
      </c>
    </row>
    <row r="58" spans="1:2" x14ac:dyDescent="0.25">
      <c r="A58" s="6">
        <v>847</v>
      </c>
      <c r="B58" s="7">
        <v>14</v>
      </c>
    </row>
    <row r="59" spans="1:2" x14ac:dyDescent="0.25">
      <c r="A59" s="44" t="s">
        <v>93</v>
      </c>
      <c r="B59" s="7">
        <v>14</v>
      </c>
    </row>
    <row r="60" spans="1:2" x14ac:dyDescent="0.25">
      <c r="A60" s="6">
        <v>848</v>
      </c>
      <c r="B60" s="7">
        <v>17</v>
      </c>
    </row>
    <row r="61" spans="1:2" x14ac:dyDescent="0.25">
      <c r="A61" s="44" t="s">
        <v>94</v>
      </c>
      <c r="B61" s="7">
        <v>17</v>
      </c>
    </row>
    <row r="62" spans="1:2" x14ac:dyDescent="0.25">
      <c r="A62" s="6">
        <v>849</v>
      </c>
      <c r="B62" s="7">
        <v>16</v>
      </c>
    </row>
    <row r="63" spans="1:2" x14ac:dyDescent="0.25">
      <c r="A63" s="44" t="s">
        <v>73</v>
      </c>
      <c r="B63" s="7">
        <v>16</v>
      </c>
    </row>
    <row r="64" spans="1:2" x14ac:dyDescent="0.25">
      <c r="A64" s="6">
        <v>850</v>
      </c>
      <c r="B64" s="7">
        <v>16</v>
      </c>
    </row>
    <row r="65" spans="1:2" x14ac:dyDescent="0.25">
      <c r="A65" s="44" t="s">
        <v>83</v>
      </c>
      <c r="B65" s="7">
        <v>16</v>
      </c>
    </row>
    <row r="66" spans="1:2" x14ac:dyDescent="0.25">
      <c r="A66" s="6">
        <v>851</v>
      </c>
      <c r="B66" s="7">
        <v>16</v>
      </c>
    </row>
    <row r="67" spans="1:2" x14ac:dyDescent="0.25">
      <c r="A67" s="44" t="s">
        <v>84</v>
      </c>
      <c r="B67" s="7">
        <v>16</v>
      </c>
    </row>
    <row r="68" spans="1:2" x14ac:dyDescent="0.25">
      <c r="A68" s="6">
        <v>856</v>
      </c>
      <c r="B68" s="7">
        <v>16</v>
      </c>
    </row>
    <row r="69" spans="1:2" x14ac:dyDescent="0.25">
      <c r="A69" s="44" t="s">
        <v>89</v>
      </c>
      <c r="B69" s="7">
        <v>16</v>
      </c>
    </row>
    <row r="70" spans="1:2" x14ac:dyDescent="0.25">
      <c r="A70" s="6">
        <v>859</v>
      </c>
      <c r="B70" s="7">
        <v>13</v>
      </c>
    </row>
    <row r="71" spans="1:2" x14ac:dyDescent="0.25">
      <c r="A71" s="44" t="s">
        <v>74</v>
      </c>
      <c r="B71" s="7">
        <v>13</v>
      </c>
    </row>
    <row r="72" spans="1:2" x14ac:dyDescent="0.25">
      <c r="A72" s="6">
        <v>860</v>
      </c>
      <c r="B72" s="7">
        <v>17</v>
      </c>
    </row>
    <row r="73" spans="1:2" x14ac:dyDescent="0.25">
      <c r="A73" s="44" t="s">
        <v>95</v>
      </c>
      <c r="B73" s="7">
        <v>17</v>
      </c>
    </row>
    <row r="74" spans="1:2" x14ac:dyDescent="0.25">
      <c r="A74" s="6">
        <v>863</v>
      </c>
      <c r="B74" s="7">
        <v>19</v>
      </c>
    </row>
    <row r="75" spans="1:2" x14ac:dyDescent="0.25">
      <c r="A75" s="44" t="s">
        <v>116</v>
      </c>
      <c r="B75" s="7">
        <v>19</v>
      </c>
    </row>
    <row r="76" spans="1:2" x14ac:dyDescent="0.25">
      <c r="A76" s="6">
        <v>865</v>
      </c>
      <c r="B76" s="7">
        <v>13</v>
      </c>
    </row>
    <row r="77" spans="1:2" x14ac:dyDescent="0.25">
      <c r="A77" s="44" t="s">
        <v>85</v>
      </c>
      <c r="B77" s="7">
        <v>13</v>
      </c>
    </row>
    <row r="78" spans="1:2" x14ac:dyDescent="0.25">
      <c r="A78" s="6">
        <v>866</v>
      </c>
      <c r="B78" s="7">
        <v>14</v>
      </c>
    </row>
    <row r="79" spans="1:2" x14ac:dyDescent="0.25">
      <c r="A79" s="44" t="s">
        <v>76</v>
      </c>
      <c r="B79" s="7">
        <v>14</v>
      </c>
    </row>
    <row r="80" spans="1:2" x14ac:dyDescent="0.25">
      <c r="A80" s="6">
        <v>869</v>
      </c>
      <c r="B80" s="7">
        <v>18</v>
      </c>
    </row>
    <row r="81" spans="1:2" x14ac:dyDescent="0.25">
      <c r="A81" s="44" t="s">
        <v>96</v>
      </c>
      <c r="B81" s="7">
        <v>18</v>
      </c>
    </row>
    <row r="82" spans="1:2" x14ac:dyDescent="0.25">
      <c r="A82" s="6">
        <v>874</v>
      </c>
      <c r="B82" s="7">
        <v>14</v>
      </c>
    </row>
    <row r="83" spans="1:2" x14ac:dyDescent="0.25">
      <c r="A83" s="44" t="s">
        <v>90</v>
      </c>
      <c r="B83" s="7">
        <v>14</v>
      </c>
    </row>
    <row r="84" spans="1:2" x14ac:dyDescent="0.25">
      <c r="A84" s="6">
        <v>875</v>
      </c>
      <c r="B84" s="7">
        <v>15</v>
      </c>
    </row>
    <row r="85" spans="1:2" x14ac:dyDescent="0.25">
      <c r="A85" s="44" t="s">
        <v>107</v>
      </c>
      <c r="B85" s="7">
        <v>15</v>
      </c>
    </row>
    <row r="86" spans="1:2" x14ac:dyDescent="0.25">
      <c r="A86" s="6">
        <v>876</v>
      </c>
      <c r="B86" s="7">
        <v>12</v>
      </c>
    </row>
    <row r="87" spans="1:2" x14ac:dyDescent="0.25">
      <c r="A87" s="44" t="s">
        <v>97</v>
      </c>
      <c r="B87" s="7">
        <v>12</v>
      </c>
    </row>
    <row r="88" spans="1:2" x14ac:dyDescent="0.25">
      <c r="A88" s="6">
        <v>879</v>
      </c>
      <c r="B88" s="7">
        <v>13</v>
      </c>
    </row>
    <row r="89" spans="1:2" x14ac:dyDescent="0.25">
      <c r="A89" s="44" t="s">
        <v>98</v>
      </c>
      <c r="B89" s="7">
        <v>13</v>
      </c>
    </row>
    <row r="90" spans="1:2" x14ac:dyDescent="0.25">
      <c r="A90" s="6">
        <v>883</v>
      </c>
      <c r="B90" s="7">
        <v>13</v>
      </c>
    </row>
    <row r="91" spans="1:2" x14ac:dyDescent="0.25">
      <c r="A91" s="44" t="s">
        <v>91</v>
      </c>
      <c r="B91" s="7">
        <v>13</v>
      </c>
    </row>
    <row r="92" spans="1:2" x14ac:dyDescent="0.25">
      <c r="A92" s="6">
        <v>885</v>
      </c>
      <c r="B92" s="7">
        <v>16</v>
      </c>
    </row>
    <row r="93" spans="1:2" x14ac:dyDescent="0.25">
      <c r="A93" s="44" t="s">
        <v>92</v>
      </c>
      <c r="B93" s="7">
        <v>16</v>
      </c>
    </row>
    <row r="94" spans="1:2" x14ac:dyDescent="0.25">
      <c r="A94" s="6">
        <v>886</v>
      </c>
      <c r="B94" s="7">
        <v>17</v>
      </c>
    </row>
    <row r="95" spans="1:2" x14ac:dyDescent="0.25">
      <c r="A95" s="44" t="s">
        <v>99</v>
      </c>
      <c r="B95" s="7">
        <v>17</v>
      </c>
    </row>
    <row r="96" spans="1:2" x14ac:dyDescent="0.25">
      <c r="A96" s="6">
        <v>889</v>
      </c>
      <c r="B96" s="7">
        <v>14</v>
      </c>
    </row>
    <row r="97" spans="1:2" x14ac:dyDescent="0.25">
      <c r="A97" s="44" t="s">
        <v>100</v>
      </c>
      <c r="B97" s="7">
        <v>14</v>
      </c>
    </row>
    <row r="98" spans="1:2" x14ac:dyDescent="0.25">
      <c r="A98" s="6">
        <v>896</v>
      </c>
      <c r="B98" s="7">
        <v>13</v>
      </c>
    </row>
    <row r="99" spans="1:2" x14ac:dyDescent="0.25">
      <c r="A99" s="44" t="s">
        <v>101</v>
      </c>
      <c r="B99" s="7">
        <v>13</v>
      </c>
    </row>
    <row r="100" spans="1:2" x14ac:dyDescent="0.25">
      <c r="A100" s="6">
        <v>901</v>
      </c>
      <c r="B100" s="7">
        <v>15</v>
      </c>
    </row>
    <row r="101" spans="1:2" x14ac:dyDescent="0.25">
      <c r="A101" s="44" t="s">
        <v>108</v>
      </c>
      <c r="B101" s="7">
        <v>15</v>
      </c>
    </row>
    <row r="102" spans="1:2" x14ac:dyDescent="0.25">
      <c r="A102" s="6">
        <v>903</v>
      </c>
      <c r="B102" s="7">
        <v>8</v>
      </c>
    </row>
    <row r="103" spans="1:2" x14ac:dyDescent="0.25">
      <c r="A103" s="44" t="s">
        <v>102</v>
      </c>
      <c r="B103" s="7">
        <v>8</v>
      </c>
    </row>
    <row r="104" spans="1:2" x14ac:dyDescent="0.25">
      <c r="A104" s="6">
        <v>912</v>
      </c>
      <c r="B104" s="7">
        <v>13</v>
      </c>
    </row>
    <row r="105" spans="1:2" x14ac:dyDescent="0.25">
      <c r="A105" s="44" t="s">
        <v>109</v>
      </c>
      <c r="B105" s="7">
        <v>13</v>
      </c>
    </row>
    <row r="106" spans="1:2" x14ac:dyDescent="0.25">
      <c r="A106" s="6">
        <v>913</v>
      </c>
      <c r="B106" s="7">
        <v>13</v>
      </c>
    </row>
    <row r="107" spans="1:2" x14ac:dyDescent="0.25">
      <c r="A107" s="44" t="s">
        <v>110</v>
      </c>
      <c r="B107" s="7">
        <v>13</v>
      </c>
    </row>
    <row r="108" spans="1:2" x14ac:dyDescent="0.25">
      <c r="A108" s="6">
        <v>918</v>
      </c>
      <c r="B108" s="7">
        <v>17</v>
      </c>
    </row>
    <row r="109" spans="1:2" x14ac:dyDescent="0.25">
      <c r="A109" s="44" t="s">
        <v>111</v>
      </c>
      <c r="B109" s="7">
        <v>17</v>
      </c>
    </row>
    <row r="110" spans="1:2" x14ac:dyDescent="0.25">
      <c r="A110" s="6">
        <v>922</v>
      </c>
      <c r="B110" s="7">
        <v>13</v>
      </c>
    </row>
    <row r="111" spans="1:2" x14ac:dyDescent="0.25">
      <c r="A111" s="44" t="s">
        <v>112</v>
      </c>
      <c r="B111" s="7">
        <v>13</v>
      </c>
    </row>
    <row r="112" spans="1:2" x14ac:dyDescent="0.25">
      <c r="A112" s="6">
        <v>925</v>
      </c>
      <c r="B112" s="7">
        <v>13</v>
      </c>
    </row>
    <row r="113" spans="1:2" x14ac:dyDescent="0.25">
      <c r="A113" s="44" t="s">
        <v>113</v>
      </c>
      <c r="B113" s="7">
        <v>13</v>
      </c>
    </row>
    <row r="114" spans="1:2" x14ac:dyDescent="0.25">
      <c r="A114" s="6">
        <v>927</v>
      </c>
      <c r="B114" s="7">
        <v>19</v>
      </c>
    </row>
    <row r="115" spans="1:2" x14ac:dyDescent="0.25">
      <c r="A115" s="44" t="s">
        <v>117</v>
      </c>
      <c r="B115" s="7">
        <v>19</v>
      </c>
    </row>
    <row r="116" spans="1:2" x14ac:dyDescent="0.25">
      <c r="A116" s="6">
        <v>928</v>
      </c>
      <c r="B116" s="7">
        <v>19</v>
      </c>
    </row>
    <row r="117" spans="1:2" x14ac:dyDescent="0.25">
      <c r="A117" s="44" t="s">
        <v>118</v>
      </c>
      <c r="B117" s="7">
        <v>19</v>
      </c>
    </row>
    <row r="118" spans="1:2" x14ac:dyDescent="0.25">
      <c r="A118" s="6">
        <v>933</v>
      </c>
      <c r="B118" s="7">
        <v>19</v>
      </c>
    </row>
    <row r="119" spans="1:2" x14ac:dyDescent="0.25">
      <c r="A119" s="44" t="s">
        <v>119</v>
      </c>
      <c r="B119" s="7">
        <v>19</v>
      </c>
    </row>
    <row r="120" spans="1:2" x14ac:dyDescent="0.25">
      <c r="A120" s="6">
        <v>941</v>
      </c>
      <c r="B120" s="7">
        <v>15</v>
      </c>
    </row>
    <row r="121" spans="1:2" x14ac:dyDescent="0.25">
      <c r="A121" s="44" t="s">
        <v>120</v>
      </c>
      <c r="B121" s="7">
        <v>15</v>
      </c>
    </row>
    <row r="122" spans="1:2" x14ac:dyDescent="0.25">
      <c r="A122" s="6">
        <v>2502</v>
      </c>
      <c r="B122" s="7">
        <v>10</v>
      </c>
    </row>
    <row r="123" spans="1:2" x14ac:dyDescent="0.25">
      <c r="A123" s="44" t="s">
        <v>30</v>
      </c>
      <c r="B123" s="7">
        <v>10</v>
      </c>
    </row>
    <row r="124" spans="1:2" x14ac:dyDescent="0.25">
      <c r="A124" s="6">
        <v>4108</v>
      </c>
      <c r="B124" s="7">
        <v>10</v>
      </c>
    </row>
    <row r="125" spans="1:2" x14ac:dyDescent="0.25">
      <c r="A125" s="44" t="s">
        <v>38</v>
      </c>
      <c r="B125" s="7">
        <v>10</v>
      </c>
    </row>
    <row r="126" spans="1:2" x14ac:dyDescent="0.25">
      <c r="A126" s="6">
        <v>4109</v>
      </c>
      <c r="B126" s="7">
        <v>14</v>
      </c>
    </row>
    <row r="127" spans="1:2" x14ac:dyDescent="0.25">
      <c r="A127" s="44" t="s">
        <v>49</v>
      </c>
      <c r="B127" s="7">
        <v>14</v>
      </c>
    </row>
    <row r="128" spans="1:2" x14ac:dyDescent="0.25">
      <c r="A128" s="6">
        <v>4110</v>
      </c>
      <c r="B128" s="7">
        <v>15</v>
      </c>
    </row>
    <row r="129" spans="1:2" x14ac:dyDescent="0.25">
      <c r="A129" s="44" t="s">
        <v>77</v>
      </c>
      <c r="B129" s="7">
        <v>15</v>
      </c>
    </row>
    <row r="130" spans="1:2" x14ac:dyDescent="0.25">
      <c r="A130" s="6">
        <v>4111</v>
      </c>
      <c r="B130" s="7">
        <v>13</v>
      </c>
    </row>
    <row r="131" spans="1:2" x14ac:dyDescent="0.25">
      <c r="A131" s="44" t="s">
        <v>50</v>
      </c>
      <c r="B131" s="7">
        <v>13</v>
      </c>
    </row>
    <row r="132" spans="1:2" x14ac:dyDescent="0.25">
      <c r="A132" s="6">
        <v>4112</v>
      </c>
      <c r="B132" s="7">
        <v>10</v>
      </c>
    </row>
    <row r="133" spans="1:2" x14ac:dyDescent="0.25">
      <c r="A133" s="44" t="s">
        <v>31</v>
      </c>
      <c r="B133" s="7">
        <v>10</v>
      </c>
    </row>
    <row r="134" spans="1:2" x14ac:dyDescent="0.25">
      <c r="A134" s="6">
        <v>9792</v>
      </c>
      <c r="B134" s="7">
        <v>17</v>
      </c>
    </row>
    <row r="135" spans="1:2" x14ac:dyDescent="0.25">
      <c r="A135" s="44" t="s">
        <v>38</v>
      </c>
      <c r="B135" s="7">
        <v>17</v>
      </c>
    </row>
    <row r="136" spans="1:2" x14ac:dyDescent="0.25">
      <c r="A136" s="6" t="s">
        <v>1121</v>
      </c>
      <c r="B136" s="7">
        <v>16</v>
      </c>
    </row>
    <row r="137" spans="1:2" x14ac:dyDescent="0.25">
      <c r="A137" s="44" t="s">
        <v>1122</v>
      </c>
      <c r="B137" s="7">
        <v>16</v>
      </c>
    </row>
    <row r="138" spans="1:2" x14ac:dyDescent="0.25">
      <c r="A138" s="6" t="s">
        <v>103</v>
      </c>
      <c r="B138" s="7">
        <v>19</v>
      </c>
    </row>
    <row r="139" spans="1:2" x14ac:dyDescent="0.25">
      <c r="A139" s="44" t="s">
        <v>104</v>
      </c>
      <c r="B139" s="7">
        <v>19</v>
      </c>
    </row>
    <row r="140" spans="1:2" x14ac:dyDescent="0.25">
      <c r="A140" s="6" t="s">
        <v>105</v>
      </c>
      <c r="B140" s="7">
        <v>18</v>
      </c>
    </row>
    <row r="141" spans="1:2" x14ac:dyDescent="0.25">
      <c r="A141" s="44" t="s">
        <v>106</v>
      </c>
      <c r="B141" s="7">
        <v>18</v>
      </c>
    </row>
    <row r="142" spans="1:2" x14ac:dyDescent="0.25">
      <c r="A142" s="6" t="s">
        <v>114</v>
      </c>
      <c r="B142" s="7">
        <v>27</v>
      </c>
    </row>
    <row r="143" spans="1:2" x14ac:dyDescent="0.25">
      <c r="A143" s="44" t="s">
        <v>115</v>
      </c>
      <c r="B143" s="7">
        <v>27</v>
      </c>
    </row>
    <row r="144" spans="1:2" x14ac:dyDescent="0.25">
      <c r="A144" s="6" t="s">
        <v>121</v>
      </c>
      <c r="B144" s="7">
        <v>21</v>
      </c>
    </row>
    <row r="145" spans="1:2" x14ac:dyDescent="0.25">
      <c r="A145" s="44" t="s">
        <v>122</v>
      </c>
      <c r="B145" s="7">
        <v>21</v>
      </c>
    </row>
    <row r="146" spans="1:2" x14ac:dyDescent="0.25">
      <c r="A146" s="6" t="s">
        <v>123</v>
      </c>
      <c r="B146" s="7">
        <v>21</v>
      </c>
    </row>
    <row r="147" spans="1:2" x14ac:dyDescent="0.25">
      <c r="A147" s="44" t="s">
        <v>122</v>
      </c>
      <c r="B147" s="7">
        <v>21</v>
      </c>
    </row>
    <row r="148" spans="1:2" x14ac:dyDescent="0.25">
      <c r="A148" s="6" t="s">
        <v>1052</v>
      </c>
      <c r="B148" s="7">
        <v>21</v>
      </c>
    </row>
    <row r="149" spans="1:2" x14ac:dyDescent="0.25">
      <c r="A149" s="44" t="s">
        <v>1053</v>
      </c>
      <c r="B149" s="7">
        <v>21</v>
      </c>
    </row>
    <row r="150" spans="1:2" x14ac:dyDescent="0.25">
      <c r="A150" s="6" t="s">
        <v>1034</v>
      </c>
      <c r="B150" s="7">
        <v>16</v>
      </c>
    </row>
    <row r="151" spans="1:2" x14ac:dyDescent="0.25">
      <c r="A151" s="44" t="s">
        <v>1035</v>
      </c>
      <c r="B151" s="7">
        <v>16</v>
      </c>
    </row>
    <row r="152" spans="1:2" x14ac:dyDescent="0.25">
      <c r="A152" s="6" t="s">
        <v>1072</v>
      </c>
      <c r="B152" s="7">
        <v>16</v>
      </c>
    </row>
    <row r="153" spans="1:2" x14ac:dyDescent="0.25">
      <c r="A153" s="44" t="s">
        <v>1073</v>
      </c>
      <c r="B153" s="7">
        <v>16</v>
      </c>
    </row>
    <row r="154" spans="1:2" x14ac:dyDescent="0.25">
      <c r="A154" s="6" t="s">
        <v>1015</v>
      </c>
      <c r="B154" s="7">
        <v>17</v>
      </c>
    </row>
    <row r="155" spans="1:2" x14ac:dyDescent="0.25">
      <c r="A155" s="44" t="s">
        <v>1016</v>
      </c>
      <c r="B155" s="7">
        <v>17</v>
      </c>
    </row>
    <row r="156" spans="1:2" x14ac:dyDescent="0.25">
      <c r="A156" s="6" t="s">
        <v>1151</v>
      </c>
      <c r="B156" s="7">
        <v>14</v>
      </c>
    </row>
    <row r="157" spans="1:2" x14ac:dyDescent="0.25">
      <c r="A157" s="44" t="s">
        <v>1152</v>
      </c>
      <c r="B157" s="7">
        <v>14</v>
      </c>
    </row>
    <row r="158" spans="1:2" x14ac:dyDescent="0.25">
      <c r="A158" s="6" t="s">
        <v>1138</v>
      </c>
      <c r="B158" s="7">
        <v>14</v>
      </c>
    </row>
    <row r="159" spans="1:2" x14ac:dyDescent="0.25">
      <c r="A159" s="44" t="s">
        <v>1139</v>
      </c>
      <c r="B159" s="7">
        <v>14</v>
      </c>
    </row>
    <row r="160" spans="1:2" x14ac:dyDescent="0.25">
      <c r="A160" s="6" t="s">
        <v>1093</v>
      </c>
      <c r="B160" s="7">
        <v>13</v>
      </c>
    </row>
    <row r="161" spans="1:2" x14ac:dyDescent="0.25">
      <c r="A161" s="44" t="s">
        <v>1094</v>
      </c>
      <c r="B161" s="7">
        <v>13</v>
      </c>
    </row>
    <row r="162" spans="1:2" x14ac:dyDescent="0.25">
      <c r="A162" s="6" t="s">
        <v>1107</v>
      </c>
      <c r="B162" s="7">
        <v>12</v>
      </c>
    </row>
    <row r="163" spans="1:2" x14ac:dyDescent="0.25">
      <c r="A163" s="44" t="s">
        <v>1108</v>
      </c>
      <c r="B163" s="7">
        <v>12</v>
      </c>
    </row>
    <row r="164" spans="1:2" x14ac:dyDescent="0.25">
      <c r="A164" s="6" t="s">
        <v>1079</v>
      </c>
      <c r="B164" s="7">
        <v>12</v>
      </c>
    </row>
    <row r="165" spans="1:2" x14ac:dyDescent="0.25">
      <c r="A165" s="44" t="s">
        <v>1080</v>
      </c>
      <c r="B165" s="7">
        <v>12</v>
      </c>
    </row>
    <row r="166" spans="1:2" x14ac:dyDescent="0.25">
      <c r="A166" s="6" t="s">
        <v>1168</v>
      </c>
      <c r="B166" s="7"/>
    </row>
    <row r="167" spans="1:2" x14ac:dyDescent="0.25">
      <c r="A167" s="44" t="s">
        <v>1168</v>
      </c>
      <c r="B167" s="7"/>
    </row>
    <row r="168" spans="1:2" x14ac:dyDescent="0.25">
      <c r="A168" s="6" t="s">
        <v>1169</v>
      </c>
      <c r="B168" s="7">
        <v>1185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COUT GLOBAL</vt:lpstr>
      <vt:lpstr>COUT TVX</vt:lpstr>
      <vt:lpstr>FORUM</vt:lpstr>
      <vt:lpstr>TCD</vt:lpstr>
    </vt:vector>
  </TitlesOfParts>
  <Company>SARTHE HABITAT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LECHAT Matthieu</dc:creator>
  <cp:lastModifiedBy>LECHAT Matthieu</cp:lastModifiedBy>
  <dcterms:created xsi:type="dcterms:W3CDTF">2019-04-25T09:38:17Z</dcterms:created>
  <dcterms:modified xsi:type="dcterms:W3CDTF">2019-04-25T15:25:32Z</dcterms:modified>
</cp:coreProperties>
</file>