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FRITERIE\"/>
    </mc:Choice>
  </mc:AlternateContent>
  <xr:revisionPtr revIDLastSave="0" documentId="13_ncr:1_{AB06CB9D-2867-45A5-A410-4675D7193650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cap vente" sheetId="20" r:id="rId1"/>
    <sheet name="BASE" sheetId="5" r:id="rId2"/>
    <sheet name="modèle" sheetId="18" state="veryHidden" r:id="rId3"/>
    <sheet name="ticket 1" sheetId="6" r:id="rId4"/>
    <sheet name="1" sheetId="19" r:id="rId5"/>
    <sheet name="2" sheetId="21" r:id="rId6"/>
  </sheets>
  <functionGroups builtInGroupCount="19"/>
  <definedNames>
    <definedName name="boissons" localSheetId="4">Tableau84313[Boissons]</definedName>
    <definedName name="boissons" localSheetId="5">Tableau84319[Boissons]</definedName>
    <definedName name="boissons" localSheetId="2">Tableau843[Boissons]</definedName>
    <definedName name="boissons">Tableau8[Boissons]</definedName>
    <definedName name="carte" localSheetId="4">Tableau44111[Carte]</definedName>
    <definedName name="carte" localSheetId="5">Tableau44117[Carte]</definedName>
    <definedName name="carte" localSheetId="2">Tableau441[Carte]</definedName>
    <definedName name="carte">Tableau4[Carte]</definedName>
    <definedName name="frites" localSheetId="4">Tableau64212[Frites]</definedName>
    <definedName name="frites" localSheetId="5">Tableau64218[Frites]</definedName>
    <definedName name="frites" localSheetId="2">Tableau642[Frites]</definedName>
    <definedName name="frites">Tableau6[Frites]</definedName>
    <definedName name="menus" localSheetId="4">Tableau3408[Menus]</definedName>
    <definedName name="menus" localSheetId="5">Tableau34016[Menus]</definedName>
    <definedName name="menus" localSheetId="2">Tableau340[Menus]</definedName>
    <definedName name="menus">Tableau3[Menus]</definedName>
    <definedName name="sauces" localSheetId="4">Tableau94414[Sauces]</definedName>
    <definedName name="sauces" localSheetId="5">Tableau94420[Sauces]</definedName>
    <definedName name="sauces" localSheetId="2">Tableau944[Sauces]</definedName>
    <definedName name="sauces">Tableau9[Sauces]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1" i="20" l="1"/>
  <c r="I1" i="20"/>
  <c r="H6" i="21" l="1"/>
  <c r="J6" i="21"/>
  <c r="H5" i="21"/>
  <c r="J5" i="21"/>
  <c r="H4" i="21"/>
  <c r="J4" i="21"/>
  <c r="H3" i="21"/>
  <c r="J3" i="21"/>
  <c r="M7" i="21"/>
  <c r="G1" i="21"/>
  <c r="E1" i="21"/>
  <c r="M7" i="19"/>
  <c r="M2" i="19"/>
  <c r="M4" i="19" s="1"/>
  <c r="H6" i="19"/>
  <c r="J6" i="19"/>
  <c r="H5" i="19"/>
  <c r="J5" i="19"/>
  <c r="H4" i="19"/>
  <c r="J4" i="19"/>
  <c r="H3" i="19"/>
  <c r="J3" i="19"/>
  <c r="G1" i="19"/>
  <c r="E1" i="19"/>
  <c r="K1" i="21" l="1"/>
  <c r="M2" i="21" s="1"/>
  <c r="M4" i="21" s="1"/>
  <c r="M8" i="19"/>
  <c r="M10" i="19" s="1"/>
  <c r="K1" i="19"/>
  <c r="M7" i="6"/>
  <c r="M8" i="6" s="1"/>
  <c r="M10" i="6" s="1"/>
  <c r="M4" i="6"/>
  <c r="M2" i="6"/>
  <c r="M8" i="21" l="1"/>
  <c r="M10" i="21" s="1"/>
  <c r="K1" i="18"/>
  <c r="G1" i="18"/>
  <c r="E1" i="18"/>
  <c r="K1" i="6" l="1"/>
  <c r="G1" i="6" l="1"/>
  <c r="E1" i="6"/>
</calcChain>
</file>

<file path=xl/sharedStrings.xml><?xml version="1.0" encoding="utf-8"?>
<sst xmlns="http://schemas.openxmlformats.org/spreadsheetml/2006/main" count="461" uniqueCount="146">
  <si>
    <t>FRITE ENFANT</t>
  </si>
  <si>
    <t>PETITE FRITE</t>
  </si>
  <si>
    <t>MOYENNE FRITE</t>
  </si>
  <si>
    <t>SAUCE AU CHOIX</t>
  </si>
  <si>
    <t>BOISSON</t>
  </si>
  <si>
    <t>ROSE</t>
  </si>
  <si>
    <t>CAFE</t>
  </si>
  <si>
    <t xml:space="preserve">CAPRI SUN </t>
  </si>
  <si>
    <t>BURGER</t>
  </si>
  <si>
    <t>DOUBLE BURGER</t>
  </si>
  <si>
    <t xml:space="preserve">AMERICAIN </t>
  </si>
  <si>
    <t>SANDWICH</t>
  </si>
  <si>
    <t>BARQUETTE FILET</t>
  </si>
  <si>
    <t>BARQUETTE THON</t>
  </si>
  <si>
    <t xml:space="preserve">BOULETTE </t>
  </si>
  <si>
    <t>BROCHETTE</t>
  </si>
  <si>
    <t>CERVELAS</t>
  </si>
  <si>
    <t>CROQUETTE DE BŒUF</t>
  </si>
  <si>
    <t>CROQUETTE FROMAGE</t>
  </si>
  <si>
    <t>CROQUETTE POISSON</t>
  </si>
  <si>
    <t>FRICADELLE</t>
  </si>
  <si>
    <t>KROKIDELLE</t>
  </si>
  <si>
    <t>LOEMPIA POULET + SAUCE</t>
  </si>
  <si>
    <t>MEXICANO (BELCANTO)</t>
  </si>
  <si>
    <t xml:space="preserve">NUGETS X 6 </t>
  </si>
  <si>
    <t>POULYCROC</t>
  </si>
  <si>
    <t>STEAK HACHE/ BICKY /CHIKEN</t>
  </si>
  <si>
    <t>BOULETTE SPECIALE</t>
  </si>
  <si>
    <t>CERVELAS SPECIALE</t>
  </si>
  <si>
    <t xml:space="preserve">FRICADELLE SPECIALE </t>
  </si>
  <si>
    <t>KROKIDELLE SPECIALE</t>
  </si>
  <si>
    <t xml:space="preserve">PAIN FRITE </t>
  </si>
  <si>
    <t>DENOMINATION</t>
  </si>
  <si>
    <t xml:space="preserve">PRIX </t>
  </si>
  <si>
    <t>CODE</t>
  </si>
  <si>
    <t>réf.2</t>
  </si>
  <si>
    <t>réf.3</t>
  </si>
  <si>
    <t>réf.4</t>
  </si>
  <si>
    <t>réf.1</t>
  </si>
  <si>
    <t>réf.5</t>
  </si>
  <si>
    <t>réf.6</t>
  </si>
  <si>
    <t>réf.7</t>
  </si>
  <si>
    <t>réf.8</t>
  </si>
  <si>
    <t>réf.9</t>
  </si>
  <si>
    <t>réf.10</t>
  </si>
  <si>
    <t>réf.11</t>
  </si>
  <si>
    <t>réf.12</t>
  </si>
  <si>
    <t>réf.13</t>
  </si>
  <si>
    <t>réf.14</t>
  </si>
  <si>
    <t>réf.15</t>
  </si>
  <si>
    <t>réf.16</t>
  </si>
  <si>
    <t>réf.17</t>
  </si>
  <si>
    <t>réf.18</t>
  </si>
  <si>
    <t>réf.19</t>
  </si>
  <si>
    <t>réf.20</t>
  </si>
  <si>
    <t>réf.21</t>
  </si>
  <si>
    <t>réf.22</t>
  </si>
  <si>
    <t>réf.23</t>
  </si>
  <si>
    <t>réf.24</t>
  </si>
  <si>
    <t>réf.25</t>
  </si>
  <si>
    <t>réf.26</t>
  </si>
  <si>
    <t>réf.27</t>
  </si>
  <si>
    <t>réf.28</t>
  </si>
  <si>
    <t>réf.29</t>
  </si>
  <si>
    <t>réf.30</t>
  </si>
  <si>
    <t>réf.31</t>
  </si>
  <si>
    <t>réf.32</t>
  </si>
  <si>
    <t>réf.33</t>
  </si>
  <si>
    <t>réf.34</t>
  </si>
  <si>
    <t>réf.35</t>
  </si>
  <si>
    <t>réf.36</t>
  </si>
  <si>
    <t>réf.37</t>
  </si>
  <si>
    <t>réf.38</t>
  </si>
  <si>
    <t>réf.39</t>
  </si>
  <si>
    <t>réf.40</t>
  </si>
  <si>
    <t>réf.41</t>
  </si>
  <si>
    <t>réf.42</t>
  </si>
  <si>
    <t>réf.43</t>
  </si>
  <si>
    <t>réf.44</t>
  </si>
  <si>
    <t>réf.45</t>
  </si>
  <si>
    <t>réf.46</t>
  </si>
  <si>
    <t>réf.47</t>
  </si>
  <si>
    <t>réf.48</t>
  </si>
  <si>
    <t>réf.49</t>
  </si>
  <si>
    <t>réf.50</t>
  </si>
  <si>
    <t>réf.51</t>
  </si>
  <si>
    <t>réf.52</t>
  </si>
  <si>
    <t>réf.53</t>
  </si>
  <si>
    <t>réf.54</t>
  </si>
  <si>
    <t>réf.55</t>
  </si>
  <si>
    <t>réf.56</t>
  </si>
  <si>
    <t>réf.57</t>
  </si>
  <si>
    <t>réf.58</t>
  </si>
  <si>
    <t>réf.59</t>
  </si>
  <si>
    <t xml:space="preserve">MENU AMERICAIN </t>
  </si>
  <si>
    <t xml:space="preserve">MENU BURGER </t>
  </si>
  <si>
    <t>MENU DOUBLE BURGER</t>
  </si>
  <si>
    <t>MENU ENFANT</t>
  </si>
  <si>
    <t>MENU BARQUETTE FILET</t>
  </si>
  <si>
    <t xml:space="preserve">MENU BARQUETTE THON </t>
  </si>
  <si>
    <t xml:space="preserve">SUPPLEMENT BIERE </t>
  </si>
  <si>
    <t xml:space="preserve">SUPPLEMENT ROSE </t>
  </si>
  <si>
    <t>MENU FRICADELLE</t>
  </si>
  <si>
    <t xml:space="preserve">MENU NUGETS X 6 </t>
  </si>
  <si>
    <t>MENU KROKIDELLE</t>
  </si>
  <si>
    <t>MENU POULYCROC</t>
  </si>
  <si>
    <t>MENU MEXICANO (BELCANTO)</t>
  </si>
  <si>
    <t xml:space="preserve">MENU BOULETTE </t>
  </si>
  <si>
    <t>MENU CROQUETTE FROMAGE</t>
  </si>
  <si>
    <t>MENU CROQUETTE DE BŒUF</t>
  </si>
  <si>
    <t>MENU LOEMPIA POULET + SAUCE</t>
  </si>
  <si>
    <t>MENU CROQUETTE POISSON</t>
  </si>
  <si>
    <t>MENU BROCHETTE</t>
  </si>
  <si>
    <t>MENU CERVELAS</t>
  </si>
  <si>
    <t xml:space="preserve">MENU FRICADELLE SPECIALE </t>
  </si>
  <si>
    <t>MENU CERVELAS SPECIALE</t>
  </si>
  <si>
    <t>MENU BOULETTE SPECIALE</t>
  </si>
  <si>
    <t>MENU KROKIDELLE SPECIALE</t>
  </si>
  <si>
    <t>MENU STEAK HACHE/ BICKY /CHIKEN</t>
  </si>
  <si>
    <t>code</t>
  </si>
  <si>
    <t>designation</t>
  </si>
  <si>
    <t>prix</t>
  </si>
  <si>
    <t>Commande</t>
  </si>
  <si>
    <t>Choix</t>
  </si>
  <si>
    <t>Menus</t>
  </si>
  <si>
    <t>Carte</t>
  </si>
  <si>
    <t>Boissons</t>
  </si>
  <si>
    <t>Frites</t>
  </si>
  <si>
    <t>Sauces</t>
  </si>
  <si>
    <t>GRANDE FRITE</t>
  </si>
  <si>
    <t>TOTAL CDE</t>
  </si>
  <si>
    <t>VALEUR</t>
  </si>
  <si>
    <t>reste a payé</t>
  </si>
  <si>
    <t>reçu</t>
  </si>
  <si>
    <t>a rendre</t>
  </si>
  <si>
    <t>Effacer</t>
  </si>
  <si>
    <t>Ajouter une 
commande</t>
  </si>
  <si>
    <t>nb ticket resto</t>
  </si>
  <si>
    <t>TOTAL tk resto</t>
  </si>
  <si>
    <t>nb tk resto</t>
  </si>
  <si>
    <t xml:space="preserve">recap vente </t>
  </si>
  <si>
    <t>total ticket resto</t>
  </si>
  <si>
    <t>nom du ticket</t>
  </si>
  <si>
    <t>Enregistrer dans recap</t>
  </si>
  <si>
    <t>CA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</si>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</sst>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A2CD85"/>
        <bgColor indexed="64"/>
      </patternFill>
    </fill>
    <fill>
      <patternFill patternType="solid">
        <fgColor rgb="FFA6C9E8"/>
        <bgColor indexed="64"/>
      </patternFill>
    </fill>
    <fill>
      <patternFill patternType="solid">
        <fgColor rgb="FFFFD85B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EDE2F6"/>
        <bgColor indexed="64"/>
      </patternFill>
    </fill>
    <fill>
      <patternFill patternType="solid">
        <fgColor rgb="FFD3B4EA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DAC2E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2" xfId="0" applyBorder="1" applyAlignment="1">
      <alignment horizontal="left"/>
    </xf>
    <xf numFmtId="164" fontId="0" fillId="0" borderId="3" xfId="0" applyNumberFormat="1" applyBorder="1"/>
    <xf numFmtId="0" fontId="0" fillId="0" borderId="4" xfId="0" applyBorder="1"/>
    <xf numFmtId="0" fontId="0" fillId="0" borderId="5" xfId="0" applyBorder="1"/>
    <xf numFmtId="164" fontId="0" fillId="0" borderId="6" xfId="0" applyNumberFormat="1" applyBorder="1"/>
    <xf numFmtId="0" fontId="0" fillId="0" borderId="7" xfId="0" applyBorder="1" applyAlignment="1">
      <alignment horizontal="left"/>
    </xf>
    <xf numFmtId="164" fontId="0" fillId="0" borderId="9" xfId="0" applyNumberFormat="1" applyBorder="1"/>
    <xf numFmtId="0" fontId="0" fillId="0" borderId="0" xfId="0" applyAlignment="1"/>
    <xf numFmtId="0" fontId="0" fillId="7" borderId="0" xfId="0" applyFill="1" applyBorder="1" applyAlignment="1"/>
    <xf numFmtId="164" fontId="4" fillId="8" borderId="14" xfId="0" applyNumberFormat="1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Continuous" vertical="center"/>
    </xf>
    <xf numFmtId="0" fontId="2" fillId="6" borderId="19" xfId="0" applyFont="1" applyFill="1" applyBorder="1" applyAlignment="1">
      <alignment horizontal="centerContinuous" vertical="center"/>
    </xf>
    <xf numFmtId="0" fontId="5" fillId="2" borderId="0" xfId="0" applyFont="1" applyFill="1" applyBorder="1" applyAlignment="1"/>
    <xf numFmtId="0" fontId="5" fillId="2" borderId="13" xfId="0" applyFont="1" applyFill="1" applyBorder="1" applyAlignment="1"/>
    <xf numFmtId="0" fontId="0" fillId="6" borderId="0" xfId="0" applyFill="1" applyAlignment="1">
      <alignment horizontal="centerContinuous"/>
    </xf>
    <xf numFmtId="0" fontId="0" fillId="0" borderId="18" xfId="0" applyFont="1" applyFill="1" applyBorder="1" applyAlignment="1"/>
    <xf numFmtId="0" fontId="5" fillId="13" borderId="0" xfId="0" applyFont="1" applyFill="1" applyBorder="1" applyAlignment="1"/>
    <xf numFmtId="164" fontId="5" fillId="13" borderId="0" xfId="0" applyNumberFormat="1" applyFont="1" applyFill="1" applyBorder="1" applyAlignment="1"/>
    <xf numFmtId="0" fontId="0" fillId="9" borderId="15" xfId="0" applyFont="1" applyFill="1" applyBorder="1" applyAlignment="1">
      <alignment vertical="center"/>
    </xf>
    <xf numFmtId="0" fontId="0" fillId="10" borderId="15" xfId="0" applyFont="1" applyFill="1" applyBorder="1" applyAlignment="1">
      <alignment vertical="center"/>
    </xf>
    <xf numFmtId="0" fontId="0" fillId="11" borderId="15" xfId="0" applyFont="1" applyFill="1" applyBorder="1" applyAlignment="1">
      <alignment vertical="center"/>
    </xf>
    <xf numFmtId="0" fontId="0" fillId="12" borderId="15" xfId="0" applyFont="1" applyFill="1" applyBorder="1" applyAlignment="1">
      <alignment vertical="center"/>
    </xf>
    <xf numFmtId="0" fontId="0" fillId="14" borderId="15" xfId="0" applyFont="1" applyFill="1" applyBorder="1" applyAlignment="1">
      <alignment vertical="center"/>
    </xf>
    <xf numFmtId="49" fontId="0" fillId="4" borderId="1" xfId="0" applyNumberFormat="1" applyFill="1" applyBorder="1" applyAlignment="1">
      <alignment horizontal="left"/>
    </xf>
    <xf numFmtId="49" fontId="0" fillId="5" borderId="1" xfId="0" applyNumberFormat="1" applyFill="1" applyBorder="1" applyAlignment="1">
      <alignment horizontal="left"/>
    </xf>
    <xf numFmtId="49" fontId="0" fillId="3" borderId="1" xfId="0" applyNumberFormat="1" applyFill="1" applyBorder="1" applyAlignment="1">
      <alignment horizontal="left"/>
    </xf>
    <xf numFmtId="49" fontId="0" fillId="15" borderId="15" xfId="0" applyNumberFormat="1" applyFont="1" applyFill="1" applyBorder="1" applyAlignment="1"/>
    <xf numFmtId="49" fontId="0" fillId="2" borderId="1" xfId="0" applyNumberFormat="1" applyFill="1" applyBorder="1" applyAlignment="1">
      <alignment horizontal="left"/>
    </xf>
    <xf numFmtId="49" fontId="0" fillId="2" borderId="8" xfId="0" applyNumberFormat="1" applyFill="1" applyBorder="1" applyAlignment="1">
      <alignment horizontal="left"/>
    </xf>
    <xf numFmtId="49" fontId="0" fillId="2" borderId="15" xfId="0" applyNumberFormat="1" applyFont="1" applyFill="1" applyBorder="1" applyAlignment="1"/>
    <xf numFmtId="49" fontId="0" fillId="2" borderId="16" xfId="0" applyNumberFormat="1" applyFont="1" applyFill="1" applyBorder="1" applyAlignment="1"/>
    <xf numFmtId="49" fontId="0" fillId="2" borderId="18" xfId="0" applyNumberFormat="1" applyFont="1" applyFill="1" applyBorder="1" applyAlignment="1"/>
    <xf numFmtId="49" fontId="0" fillId="15" borderId="16" xfId="0" applyNumberFormat="1" applyFont="1" applyFill="1" applyBorder="1" applyAlignment="1"/>
    <xf numFmtId="49" fontId="0" fillId="15" borderId="18" xfId="0" applyNumberFormat="1" applyFont="1" applyFill="1" applyBorder="1" applyAlignment="1"/>
    <xf numFmtId="49" fontId="0" fillId="4" borderId="18" xfId="0" applyNumberFormat="1" applyFont="1" applyFill="1" applyBorder="1" applyAlignment="1"/>
    <xf numFmtId="49" fontId="0" fillId="4" borderId="16" xfId="0" applyNumberFormat="1" applyFont="1" applyFill="1" applyBorder="1" applyAlignment="1"/>
    <xf numFmtId="49" fontId="0" fillId="3" borderId="16" xfId="0" applyNumberFormat="1" applyFont="1" applyFill="1" applyBorder="1" applyAlignment="1"/>
    <xf numFmtId="49" fontId="0" fillId="3" borderId="16" xfId="0" applyNumberFormat="1" applyFont="1" applyFill="1" applyBorder="1" applyAlignment="1">
      <alignment horizontal="left" vertical="top"/>
    </xf>
    <xf numFmtId="49" fontId="0" fillId="3" borderId="18" xfId="0" applyNumberFormat="1" applyFont="1" applyFill="1" applyBorder="1" applyAlignment="1"/>
    <xf numFmtId="49" fontId="0" fillId="5" borderId="18" xfId="0" applyNumberFormat="1" applyFont="1" applyFill="1" applyBorder="1" applyAlignment="1"/>
    <xf numFmtId="49" fontId="5" fillId="2" borderId="0" xfId="0" applyNumberFormat="1" applyFont="1" applyFill="1" applyBorder="1" applyAlignment="1"/>
    <xf numFmtId="49" fontId="5" fillId="13" borderId="0" xfId="0" applyNumberFormat="1" applyFont="1" applyFill="1" applyBorder="1" applyAlignment="1"/>
    <xf numFmtId="49" fontId="0" fillId="0" borderId="0" xfId="0" applyNumberFormat="1" applyAlignment="1"/>
    <xf numFmtId="0" fontId="0" fillId="0" borderId="17" xfId="0" applyBorder="1"/>
    <xf numFmtId="0" fontId="0" fillId="0" borderId="20" xfId="0" applyBorder="1"/>
    <xf numFmtId="0" fontId="0" fillId="0" borderId="21" xfId="0" applyBorder="1"/>
    <xf numFmtId="0" fontId="0" fillId="0" borderId="13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12" xfId="0" applyBorder="1"/>
    <xf numFmtId="0" fontId="6" fillId="0" borderId="17" xfId="0" applyFont="1" applyBorder="1"/>
    <xf numFmtId="0" fontId="6" fillId="0" borderId="21" xfId="0" applyFont="1" applyBorder="1"/>
    <xf numFmtId="0" fontId="6" fillId="0" borderId="22" xfId="0" applyFont="1" applyBorder="1"/>
    <xf numFmtId="0" fontId="7" fillId="17" borderId="10" xfId="0" applyFont="1" applyFill="1" applyBorder="1" applyAlignment="1">
      <alignment horizontal="centerContinuous" vertical="center"/>
    </xf>
    <xf numFmtId="49" fontId="3" fillId="5" borderId="11" xfId="0" applyNumberFormat="1" applyFont="1" applyFill="1" applyBorder="1" applyAlignment="1">
      <alignment horizontal="center" vertical="center"/>
    </xf>
    <xf numFmtId="0" fontId="0" fillId="16" borderId="12" xfId="0" applyFill="1" applyBorder="1" applyAlignment="1">
      <alignment horizontal="centerContinuous" vertical="center" wrapText="1"/>
    </xf>
    <xf numFmtId="0" fontId="8" fillId="9" borderId="15" xfId="0" applyFont="1" applyFill="1" applyBorder="1" applyAlignment="1">
      <alignment vertical="center"/>
    </xf>
    <xf numFmtId="0" fontId="8" fillId="14" borderId="15" xfId="0" applyFont="1" applyFill="1" applyBorder="1" applyAlignment="1">
      <alignment vertical="center"/>
    </xf>
    <xf numFmtId="0" fontId="8" fillId="10" borderId="15" xfId="0" applyFont="1" applyFill="1" applyBorder="1" applyAlignment="1">
      <alignment vertical="center"/>
    </xf>
    <xf numFmtId="0" fontId="8" fillId="11" borderId="15" xfId="0" applyFont="1" applyFill="1" applyBorder="1" applyAlignment="1">
      <alignment vertical="center"/>
    </xf>
    <xf numFmtId="0" fontId="8" fillId="12" borderId="15" xfId="0" applyFont="1" applyFill="1" applyBorder="1" applyAlignment="1">
      <alignment vertical="center"/>
    </xf>
    <xf numFmtId="0" fontId="8" fillId="0" borderId="0" xfId="0" applyFont="1" applyAlignment="1"/>
    <xf numFmtId="0" fontId="9" fillId="2" borderId="0" xfId="0" applyFont="1" applyFill="1" applyBorder="1" applyAlignment="1"/>
    <xf numFmtId="49" fontId="9" fillId="2" borderId="0" xfId="0" applyNumberFormat="1" applyFont="1" applyFill="1" applyBorder="1" applyAlignment="1"/>
    <xf numFmtId="0" fontId="9" fillId="2" borderId="13" xfId="0" applyFont="1" applyFill="1" applyBorder="1" applyAlignment="1"/>
    <xf numFmtId="164" fontId="0" fillId="0" borderId="20" xfId="0" applyNumberFormat="1" applyBorder="1"/>
    <xf numFmtId="0" fontId="6" fillId="0" borderId="10" xfId="0" applyFont="1" applyBorder="1"/>
    <xf numFmtId="164" fontId="0" fillId="0" borderId="23" xfId="0" applyNumberFormat="1" applyBorder="1"/>
    <xf numFmtId="164" fontId="0" fillId="0" borderId="12" xfId="0" applyNumberFormat="1" applyBorder="1"/>
    <xf numFmtId="164" fontId="0" fillId="0" borderId="13" xfId="0" applyNumberFormat="1" applyBorder="1"/>
    <xf numFmtId="1" fontId="0" fillId="0" borderId="13" xfId="0" applyNumberFormat="1" applyBorder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18" borderId="0" xfId="0" applyFill="1" applyAlignment="1">
      <alignment wrapText="1"/>
    </xf>
    <xf numFmtId="0" fontId="10" fillId="2" borderId="0" xfId="0" applyFont="1" applyFill="1" applyAlignment="1">
      <alignment horizontal="center"/>
    </xf>
    <xf numFmtId="0" fontId="10" fillId="0" borderId="0" xfId="0" applyFont="1" applyAlignment="1">
      <alignment horizontal="center"/>
    </xf>
    <xf numFmtId="164" fontId="10" fillId="0" borderId="0" xfId="0" applyNumberFormat="1" applyFont="1" applyAlignment="1">
      <alignment horizontal="center"/>
    </xf>
    <xf numFmtId="0" fontId="10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13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solid">
          <fgColor rgb="FF000000"/>
          <bgColor rgb="FFFFC000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D85B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8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solid">
          <fgColor rgb="FF000000"/>
          <bgColor rgb="FF5B9BD5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A6C9E8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9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solid">
          <fgColor rgb="FF000000"/>
          <bgColor rgb="FF70AD47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A2CD8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D3B4EA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solid">
          <fgColor rgb="FF000000"/>
          <bgColor rgb="FFD3B4EA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DE2F6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right style="thin">
          <color rgb="FF000000"/>
        </right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solid">
          <fgColor rgb="FF000000"/>
          <bgColor rgb="FFFFFF00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66"/>
        </patternFill>
      </fill>
      <alignment horizontal="general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rgb="FFDDDDDD"/>
        </patternFill>
      </fill>
      <alignment horizontal="general" vertical="bottom" textRotation="0" wrapText="0" indent="0" justifyLastLine="0" shrinkToFit="0" readingOrder="0"/>
    </dxf>
    <dxf>
      <numFmt numFmtId="30" formatCode="@"/>
      <fill>
        <patternFill patternType="solid">
          <fgColor indexed="64"/>
          <bgColor rgb="FFDDDDDD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DDDDDD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ill>
        <patternFill patternType="solid">
          <fgColor rgb="FF000000"/>
          <bgColor rgb="FFDDDDDD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solid">
          <fgColor rgb="FF000000"/>
          <bgColor rgb="FFFFC000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D85B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8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solid">
          <fgColor rgb="FF000000"/>
          <bgColor rgb="FF5B9BD5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A6C9E8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9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solid">
          <fgColor rgb="FF000000"/>
          <bgColor rgb="FF70AD47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A2CD8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D3B4EA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solid">
          <fgColor rgb="FF000000"/>
          <bgColor rgb="FFD3B4EA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DE2F6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right style="thin">
          <color rgb="FF000000"/>
        </right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solid">
          <fgColor rgb="FF000000"/>
          <bgColor rgb="FFFFFF00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66"/>
        </patternFill>
      </fill>
      <alignment horizontal="general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rgb="FFDDDDDD"/>
        </patternFill>
      </fill>
      <alignment horizontal="general" vertical="bottom" textRotation="0" wrapText="0" indent="0" justifyLastLine="0" shrinkToFit="0" readingOrder="0"/>
    </dxf>
    <dxf>
      <numFmt numFmtId="30" formatCode="@"/>
      <fill>
        <patternFill patternType="solid">
          <fgColor indexed="64"/>
          <bgColor rgb="FFDDDDDD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DDDDDD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ill>
        <patternFill patternType="solid">
          <fgColor rgb="FF000000"/>
          <bgColor rgb="FFDDDDDD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D85B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8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8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A6C9E8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9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9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A2CD8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D3B4EA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D3B4EA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EDE2F6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66"/>
        </patternFill>
      </fill>
      <alignment horizontal="general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rgb="FFDDDDDD"/>
        </patternFill>
      </fill>
      <alignment horizontal="general" vertical="bottom" textRotation="0" wrapText="0" indent="0" justifyLastLine="0" shrinkToFit="0" readingOrder="0"/>
    </dxf>
    <dxf>
      <numFmt numFmtId="30" formatCode="@"/>
      <fill>
        <patternFill patternType="solid">
          <fgColor indexed="64"/>
          <bgColor rgb="FFDDDDDD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DDDDDD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DDDDDD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solid">
          <fgColor rgb="FF000000"/>
          <bgColor rgb="FFFFC000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D85B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8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solid">
          <fgColor rgb="FF000000"/>
          <bgColor rgb="FF5B9BD5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A6C9E8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9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solid">
          <fgColor rgb="FF000000"/>
          <bgColor rgb="FF70AD47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A2CD8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D3B4EA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solid">
          <fgColor rgb="FF000000"/>
          <bgColor rgb="FFD3B4EA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DE2F6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right style="thin">
          <color rgb="FF000000"/>
        </right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30" formatCode="@"/>
      <fill>
        <patternFill patternType="solid">
          <fgColor rgb="FF000000"/>
          <bgColor rgb="FFFFFF00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66"/>
        </patternFill>
      </fill>
      <alignment horizontal="general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rgb="FFDDDDDD"/>
        </patternFill>
      </fill>
      <alignment horizontal="general" vertical="bottom" textRotation="0" wrapText="0" indent="0" justifyLastLine="0" shrinkToFit="0" readingOrder="0"/>
    </dxf>
    <dxf>
      <numFmt numFmtId="30" formatCode="@"/>
      <fill>
        <patternFill patternType="solid">
          <fgColor indexed="64"/>
          <bgColor rgb="FFDDDDDD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DDDDDD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ill>
        <patternFill patternType="solid">
          <fgColor rgb="FF000000"/>
          <bgColor rgb="FFDDDDDD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164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DAC2EC"/>
      <color rgb="FFD3B4EA"/>
      <color rgb="FFEDE2F6"/>
      <color rgb="FFCAA5E5"/>
      <color rgb="FFB482DA"/>
      <color rgb="FFDDDDDD"/>
      <color rgb="FFFFD85B"/>
      <color rgb="FFA6C9E8"/>
      <color rgb="FFA2CD85"/>
      <color rgb="FFBA8C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ase" displayName="base" ref="A1:C60" totalsRowShown="0" headerRowBorderDxfId="137" tableBorderDxfId="136" totalsRowBorderDxfId="135">
  <autoFilter ref="A1:C60" xr:uid="{00000000-0009-0000-0100-000001000000}"/>
  <tableColumns count="3">
    <tableColumn id="1" xr3:uid="{00000000-0010-0000-0000-000001000000}" name="code" dataDxfId="134"/>
    <tableColumn id="2" xr3:uid="{00000000-0010-0000-0000-000002000000}" name="designation" dataDxfId="133"/>
    <tableColumn id="3" xr3:uid="{00000000-0010-0000-0000-000003000000}" name="prix" dataDxfId="13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00000000-000C-0000-FFFF-FFFF01000000}" name="TableauT139" displayName="TableauT139" ref="H2:J3" insertRow="1" totalsRowShown="0" headerRowDxfId="131" dataDxfId="130" tableBorderDxfId="129">
  <autoFilter ref="H2:J3" xr:uid="{00000000-0009-0000-0100-000026000000}"/>
  <tableColumns count="3">
    <tableColumn id="1" xr3:uid="{00000000-0010-0000-0100-000001000000}" name="CODE" dataDxfId="128">
      <calculatedColumnFormula>IFERROR(INDEX(base[code],MATCH(TableauT139[DENOMINATION],base[designation],0)),"")</calculatedColumnFormula>
    </tableColumn>
    <tableColumn id="2" xr3:uid="{00000000-0010-0000-0100-000002000000}" name="DENOMINATION" dataDxfId="127"/>
    <tableColumn id="3" xr3:uid="{00000000-0010-0000-0100-000003000000}" name="PRIX " dataDxfId="126">
      <calculatedColumnFormula>IFERROR(INDEX(base[prix],MATCH(TableauT139[DENOMINATION],base[designation],0)),"")</calculatedColumnFormula>
    </tableColumn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00000000-000C-0000-FFFF-FFFF02000000}" name="Tableau340" displayName="Tableau340" ref="A2:A25" totalsRowShown="0" headerRowDxfId="125" dataDxfId="123" headerRowBorderDxfId="124" tableBorderDxfId="122">
  <autoFilter ref="A2:A25" xr:uid="{00000000-0009-0000-0100-000027000000}"/>
  <tableColumns count="1">
    <tableColumn id="1" xr3:uid="{00000000-0010-0000-0200-000001000000}" name="Menus" dataDxfId="121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00000000-000C-0000-FFFF-FFFF03000000}" name="Tableau441" displayName="Tableau441" ref="B2:B26" totalsRowShown="0" headerRowDxfId="120" dataDxfId="118" headerRowBorderDxfId="119" tableBorderDxfId="117">
  <autoFilter ref="B2:B26" xr:uid="{00000000-0009-0000-0100-000028000000}"/>
  <tableColumns count="1">
    <tableColumn id="1" xr3:uid="{00000000-0010-0000-0300-000001000000}" name="Carte" dataDxfId="116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00000000-000C-0000-FFFF-FFFF04000000}" name="Tableau642" displayName="Tableau642" ref="C2:C6" totalsRowShown="0" headerRowDxfId="115" dataDxfId="113" headerRowBorderDxfId="114" tableBorderDxfId="112">
  <autoFilter ref="C2:C6" xr:uid="{00000000-0009-0000-0100-000029000000}"/>
  <tableColumns count="1">
    <tableColumn id="1" xr3:uid="{00000000-0010-0000-0400-000001000000}" name="Frites" dataDxfId="111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00000000-000C-0000-FFFF-FFFF05000000}" name="Tableau843" displayName="Tableau843" ref="D2:D9" totalsRowShown="0" headerRowDxfId="110" dataDxfId="108" headerRowBorderDxfId="109" tableBorderDxfId="107" totalsRowBorderDxfId="106">
  <autoFilter ref="D2:D9" xr:uid="{00000000-0009-0000-0100-00002A000000}"/>
  <tableColumns count="1">
    <tableColumn id="1" xr3:uid="{00000000-0010-0000-0500-000001000000}" name="Boissons" dataDxfId="105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00000000-000C-0000-FFFF-FFFF06000000}" name="Tableau944" displayName="Tableau944" ref="E2:E3" totalsRowShown="0" headerRowDxfId="104" dataDxfId="102" headerRowBorderDxfId="103" tableBorderDxfId="101" totalsRowBorderDxfId="100">
  <autoFilter ref="E2:E3" xr:uid="{00000000-0009-0000-0100-00002B000000}"/>
  <tableColumns count="1">
    <tableColumn id="1" xr3:uid="{00000000-0010-0000-0600-000001000000}" name="Sauces" dataDxfId="99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TableauT1" displayName="TableauT1" ref="H2:J3" insertRow="1" totalsRowShown="0" headerRowDxfId="98" dataDxfId="97" tableBorderDxfId="96">
  <autoFilter ref="H2:J3" xr:uid="{00000000-0009-0000-0100-000002000000}"/>
  <tableColumns count="3">
    <tableColumn id="1" xr3:uid="{00000000-0010-0000-0700-000001000000}" name="CODE" dataDxfId="95">
      <calculatedColumnFormula>IFERROR(INDEX(base[code],MATCH(TableauT1[DENOMINATION],base[designation],0)),"")</calculatedColumnFormula>
    </tableColumn>
    <tableColumn id="2" xr3:uid="{00000000-0010-0000-0700-000002000000}" name="DENOMINATION" dataDxfId="94"/>
    <tableColumn id="3" xr3:uid="{00000000-0010-0000-0700-000003000000}" name="PRIX " dataDxfId="93">
      <calculatedColumnFormula>IFERROR(INDEX(base[prix],MATCH(TableauT1[DENOMINATION],base[designation],0)),"")</calculatedColumnFormula>
    </tableColumn>
  </tableColumns>
  <tableStyleInfo name="TableStyleLight14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8000000}" name="Tableau3" displayName="Tableau3" ref="A2:A25" totalsRowShown="0" headerRowDxfId="92" dataDxfId="90" headerRowBorderDxfId="91" tableBorderDxfId="89">
  <autoFilter ref="A2:A25" xr:uid="{00000000-0009-0000-0100-000003000000}"/>
  <tableColumns count="1">
    <tableColumn id="1" xr3:uid="{00000000-0010-0000-0800-000001000000}" name="Menus" dataDxfId="88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9000000}" name="Tableau4" displayName="Tableau4" ref="B2:B26" totalsRowShown="0" headerRowDxfId="87" dataDxfId="85" headerRowBorderDxfId="86" tableBorderDxfId="84">
  <autoFilter ref="B2:B26" xr:uid="{00000000-0009-0000-0100-000004000000}"/>
  <tableColumns count="1">
    <tableColumn id="1" xr3:uid="{00000000-0010-0000-0900-000001000000}" name="Carte" dataDxfId="83"/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A000000}" name="Tableau6" displayName="Tableau6" ref="C2:C6" totalsRowShown="0" headerRowDxfId="82" dataDxfId="80" headerRowBorderDxfId="81" tableBorderDxfId="79">
  <autoFilter ref="C2:C6" xr:uid="{00000000-0009-0000-0100-000006000000}"/>
  <tableColumns count="1">
    <tableColumn id="1" xr3:uid="{00000000-0010-0000-0A00-000001000000}" name="Frites" dataDxfId="78"/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B000000}" name="Tableau8" displayName="Tableau8" ref="D2:D9" totalsRowShown="0" headerRowDxfId="77" dataDxfId="75" headerRowBorderDxfId="76" tableBorderDxfId="74" totalsRowBorderDxfId="73">
  <autoFilter ref="D2:D9" xr:uid="{00000000-0009-0000-0100-000008000000}"/>
  <tableColumns count="1">
    <tableColumn id="1" xr3:uid="{00000000-0010-0000-0B00-000001000000}" name="Boissons" dataDxfId="72"/>
  </tableColumns>
  <tableStyleInfo name="TableStyleLight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C000000}" name="Tableau9" displayName="Tableau9" ref="E2:E3" totalsRowShown="0" headerRowDxfId="71" dataDxfId="69" headerRowBorderDxfId="70" tableBorderDxfId="68" totalsRowBorderDxfId="67">
  <autoFilter ref="E2:E3" xr:uid="{00000000-0009-0000-0100-000009000000}"/>
  <tableColumns count="1">
    <tableColumn id="1" xr3:uid="{00000000-0010-0000-0C00-000001000000}" name="Sauces" dataDxfId="66"/>
  </tableColumns>
  <tableStyleInfo name="TableStyleLight1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B8009E8-0DD9-4149-AAA4-02EE134020A6}" name="TableauT1396" displayName="TableauT1396" ref="H2:J6" totalsRowShown="0" headerRowDxfId="65" dataDxfId="64" tableBorderDxfId="63">
  <autoFilter ref="H2:J6" xr:uid="{00000000-0009-0000-0100-000026000000}"/>
  <tableColumns count="3">
    <tableColumn id="1" xr3:uid="{08666D40-A78F-45B6-84D7-8E7437651B0C}" name="CODE" dataDxfId="62">
      <calculatedColumnFormula>IFERROR(INDEX(base[code],MATCH(TableauT1396[DENOMINATION],base[designation],0)),"")</calculatedColumnFormula>
    </tableColumn>
    <tableColumn id="2" xr3:uid="{1744A24B-D97F-4134-83A5-D24E1811EAEF}" name="DENOMINATION" dataDxfId="61"/>
    <tableColumn id="3" xr3:uid="{88C92ADE-F37B-4881-9638-FD6D9069327C}" name="PRIX " dataDxfId="60">
      <calculatedColumnFormula>IFERROR(INDEX(base[prix],MATCH(TableauT1396[DENOMINATION],base[designation],0)),"")</calculatedColumnFormula>
    </tableColumn>
  </tableColumns>
  <tableStyleInfo name="TableStyleLight14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EC358D1-CFA0-430D-BE12-24CD69CC6AFC}" name="Tableau3408" displayName="Tableau3408" ref="A2:A25" totalsRowShown="0" headerRowDxfId="59" dataDxfId="57" headerRowBorderDxfId="58" tableBorderDxfId="56">
  <autoFilter ref="A2:A25" xr:uid="{00000000-0009-0000-0100-000027000000}"/>
  <tableColumns count="1">
    <tableColumn id="1" xr3:uid="{8D66C4E3-435B-4136-B878-EBF8BB3AC6DF}" name="Menus" dataDxfId="55"/>
  </tableColumns>
  <tableStyleInfo name="TableStyleLight1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534F57D-C624-42DA-A726-B747654717ED}" name="Tableau44111" displayName="Tableau44111" ref="B2:B26" totalsRowShown="0" headerRowDxfId="54" dataDxfId="52" headerRowBorderDxfId="53" tableBorderDxfId="51">
  <autoFilter ref="B2:B26" xr:uid="{00000000-0009-0000-0100-000028000000}"/>
  <tableColumns count="1">
    <tableColumn id="1" xr3:uid="{AF1D334E-AB60-41AD-964F-0AE68A334C47}" name="Carte" dataDxfId="50"/>
  </tableColumns>
  <tableStyleInfo name="TableStyleLight1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38F21345-4BED-4FFD-B96B-6405E52C04D8}" name="Tableau64212" displayName="Tableau64212" ref="C2:C6" totalsRowShown="0" headerRowDxfId="49" dataDxfId="47" headerRowBorderDxfId="48" tableBorderDxfId="46">
  <autoFilter ref="C2:C6" xr:uid="{00000000-0009-0000-0100-000029000000}"/>
  <tableColumns count="1">
    <tableColumn id="1" xr3:uid="{040CE0F3-D53B-45DD-8E53-244E9B67282E}" name="Frites" dataDxfId="45"/>
  </tableColumns>
  <tableStyleInfo name="TableStyleLight1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F5C03B01-A5D5-479F-8B27-8F8124A51A9F}" name="Tableau84313" displayName="Tableau84313" ref="D2:D9" totalsRowShown="0" headerRowDxfId="44" dataDxfId="42" headerRowBorderDxfId="43" tableBorderDxfId="41" totalsRowBorderDxfId="40">
  <autoFilter ref="D2:D9" xr:uid="{00000000-0009-0000-0100-00002A000000}"/>
  <tableColumns count="1">
    <tableColumn id="1" xr3:uid="{7ED0C514-7B0C-447D-A966-E54774E29891}" name="Boissons" dataDxfId="39"/>
  </tableColumns>
  <tableStyleInfo name="TableStyleLight1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EB74A2C-2577-4812-9F9E-E4DCB6CA5286}" name="Tableau94414" displayName="Tableau94414" ref="E2:E3" totalsRowShown="0" headerRowDxfId="38" dataDxfId="36" headerRowBorderDxfId="37" tableBorderDxfId="35" totalsRowBorderDxfId="34">
  <autoFilter ref="E2:E3" xr:uid="{00000000-0009-0000-0100-00002B000000}"/>
  <tableColumns count="1">
    <tableColumn id="1" xr3:uid="{4B2DCAE1-F687-45C5-BF31-ABBE4D152DD8}" name="Sauces" dataDxfId="33"/>
  </tableColumns>
  <tableStyleInfo name="TableStyleLight1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DD35C7AE-BF25-4D50-888B-C65829876F6C}" name="TableauT13915" displayName="TableauT13915" ref="H2:J6" totalsRowShown="0" headerRowDxfId="32" dataDxfId="31" tableBorderDxfId="30">
  <autoFilter ref="H2:J6" xr:uid="{00000000-0009-0000-0100-000026000000}"/>
  <tableColumns count="3">
    <tableColumn id="1" xr3:uid="{C81A05D2-63EC-4974-B4E4-6B57A8533B9B}" name="CODE" dataDxfId="29">
      <calculatedColumnFormula>IFERROR(INDEX(base[code],MATCH(TableauT13915[DENOMINATION],base[designation],0)),"")</calculatedColumnFormula>
    </tableColumn>
    <tableColumn id="2" xr3:uid="{E7B67FB0-EABB-4CE8-A1B4-23C0EE50F268}" name="DENOMINATION" dataDxfId="28"/>
    <tableColumn id="3" xr3:uid="{A11A69F9-E81A-405B-8676-F15B3061DDB7}" name="PRIX " dataDxfId="27">
      <calculatedColumnFormula>IFERROR(INDEX(base[prix],MATCH(TableauT13915[DENOMINATION],base[designation],0)),"")</calculatedColumnFormula>
    </tableColumn>
  </tableColumns>
  <tableStyleInfo name="TableStyleLight14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BDFE3548-3A1A-4D44-B0F9-FAC01F34146E}" name="Tableau34016" displayName="Tableau34016" ref="A2:A25" totalsRowShown="0" headerRowDxfId="26" dataDxfId="24" headerRowBorderDxfId="25" tableBorderDxfId="23">
  <autoFilter ref="A2:A25" xr:uid="{00000000-0009-0000-0100-000027000000}"/>
  <tableColumns count="1">
    <tableColumn id="1" xr3:uid="{5EEFEBB0-1EC4-41AD-9468-9AE726FFD59B}" name="Menus" dataDxfId="22"/>
  </tableColumns>
  <tableStyleInfo name="TableStyleLight1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97E97FAF-7DE5-41EB-9395-2DCF29E7D7FD}" name="Tableau44117" displayName="Tableau44117" ref="B2:B26" totalsRowShown="0" headerRowDxfId="21" dataDxfId="19" headerRowBorderDxfId="20" tableBorderDxfId="18">
  <autoFilter ref="B2:B26" xr:uid="{00000000-0009-0000-0100-000028000000}"/>
  <tableColumns count="1">
    <tableColumn id="1" xr3:uid="{343A42C7-26F4-4C1A-BA3E-54656304BD21}" name="Carte" dataDxfId="17"/>
  </tableColumns>
  <tableStyleInfo name="TableStyleLight1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5E1A97A1-B9E1-49E1-B9F3-EAD2F922A6D1}" name="Tableau64218" displayName="Tableau64218" ref="C2:C6" totalsRowShown="0" headerRowDxfId="16" dataDxfId="14" headerRowBorderDxfId="15" tableBorderDxfId="13">
  <autoFilter ref="C2:C6" xr:uid="{00000000-0009-0000-0100-000029000000}"/>
  <tableColumns count="1">
    <tableColumn id="1" xr3:uid="{4C7CDC7A-D50B-45A1-8EEE-F7688E28F1E3}" name="Frites" dataDxfId="12"/>
  </tableColumns>
  <tableStyleInfo name="TableStyleLight1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BA45D8CC-49B0-4622-AE8C-364F264246EC}" name="Tableau84319" displayName="Tableau84319" ref="D2:D9" totalsRowShown="0" headerRowDxfId="11" dataDxfId="9" headerRowBorderDxfId="10" tableBorderDxfId="8" totalsRowBorderDxfId="7">
  <autoFilter ref="D2:D9" xr:uid="{00000000-0009-0000-0100-00002A000000}"/>
  <tableColumns count="1">
    <tableColumn id="1" xr3:uid="{64D04B56-E11F-400E-AFAB-AC2E9A04551A}" name="Boissons" dataDxfId="6"/>
  </tableColumns>
  <tableStyleInfo name="TableStyleLight1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8D310B00-B093-41EF-BFF8-3FEE8CF6254A}" name="Tableau94420" displayName="Tableau94420" ref="E2:E3" totalsRowShown="0" headerRowDxfId="5" dataDxfId="3" headerRowBorderDxfId="4" tableBorderDxfId="2" totalsRowBorderDxfId="1">
  <autoFilter ref="E2:E3" xr:uid="{00000000-0009-0000-0100-00002B000000}"/>
  <tableColumns count="1">
    <tableColumn id="1" xr3:uid="{A5BED653-0B3A-4D7B-BD12-3890D9125826}" name="Sauces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7" Type="http://schemas.openxmlformats.org/officeDocument/2006/relationships/table" Target="../tables/table13.xml"/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12.xml"/><Relationship Id="rId5" Type="http://schemas.openxmlformats.org/officeDocument/2006/relationships/table" Target="../tables/table11.xml"/><Relationship Id="rId4" Type="http://schemas.openxmlformats.org/officeDocument/2006/relationships/table" Target="../tables/table1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7" Type="http://schemas.openxmlformats.org/officeDocument/2006/relationships/table" Target="../tables/table19.xml"/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18.xml"/><Relationship Id="rId5" Type="http://schemas.openxmlformats.org/officeDocument/2006/relationships/table" Target="../tables/table17.xml"/><Relationship Id="rId4" Type="http://schemas.openxmlformats.org/officeDocument/2006/relationships/table" Target="../tables/table1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1.xml"/><Relationship Id="rId7" Type="http://schemas.openxmlformats.org/officeDocument/2006/relationships/table" Target="../tables/table25.xml"/><Relationship Id="rId2" Type="http://schemas.openxmlformats.org/officeDocument/2006/relationships/table" Target="../tables/table20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24.xml"/><Relationship Id="rId5" Type="http://schemas.openxmlformats.org/officeDocument/2006/relationships/table" Target="../tables/table23.xml"/><Relationship Id="rId4" Type="http://schemas.openxmlformats.org/officeDocument/2006/relationships/table" Target="../tables/table2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C798E5-A750-4535-B2B0-ACF963C21D07}">
  <dimension ref="A1:K7"/>
  <sheetViews>
    <sheetView tabSelected="1" workbookViewId="0">
      <selection activeCell="F24" sqref="F24"/>
    </sheetView>
  </sheetViews>
  <sheetFormatPr baseColWidth="10" defaultRowHeight="14.4" x14ac:dyDescent="0.3"/>
  <cols>
    <col min="1" max="1" width="11.5546875" style="73"/>
    <col min="2" max="2" width="21.21875" style="73" bestFit="1" customWidth="1"/>
    <col min="3" max="5" width="11.5546875" style="73"/>
    <col min="6" max="6" width="15.6640625" style="73" bestFit="1" customWidth="1"/>
    <col min="7" max="7" width="2.44140625" style="81" customWidth="1"/>
    <col min="8" max="8" width="18.5546875" style="73" bestFit="1" customWidth="1"/>
    <col min="9" max="9" width="14.44140625" style="73" bestFit="1" customWidth="1"/>
    <col min="10" max="10" width="18.77734375" style="73" bestFit="1" customWidth="1"/>
    <col min="11" max="11" width="14.5546875" style="73" bestFit="1" customWidth="1"/>
    <col min="12" max="12" width="11.5546875" style="73"/>
    <col min="13" max="13" width="15.6640625" style="73" bestFit="1" customWidth="1"/>
    <col min="14" max="16384" width="11.5546875" style="73"/>
  </cols>
  <sheetData>
    <row r="1" spans="1:11" s="78" customFormat="1" ht="18" x14ac:dyDescent="0.35">
      <c r="A1" s="77" t="s">
        <v>140</v>
      </c>
      <c r="F1" s="77" t="s">
        <v>142</v>
      </c>
      <c r="G1" s="80"/>
      <c r="H1" s="77" t="s">
        <v>144</v>
      </c>
      <c r="I1" s="79">
        <f>SUM(I2:I3)</f>
        <v>42</v>
      </c>
      <c r="J1" s="77" t="s">
        <v>141</v>
      </c>
      <c r="K1" s="79">
        <f>SUM(K2:K3)</f>
        <v>11</v>
      </c>
    </row>
    <row r="2" spans="1:11" x14ac:dyDescent="0.3">
      <c r="A2" s="73" t="s">
        <v>48</v>
      </c>
      <c r="B2" s="73" t="s">
        <v>11</v>
      </c>
      <c r="C2" s="73">
        <v>5.6</v>
      </c>
      <c r="F2" s="73">
        <v>1</v>
      </c>
      <c r="H2" s="73" t="s">
        <v>145</v>
      </c>
      <c r="I2" s="75">
        <v>15.5</v>
      </c>
      <c r="K2" s="74">
        <v>6</v>
      </c>
    </row>
    <row r="3" spans="1:11" x14ac:dyDescent="0.3">
      <c r="A3" s="73" t="s">
        <v>57</v>
      </c>
      <c r="B3" s="73" t="s">
        <v>12</v>
      </c>
      <c r="C3" s="73">
        <v>5.6</v>
      </c>
      <c r="F3" s="73">
        <v>2</v>
      </c>
      <c r="H3" s="73" t="s">
        <v>145</v>
      </c>
      <c r="I3" s="74">
        <v>26.5</v>
      </c>
      <c r="K3" s="74">
        <v>5</v>
      </c>
    </row>
    <row r="4" spans="1:11" x14ac:dyDescent="0.3">
      <c r="A4" s="73" t="s">
        <v>60</v>
      </c>
      <c r="B4" s="73" t="s">
        <v>15</v>
      </c>
      <c r="C4" s="73">
        <v>4.3</v>
      </c>
    </row>
    <row r="5" spans="1:11" x14ac:dyDescent="0.3">
      <c r="A5" s="73" t="s">
        <v>51</v>
      </c>
      <c r="B5" s="73" t="s">
        <v>94</v>
      </c>
      <c r="C5" s="73">
        <v>8.5</v>
      </c>
    </row>
    <row r="6" spans="1:11" x14ac:dyDescent="0.3">
      <c r="A6" s="73" t="s">
        <v>52</v>
      </c>
      <c r="B6" s="73" t="s">
        <v>95</v>
      </c>
      <c r="C6" s="73">
        <v>8.5</v>
      </c>
    </row>
    <row r="7" spans="1:11" x14ac:dyDescent="0.3">
      <c r="A7" s="73" t="s">
        <v>53</v>
      </c>
      <c r="B7" s="73" t="s">
        <v>96</v>
      </c>
      <c r="C7" s="73">
        <v>9.5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60"/>
  <sheetViews>
    <sheetView workbookViewId="0">
      <selection activeCell="F2" sqref="F2:G10"/>
    </sheetView>
  </sheetViews>
  <sheetFormatPr baseColWidth="10" defaultRowHeight="14.4" x14ac:dyDescent="0.3"/>
  <cols>
    <col min="2" max="2" width="37" customWidth="1"/>
    <col min="6" max="6" width="12.6640625" bestFit="1" customWidth="1"/>
  </cols>
  <sheetData>
    <row r="1" spans="1:7" ht="15" thickBot="1" x14ac:dyDescent="0.35">
      <c r="A1" s="3" t="s">
        <v>119</v>
      </c>
      <c r="B1" s="4" t="s">
        <v>120</v>
      </c>
      <c r="C1" s="5" t="s">
        <v>121</v>
      </c>
    </row>
    <row r="2" spans="1:7" x14ac:dyDescent="0.3">
      <c r="A2" s="1" t="s">
        <v>38</v>
      </c>
      <c r="B2" s="24" t="s">
        <v>0</v>
      </c>
      <c r="C2" s="2">
        <v>2.5</v>
      </c>
      <c r="F2" s="44" t="s">
        <v>130</v>
      </c>
      <c r="G2" s="45" t="e">
        <v>#REF!</v>
      </c>
    </row>
    <row r="3" spans="1:7" x14ac:dyDescent="0.3">
      <c r="A3" s="1" t="s">
        <v>35</v>
      </c>
      <c r="B3" s="24" t="s">
        <v>1</v>
      </c>
      <c r="C3" s="2">
        <v>2.9</v>
      </c>
      <c r="F3" s="46" t="s">
        <v>133</v>
      </c>
      <c r="G3" s="47"/>
    </row>
    <row r="4" spans="1:7" ht="15" thickBot="1" x14ac:dyDescent="0.35">
      <c r="A4" s="1" t="s">
        <v>36</v>
      </c>
      <c r="B4" s="24" t="s">
        <v>2</v>
      </c>
      <c r="C4" s="2">
        <v>3.4</v>
      </c>
      <c r="F4" s="48" t="s">
        <v>134</v>
      </c>
      <c r="G4" s="49" t="e">
        <v>#REF!</v>
      </c>
    </row>
    <row r="5" spans="1:7" x14ac:dyDescent="0.3">
      <c r="A5" s="1" t="s">
        <v>37</v>
      </c>
      <c r="B5" s="24" t="s">
        <v>129</v>
      </c>
      <c r="C5" s="2">
        <v>3.9</v>
      </c>
      <c r="F5" s="46" t="s">
        <v>137</v>
      </c>
      <c r="G5" s="47"/>
    </row>
    <row r="6" spans="1:7" x14ac:dyDescent="0.3">
      <c r="A6" s="1" t="s">
        <v>39</v>
      </c>
      <c r="B6" s="25" t="s">
        <v>3</v>
      </c>
      <c r="C6" s="2">
        <v>0.6</v>
      </c>
      <c r="F6" s="46" t="s">
        <v>131</v>
      </c>
      <c r="G6" s="47"/>
    </row>
    <row r="7" spans="1:7" ht="15" thickBot="1" x14ac:dyDescent="0.35">
      <c r="A7" s="1" t="s">
        <v>40</v>
      </c>
      <c r="B7" s="26" t="s">
        <v>4</v>
      </c>
      <c r="C7" s="2">
        <v>1.5</v>
      </c>
      <c r="F7" s="46" t="s">
        <v>138</v>
      </c>
      <c r="G7" s="47">
        <v>0</v>
      </c>
    </row>
    <row r="8" spans="1:7" ht="15" thickBot="1" x14ac:dyDescent="0.35">
      <c r="A8" s="1" t="s">
        <v>41</v>
      </c>
      <c r="B8" s="26" t="s">
        <v>5</v>
      </c>
      <c r="C8" s="2">
        <v>2</v>
      </c>
      <c r="F8" s="50" t="s">
        <v>132</v>
      </c>
      <c r="G8" s="51" t="e">
        <v>#REF!</v>
      </c>
    </row>
    <row r="9" spans="1:7" x14ac:dyDescent="0.3">
      <c r="A9" s="1" t="s">
        <v>42</v>
      </c>
      <c r="B9" s="26" t="s">
        <v>6</v>
      </c>
      <c r="C9" s="2">
        <v>1.3</v>
      </c>
      <c r="F9" s="46" t="s">
        <v>133</v>
      </c>
      <c r="G9" s="47"/>
    </row>
    <row r="10" spans="1:7" ht="15" thickBot="1" x14ac:dyDescent="0.35">
      <c r="A10" s="1" t="s">
        <v>43</v>
      </c>
      <c r="B10" s="26" t="s">
        <v>7</v>
      </c>
      <c r="C10" s="2">
        <v>1.3</v>
      </c>
      <c r="F10" s="48" t="s">
        <v>134</v>
      </c>
      <c r="G10" s="49" t="e">
        <v>#REF!</v>
      </c>
    </row>
    <row r="11" spans="1:7" x14ac:dyDescent="0.3">
      <c r="A11" s="1" t="s">
        <v>44</v>
      </c>
      <c r="B11" s="26">
        <v>1664</v>
      </c>
      <c r="C11" s="2">
        <v>2.5</v>
      </c>
    </row>
    <row r="12" spans="1:7" x14ac:dyDescent="0.3">
      <c r="A12" s="1" t="s">
        <v>49</v>
      </c>
      <c r="B12" s="26" t="s">
        <v>100</v>
      </c>
      <c r="C12" s="2">
        <v>1</v>
      </c>
    </row>
    <row r="13" spans="1:7" x14ac:dyDescent="0.3">
      <c r="A13" s="1" t="s">
        <v>50</v>
      </c>
      <c r="B13" s="26" t="s">
        <v>101</v>
      </c>
      <c r="C13" s="2">
        <v>0.5</v>
      </c>
    </row>
    <row r="14" spans="1:7" x14ac:dyDescent="0.3">
      <c r="A14" s="1" t="s">
        <v>45</v>
      </c>
      <c r="B14" s="27" t="s">
        <v>8</v>
      </c>
      <c r="C14" s="2">
        <v>4.5999999999999996</v>
      </c>
    </row>
    <row r="15" spans="1:7" x14ac:dyDescent="0.3">
      <c r="A15" s="1" t="s">
        <v>46</v>
      </c>
      <c r="B15" s="27" t="s">
        <v>9</v>
      </c>
      <c r="C15" s="2">
        <v>5.8</v>
      </c>
    </row>
    <row r="16" spans="1:7" x14ac:dyDescent="0.3">
      <c r="A16" s="1" t="s">
        <v>47</v>
      </c>
      <c r="B16" s="27" t="s">
        <v>10</v>
      </c>
      <c r="C16" s="2">
        <v>7.5</v>
      </c>
    </row>
    <row r="17" spans="1:3" x14ac:dyDescent="0.3">
      <c r="A17" s="1" t="s">
        <v>48</v>
      </c>
      <c r="B17" s="27" t="s">
        <v>11</v>
      </c>
      <c r="C17" s="2">
        <v>5.6</v>
      </c>
    </row>
    <row r="18" spans="1:3" x14ac:dyDescent="0.3">
      <c r="A18" s="1" t="s">
        <v>57</v>
      </c>
      <c r="B18" s="27" t="s">
        <v>12</v>
      </c>
      <c r="C18" s="2">
        <v>5.6</v>
      </c>
    </row>
    <row r="19" spans="1:3" x14ac:dyDescent="0.3">
      <c r="A19" s="1" t="s">
        <v>58</v>
      </c>
      <c r="B19" s="27" t="s">
        <v>13</v>
      </c>
      <c r="C19" s="2">
        <v>5.6</v>
      </c>
    </row>
    <row r="20" spans="1:3" x14ac:dyDescent="0.3">
      <c r="A20" s="1" t="s">
        <v>59</v>
      </c>
      <c r="B20" s="27" t="s">
        <v>14</v>
      </c>
      <c r="C20" s="2">
        <v>3.6</v>
      </c>
    </row>
    <row r="21" spans="1:3" x14ac:dyDescent="0.3">
      <c r="A21" s="1" t="s">
        <v>60</v>
      </c>
      <c r="B21" s="27" t="s">
        <v>15</v>
      </c>
      <c r="C21" s="2">
        <v>4.3</v>
      </c>
    </row>
    <row r="22" spans="1:3" x14ac:dyDescent="0.3">
      <c r="A22" s="1" t="s">
        <v>61</v>
      </c>
      <c r="B22" s="27" t="s">
        <v>16</v>
      </c>
      <c r="C22" s="2">
        <v>3.1</v>
      </c>
    </row>
    <row r="23" spans="1:3" x14ac:dyDescent="0.3">
      <c r="A23" s="1" t="s">
        <v>62</v>
      </c>
      <c r="B23" s="27" t="s">
        <v>17</v>
      </c>
      <c r="C23" s="2">
        <v>2.8</v>
      </c>
    </row>
    <row r="24" spans="1:3" x14ac:dyDescent="0.3">
      <c r="A24" s="1" t="s">
        <v>63</v>
      </c>
      <c r="B24" s="27" t="s">
        <v>18</v>
      </c>
      <c r="C24" s="2">
        <v>2</v>
      </c>
    </row>
    <row r="25" spans="1:3" x14ac:dyDescent="0.3">
      <c r="A25" s="1" t="s">
        <v>64</v>
      </c>
      <c r="B25" s="27" t="s">
        <v>19</v>
      </c>
      <c r="C25" s="2">
        <v>3</v>
      </c>
    </row>
    <row r="26" spans="1:3" x14ac:dyDescent="0.3">
      <c r="A26" s="1" t="s">
        <v>65</v>
      </c>
      <c r="B26" s="27" t="s">
        <v>20</v>
      </c>
      <c r="C26" s="2">
        <v>2.6</v>
      </c>
    </row>
    <row r="27" spans="1:3" x14ac:dyDescent="0.3">
      <c r="A27" s="1" t="s">
        <v>66</v>
      </c>
      <c r="B27" s="27" t="s">
        <v>21</v>
      </c>
      <c r="C27" s="2">
        <v>2.6</v>
      </c>
    </row>
    <row r="28" spans="1:3" x14ac:dyDescent="0.3">
      <c r="A28" s="1" t="s">
        <v>67</v>
      </c>
      <c r="B28" s="27" t="s">
        <v>22</v>
      </c>
      <c r="C28" s="2">
        <v>4.3</v>
      </c>
    </row>
    <row r="29" spans="1:3" x14ac:dyDescent="0.3">
      <c r="A29" s="1" t="s">
        <v>68</v>
      </c>
      <c r="B29" s="27" t="s">
        <v>23</v>
      </c>
      <c r="C29" s="2">
        <v>3.6</v>
      </c>
    </row>
    <row r="30" spans="1:3" x14ac:dyDescent="0.3">
      <c r="A30" s="1" t="s">
        <v>69</v>
      </c>
      <c r="B30" s="27" t="s">
        <v>24</v>
      </c>
      <c r="C30" s="2">
        <v>3.5</v>
      </c>
    </row>
    <row r="31" spans="1:3" x14ac:dyDescent="0.3">
      <c r="A31" s="1" t="s">
        <v>70</v>
      </c>
      <c r="B31" s="27" t="s">
        <v>25</v>
      </c>
      <c r="C31" s="2">
        <v>2.6</v>
      </c>
    </row>
    <row r="32" spans="1:3" x14ac:dyDescent="0.3">
      <c r="A32" s="1" t="s">
        <v>71</v>
      </c>
      <c r="B32" s="27" t="s">
        <v>26</v>
      </c>
      <c r="C32" s="2">
        <v>3</v>
      </c>
    </row>
    <row r="33" spans="1:3" x14ac:dyDescent="0.3">
      <c r="A33" s="1" t="s">
        <v>72</v>
      </c>
      <c r="B33" s="27" t="s">
        <v>27</v>
      </c>
      <c r="C33" s="2">
        <v>4.2</v>
      </c>
    </row>
    <row r="34" spans="1:3" x14ac:dyDescent="0.3">
      <c r="A34" s="1" t="s">
        <v>73</v>
      </c>
      <c r="B34" s="27" t="s">
        <v>28</v>
      </c>
      <c r="C34" s="2">
        <v>4</v>
      </c>
    </row>
    <row r="35" spans="1:3" x14ac:dyDescent="0.3">
      <c r="A35" s="1" t="s">
        <v>74</v>
      </c>
      <c r="B35" s="27" t="s">
        <v>29</v>
      </c>
      <c r="C35" s="2">
        <v>3.5</v>
      </c>
    </row>
    <row r="36" spans="1:3" x14ac:dyDescent="0.3">
      <c r="A36" s="1" t="s">
        <v>75</v>
      </c>
      <c r="B36" s="27" t="s">
        <v>30</v>
      </c>
      <c r="C36" s="2">
        <v>3.5</v>
      </c>
    </row>
    <row r="37" spans="1:3" x14ac:dyDescent="0.3">
      <c r="A37" s="1" t="s">
        <v>76</v>
      </c>
      <c r="B37" s="27" t="s">
        <v>31</v>
      </c>
      <c r="C37" s="2">
        <v>5.6</v>
      </c>
    </row>
    <row r="38" spans="1:3" x14ac:dyDescent="0.3">
      <c r="A38" s="1" t="s">
        <v>51</v>
      </c>
      <c r="B38" s="28" t="s">
        <v>94</v>
      </c>
      <c r="C38" s="2">
        <v>8.5</v>
      </c>
    </row>
    <row r="39" spans="1:3" x14ac:dyDescent="0.3">
      <c r="A39" s="1" t="s">
        <v>52</v>
      </c>
      <c r="B39" s="28" t="s">
        <v>95</v>
      </c>
      <c r="C39" s="2">
        <v>8.5</v>
      </c>
    </row>
    <row r="40" spans="1:3" x14ac:dyDescent="0.3">
      <c r="A40" s="1" t="s">
        <v>53</v>
      </c>
      <c r="B40" s="28" t="s">
        <v>96</v>
      </c>
      <c r="C40" s="2">
        <v>9.5</v>
      </c>
    </row>
    <row r="41" spans="1:3" x14ac:dyDescent="0.3">
      <c r="A41" s="1" t="s">
        <v>54</v>
      </c>
      <c r="B41" s="28" t="s">
        <v>97</v>
      </c>
      <c r="C41" s="2">
        <v>5.9</v>
      </c>
    </row>
    <row r="42" spans="1:3" x14ac:dyDescent="0.3">
      <c r="A42" s="1" t="s">
        <v>55</v>
      </c>
      <c r="B42" s="28" t="s">
        <v>98</v>
      </c>
      <c r="C42" s="2">
        <v>9.5</v>
      </c>
    </row>
    <row r="43" spans="1:3" x14ac:dyDescent="0.3">
      <c r="A43" s="1" t="s">
        <v>56</v>
      </c>
      <c r="B43" s="28" t="s">
        <v>99</v>
      </c>
      <c r="C43" s="2">
        <v>9.5</v>
      </c>
    </row>
    <row r="44" spans="1:3" x14ac:dyDescent="0.3">
      <c r="A44" s="1" t="s">
        <v>77</v>
      </c>
      <c r="B44" s="28" t="s">
        <v>102</v>
      </c>
      <c r="C44" s="2">
        <v>7</v>
      </c>
    </row>
    <row r="45" spans="1:3" x14ac:dyDescent="0.3">
      <c r="A45" s="1" t="s">
        <v>78</v>
      </c>
      <c r="B45" s="28" t="s">
        <v>103</v>
      </c>
      <c r="C45" s="2">
        <v>7.9</v>
      </c>
    </row>
    <row r="46" spans="1:3" x14ac:dyDescent="0.3">
      <c r="A46" s="1" t="s">
        <v>79</v>
      </c>
      <c r="B46" s="28" t="s">
        <v>104</v>
      </c>
      <c r="C46" s="2">
        <v>7</v>
      </c>
    </row>
    <row r="47" spans="1:3" x14ac:dyDescent="0.3">
      <c r="A47" s="1" t="s">
        <v>80</v>
      </c>
      <c r="B47" s="28" t="s">
        <v>105</v>
      </c>
      <c r="C47" s="2">
        <v>7</v>
      </c>
    </row>
    <row r="48" spans="1:3" x14ac:dyDescent="0.3">
      <c r="A48" s="1" t="s">
        <v>81</v>
      </c>
      <c r="B48" s="28" t="s">
        <v>106</v>
      </c>
      <c r="C48" s="2">
        <v>8</v>
      </c>
    </row>
    <row r="49" spans="1:3" x14ac:dyDescent="0.3">
      <c r="A49" s="1" t="s">
        <v>82</v>
      </c>
      <c r="B49" s="28" t="s">
        <v>107</v>
      </c>
      <c r="C49" s="2">
        <v>8</v>
      </c>
    </row>
    <row r="50" spans="1:3" x14ac:dyDescent="0.3">
      <c r="A50" s="1" t="s">
        <v>83</v>
      </c>
      <c r="B50" s="28" t="s">
        <v>108</v>
      </c>
      <c r="C50" s="2">
        <v>6.4</v>
      </c>
    </row>
    <row r="51" spans="1:3" x14ac:dyDescent="0.3">
      <c r="A51" s="1" t="s">
        <v>84</v>
      </c>
      <c r="B51" s="28" t="s">
        <v>109</v>
      </c>
      <c r="C51" s="2">
        <v>7.2</v>
      </c>
    </row>
    <row r="52" spans="1:3" x14ac:dyDescent="0.3">
      <c r="A52" s="1" t="s">
        <v>85</v>
      </c>
      <c r="B52" s="28" t="s">
        <v>110</v>
      </c>
      <c r="C52" s="2">
        <v>8.6999999999999993</v>
      </c>
    </row>
    <row r="53" spans="1:3" x14ac:dyDescent="0.3">
      <c r="A53" s="1" t="s">
        <v>86</v>
      </c>
      <c r="B53" s="28" t="s">
        <v>111</v>
      </c>
      <c r="C53" s="2">
        <v>7.4</v>
      </c>
    </row>
    <row r="54" spans="1:3" x14ac:dyDescent="0.3">
      <c r="A54" s="1" t="s">
        <v>87</v>
      </c>
      <c r="B54" s="28" t="s">
        <v>112</v>
      </c>
      <c r="C54" s="2">
        <v>8.6999999999999993</v>
      </c>
    </row>
    <row r="55" spans="1:3" x14ac:dyDescent="0.3">
      <c r="A55" s="1" t="s">
        <v>88</v>
      </c>
      <c r="B55" s="28" t="s">
        <v>113</v>
      </c>
      <c r="C55" s="2">
        <v>7.5</v>
      </c>
    </row>
    <row r="56" spans="1:3" x14ac:dyDescent="0.3">
      <c r="A56" s="1" t="s">
        <v>89</v>
      </c>
      <c r="B56" s="28" t="s">
        <v>114</v>
      </c>
      <c r="C56" s="2">
        <v>7.9</v>
      </c>
    </row>
    <row r="57" spans="1:3" x14ac:dyDescent="0.3">
      <c r="A57" s="1" t="s">
        <v>90</v>
      </c>
      <c r="B57" s="28" t="s">
        <v>115</v>
      </c>
      <c r="C57" s="2">
        <v>8.4</v>
      </c>
    </row>
    <row r="58" spans="1:3" x14ac:dyDescent="0.3">
      <c r="A58" s="1" t="s">
        <v>91</v>
      </c>
      <c r="B58" s="28" t="s">
        <v>116</v>
      </c>
      <c r="C58" s="2">
        <v>8.6</v>
      </c>
    </row>
    <row r="59" spans="1:3" x14ac:dyDescent="0.3">
      <c r="A59" s="1" t="s">
        <v>92</v>
      </c>
      <c r="B59" s="28" t="s">
        <v>117</v>
      </c>
      <c r="C59" s="2">
        <v>7.9</v>
      </c>
    </row>
    <row r="60" spans="1:3" x14ac:dyDescent="0.3">
      <c r="A60" s="6" t="s">
        <v>93</v>
      </c>
      <c r="B60" s="29" t="s">
        <v>118</v>
      </c>
      <c r="C60" s="7">
        <v>7.4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K26"/>
  <sheetViews>
    <sheetView zoomScale="90" zoomScaleNormal="90" workbookViewId="0">
      <selection activeCell="D21" sqref="D21"/>
    </sheetView>
  </sheetViews>
  <sheetFormatPr baseColWidth="10" defaultColWidth="11.44140625" defaultRowHeight="14.4" x14ac:dyDescent="0.3"/>
  <cols>
    <col min="1" max="1" width="34.5546875" style="8" customWidth="1"/>
    <col min="2" max="2" width="27.6640625" style="8" customWidth="1"/>
    <col min="3" max="3" width="17.109375" style="8" customWidth="1"/>
    <col min="4" max="4" width="19" style="8" customWidth="1"/>
    <col min="5" max="5" width="17" style="8" customWidth="1"/>
    <col min="6" max="6" width="2.109375" style="8" customWidth="1"/>
    <col min="7" max="7" width="1.88671875" style="8" customWidth="1"/>
    <col min="8" max="8" width="11.109375" style="8" customWidth="1"/>
    <col min="9" max="9" width="34.44140625" style="43" customWidth="1"/>
    <col min="10" max="10" width="11.44140625" style="8"/>
    <col min="11" max="11" width="15.109375" style="8" customWidth="1"/>
    <col min="12" max="16384" width="11.44140625" style="8"/>
  </cols>
  <sheetData>
    <row r="1" spans="1:11" ht="39.9" customHeight="1" thickBot="1" x14ac:dyDescent="0.35">
      <c r="A1" s="11" t="s">
        <v>123</v>
      </c>
      <c r="B1" s="12"/>
      <c r="C1" s="12"/>
      <c r="D1" s="15"/>
      <c r="E1" s="15" t="str">
        <f>IFERROR(INDEX(base[code],MATCH(TableauT139[DENOMINATION],base[designation],0)),"")</f>
        <v/>
      </c>
      <c r="G1" s="8" t="str">
        <f>IFERROR(INDEX(base[prix],MATCH(TableauT139[DENOMINATION],base[designation],0)),"")</f>
        <v/>
      </c>
      <c r="H1" s="55" t="s">
        <v>135</v>
      </c>
      <c r="I1" s="56" t="s">
        <v>122</v>
      </c>
      <c r="J1" s="57" t="s">
        <v>136</v>
      </c>
      <c r="K1" s="10">
        <f>IFERROR(SUM(TableauT139[[PRIX ]]),"")</f>
        <v>0</v>
      </c>
    </row>
    <row r="2" spans="1:11" x14ac:dyDescent="0.3">
      <c r="A2" s="19" t="s">
        <v>124</v>
      </c>
      <c r="B2" s="23" t="s">
        <v>125</v>
      </c>
      <c r="C2" s="20" t="s">
        <v>127</v>
      </c>
      <c r="D2" s="21" t="s">
        <v>126</v>
      </c>
      <c r="E2" s="22" t="s">
        <v>128</v>
      </c>
      <c r="H2" s="13" t="s">
        <v>34</v>
      </c>
      <c r="I2" s="41" t="s">
        <v>32</v>
      </c>
      <c r="J2" s="14" t="s">
        <v>33</v>
      </c>
    </row>
    <row r="3" spans="1:11" x14ac:dyDescent="0.3">
      <c r="A3" s="30" t="s">
        <v>94</v>
      </c>
      <c r="B3" s="27" t="s">
        <v>8</v>
      </c>
      <c r="C3" s="35" t="s">
        <v>0</v>
      </c>
      <c r="D3" s="37" t="s">
        <v>4</v>
      </c>
      <c r="E3" s="40" t="s">
        <v>3</v>
      </c>
      <c r="H3" s="17"/>
      <c r="I3" s="42"/>
      <c r="J3" s="18"/>
    </row>
    <row r="4" spans="1:11" x14ac:dyDescent="0.3">
      <c r="A4" s="31" t="s">
        <v>95</v>
      </c>
      <c r="B4" s="33" t="s">
        <v>9</v>
      </c>
      <c r="C4" s="36" t="s">
        <v>1</v>
      </c>
      <c r="D4" s="37" t="s">
        <v>5</v>
      </c>
      <c r="E4" s="16"/>
    </row>
    <row r="5" spans="1:11" x14ac:dyDescent="0.3">
      <c r="A5" s="31" t="s">
        <v>96</v>
      </c>
      <c r="B5" s="33" t="s">
        <v>10</v>
      </c>
      <c r="C5" s="36" t="s">
        <v>2</v>
      </c>
      <c r="D5" s="37" t="s">
        <v>6</v>
      </c>
    </row>
    <row r="6" spans="1:11" x14ac:dyDescent="0.3">
      <c r="A6" s="31" t="s">
        <v>97</v>
      </c>
      <c r="B6" s="33" t="s">
        <v>11</v>
      </c>
      <c r="C6" s="35" t="s">
        <v>129</v>
      </c>
      <c r="D6" s="37" t="s">
        <v>7</v>
      </c>
    </row>
    <row r="7" spans="1:11" x14ac:dyDescent="0.3">
      <c r="A7" s="31" t="s">
        <v>98</v>
      </c>
      <c r="B7" s="33" t="s">
        <v>12</v>
      </c>
      <c r="C7" s="9"/>
      <c r="D7" s="38">
        <v>1664</v>
      </c>
    </row>
    <row r="8" spans="1:11" x14ac:dyDescent="0.3">
      <c r="A8" s="31" t="s">
        <v>99</v>
      </c>
      <c r="B8" s="33" t="s">
        <v>13</v>
      </c>
      <c r="D8" s="37" t="s">
        <v>100</v>
      </c>
    </row>
    <row r="9" spans="1:11" x14ac:dyDescent="0.3">
      <c r="A9" s="31" t="s">
        <v>102</v>
      </c>
      <c r="B9" s="33" t="s">
        <v>14</v>
      </c>
      <c r="D9" s="39" t="s">
        <v>101</v>
      </c>
    </row>
    <row r="10" spans="1:11" x14ac:dyDescent="0.3">
      <c r="A10" s="31" t="s">
        <v>103</v>
      </c>
      <c r="B10" s="33" t="s">
        <v>15</v>
      </c>
    </row>
    <row r="11" spans="1:11" x14ac:dyDescent="0.3">
      <c r="A11" s="31" t="s">
        <v>104</v>
      </c>
      <c r="B11" s="33" t="s">
        <v>16</v>
      </c>
    </row>
    <row r="12" spans="1:11" x14ac:dyDescent="0.3">
      <c r="A12" s="31" t="s">
        <v>105</v>
      </c>
      <c r="B12" s="33" t="s">
        <v>17</v>
      </c>
    </row>
    <row r="13" spans="1:11" x14ac:dyDescent="0.3">
      <c r="A13" s="31" t="s">
        <v>106</v>
      </c>
      <c r="B13" s="33" t="s">
        <v>18</v>
      </c>
    </row>
    <row r="14" spans="1:11" x14ac:dyDescent="0.3">
      <c r="A14" s="31" t="s">
        <v>107</v>
      </c>
      <c r="B14" s="33" t="s">
        <v>19</v>
      </c>
    </row>
    <row r="15" spans="1:11" x14ac:dyDescent="0.3">
      <c r="A15" s="31" t="s">
        <v>108</v>
      </c>
      <c r="B15" s="33" t="s">
        <v>20</v>
      </c>
    </row>
    <row r="16" spans="1:11" x14ac:dyDescent="0.3">
      <c r="A16" s="31" t="s">
        <v>109</v>
      </c>
      <c r="B16" s="33" t="s">
        <v>21</v>
      </c>
    </row>
    <row r="17" spans="1:3" x14ac:dyDescent="0.3">
      <c r="A17" s="31" t="s">
        <v>110</v>
      </c>
      <c r="B17" s="33" t="s">
        <v>22</v>
      </c>
      <c r="C17" s="9"/>
    </row>
    <row r="18" spans="1:3" x14ac:dyDescent="0.3">
      <c r="A18" s="31" t="s">
        <v>111</v>
      </c>
      <c r="B18" s="33" t="s">
        <v>23</v>
      </c>
      <c r="C18" s="9"/>
    </row>
    <row r="19" spans="1:3" x14ac:dyDescent="0.3">
      <c r="A19" s="31" t="s">
        <v>112</v>
      </c>
      <c r="B19" s="33" t="s">
        <v>24</v>
      </c>
      <c r="C19" s="9"/>
    </row>
    <row r="20" spans="1:3" x14ac:dyDescent="0.3">
      <c r="A20" s="31" t="s">
        <v>113</v>
      </c>
      <c r="B20" s="33" t="s">
        <v>25</v>
      </c>
    </row>
    <row r="21" spans="1:3" x14ac:dyDescent="0.3">
      <c r="A21" s="31" t="s">
        <v>114</v>
      </c>
      <c r="B21" s="33" t="s">
        <v>26</v>
      </c>
    </row>
    <row r="22" spans="1:3" x14ac:dyDescent="0.3">
      <c r="A22" s="31" t="s">
        <v>115</v>
      </c>
      <c r="B22" s="33" t="s">
        <v>27</v>
      </c>
      <c r="C22" s="9"/>
    </row>
    <row r="23" spans="1:3" x14ac:dyDescent="0.3">
      <c r="A23" s="31" t="s">
        <v>116</v>
      </c>
      <c r="B23" s="33" t="s">
        <v>28</v>
      </c>
      <c r="C23" s="9"/>
    </row>
    <row r="24" spans="1:3" x14ac:dyDescent="0.3">
      <c r="A24" s="31" t="s">
        <v>117</v>
      </c>
      <c r="B24" s="33" t="s">
        <v>29</v>
      </c>
      <c r="C24" s="9"/>
    </row>
    <row r="25" spans="1:3" x14ac:dyDescent="0.3">
      <c r="A25" s="32" t="s">
        <v>118</v>
      </c>
      <c r="B25" s="33" t="s">
        <v>30</v>
      </c>
      <c r="C25" s="9"/>
    </row>
    <row r="26" spans="1:3" x14ac:dyDescent="0.3">
      <c r="B26" s="34" t="s">
        <v>31</v>
      </c>
    </row>
  </sheetData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M26"/>
  <sheetViews>
    <sheetView zoomScale="90" zoomScaleNormal="90" workbookViewId="0">
      <selection activeCell="L2" sqref="L2"/>
    </sheetView>
  </sheetViews>
  <sheetFormatPr baseColWidth="10" defaultColWidth="11.44140625" defaultRowHeight="14.4" x14ac:dyDescent="0.3"/>
  <cols>
    <col min="1" max="1" width="34.5546875" style="8" customWidth="1"/>
    <col min="2" max="2" width="27.6640625" style="8" customWidth="1"/>
    <col min="3" max="3" width="17.109375" style="8" customWidth="1"/>
    <col min="4" max="4" width="19" style="8" customWidth="1"/>
    <col min="5" max="5" width="17" style="8" customWidth="1"/>
    <col min="6" max="6" width="2.109375" style="8" customWidth="1"/>
    <col min="7" max="7" width="1.88671875" style="8" customWidth="1"/>
    <col min="8" max="8" width="11.109375" style="8" customWidth="1"/>
    <col min="9" max="9" width="34.44140625" style="43" customWidth="1"/>
    <col min="10" max="10" width="11.44140625" style="8"/>
    <col min="11" max="11" width="15.109375" style="8" customWidth="1"/>
    <col min="12" max="12" width="13.6640625" style="8" bestFit="1" customWidth="1"/>
    <col min="13" max="16384" width="11.44140625" style="8"/>
  </cols>
  <sheetData>
    <row r="1" spans="1:13" ht="39.9" customHeight="1" thickBot="1" x14ac:dyDescent="0.35">
      <c r="A1" s="11" t="s">
        <v>123</v>
      </c>
      <c r="B1" s="12"/>
      <c r="C1" s="12"/>
      <c r="D1" s="15"/>
      <c r="E1" s="15" t="str">
        <f>IFERROR(INDEX(base[code],MATCH(TableauT1[DENOMINATION],base[designation],0)),"")</f>
        <v/>
      </c>
      <c r="G1" s="8" t="str">
        <f>IFERROR(INDEX(base[prix],MATCH(TableauT1[DENOMINATION],base[designation],0)),"")</f>
        <v/>
      </c>
      <c r="H1" s="55" t="s">
        <v>135</v>
      </c>
      <c r="I1" s="56" t="s">
        <v>122</v>
      </c>
      <c r="J1" s="57" t="s">
        <v>136</v>
      </c>
      <c r="K1" s="10">
        <f>IFERROR(SUM(TableauT1[[PRIX ]]),"")</f>
        <v>0</v>
      </c>
      <c r="L1" s="76" t="s">
        <v>143</v>
      </c>
    </row>
    <row r="2" spans="1:13" s="63" customFormat="1" ht="15.6" x14ac:dyDescent="0.3">
      <c r="A2" s="58" t="s">
        <v>124</v>
      </c>
      <c r="B2" s="59" t="s">
        <v>125</v>
      </c>
      <c r="C2" s="60" t="s">
        <v>127</v>
      </c>
      <c r="D2" s="61" t="s">
        <v>126</v>
      </c>
      <c r="E2" s="62" t="s">
        <v>128</v>
      </c>
      <c r="H2" s="64" t="s">
        <v>34</v>
      </c>
      <c r="I2" s="65" t="s">
        <v>32</v>
      </c>
      <c r="J2" s="66" t="s">
        <v>33</v>
      </c>
      <c r="L2" s="52" t="s">
        <v>130</v>
      </c>
      <c r="M2" s="67">
        <f>K1</f>
        <v>0</v>
      </c>
    </row>
    <row r="3" spans="1:13" x14ac:dyDescent="0.3">
      <c r="A3" s="30" t="s">
        <v>94</v>
      </c>
      <c r="B3" s="27" t="s">
        <v>8</v>
      </c>
      <c r="C3" s="35" t="s">
        <v>0</v>
      </c>
      <c r="D3" s="37" t="s">
        <v>4</v>
      </c>
      <c r="E3" s="40" t="s">
        <v>3</v>
      </c>
      <c r="H3" s="17"/>
      <c r="I3" s="42"/>
      <c r="J3" s="18"/>
      <c r="L3" s="53" t="s">
        <v>133</v>
      </c>
      <c r="M3" s="71"/>
    </row>
    <row r="4" spans="1:13" ht="15" thickBot="1" x14ac:dyDescent="0.35">
      <c r="A4" s="31" t="s">
        <v>95</v>
      </c>
      <c r="B4" s="33" t="s">
        <v>9</v>
      </c>
      <c r="C4" s="36" t="s">
        <v>1</v>
      </c>
      <c r="D4" s="37" t="s">
        <v>5</v>
      </c>
      <c r="E4" s="16"/>
      <c r="L4" s="54" t="s">
        <v>134</v>
      </c>
      <c r="M4" s="69">
        <f>M3-M2</f>
        <v>0</v>
      </c>
    </row>
    <row r="5" spans="1:13" x14ac:dyDescent="0.3">
      <c r="A5" s="31" t="s">
        <v>96</v>
      </c>
      <c r="B5" s="33" t="s">
        <v>10</v>
      </c>
      <c r="C5" s="36" t="s">
        <v>2</v>
      </c>
      <c r="D5" s="37" t="s">
        <v>6</v>
      </c>
      <c r="L5" s="53" t="s">
        <v>139</v>
      </c>
      <c r="M5" s="72">
        <v>1</v>
      </c>
    </row>
    <row r="6" spans="1:13" x14ac:dyDescent="0.3">
      <c r="A6" s="31" t="s">
        <v>97</v>
      </c>
      <c r="B6" s="33" t="s">
        <v>11</v>
      </c>
      <c r="C6" s="35" t="s">
        <v>129</v>
      </c>
      <c r="D6" s="37" t="s">
        <v>7</v>
      </c>
      <c r="L6" s="53" t="s">
        <v>131</v>
      </c>
      <c r="M6" s="71"/>
    </row>
    <row r="7" spans="1:13" ht="15" thickBot="1" x14ac:dyDescent="0.35">
      <c r="A7" s="31" t="s">
        <v>98</v>
      </c>
      <c r="B7" s="33" t="s">
        <v>12</v>
      </c>
      <c r="C7" s="9"/>
      <c r="D7" s="38">
        <v>1664</v>
      </c>
      <c r="L7" s="53" t="s">
        <v>138</v>
      </c>
      <c r="M7" s="71">
        <f>M5*M6</f>
        <v>0</v>
      </c>
    </row>
    <row r="8" spans="1:13" ht="15" thickBot="1" x14ac:dyDescent="0.35">
      <c r="A8" s="31" t="s">
        <v>99</v>
      </c>
      <c r="B8" s="33" t="s">
        <v>13</v>
      </c>
      <c r="D8" s="37" t="s">
        <v>100</v>
      </c>
      <c r="L8" s="68" t="s">
        <v>132</v>
      </c>
      <c r="M8" s="70">
        <f>M2-M7</f>
        <v>0</v>
      </c>
    </row>
    <row r="9" spans="1:13" x14ac:dyDescent="0.3">
      <c r="A9" s="31" t="s">
        <v>102</v>
      </c>
      <c r="B9" s="33" t="s">
        <v>14</v>
      </c>
      <c r="D9" s="39" t="s">
        <v>101</v>
      </c>
      <c r="L9" s="53" t="s">
        <v>133</v>
      </c>
      <c r="M9" s="71"/>
    </row>
    <row r="10" spans="1:13" ht="15" thickBot="1" x14ac:dyDescent="0.35">
      <c r="A10" s="31" t="s">
        <v>103</v>
      </c>
      <c r="B10" s="33" t="s">
        <v>15</v>
      </c>
      <c r="L10" s="54" t="s">
        <v>134</v>
      </c>
      <c r="M10" s="69">
        <f>M9-M8</f>
        <v>0</v>
      </c>
    </row>
    <row r="11" spans="1:13" x14ac:dyDescent="0.3">
      <c r="A11" s="31" t="s">
        <v>104</v>
      </c>
      <c r="B11" s="33" t="s">
        <v>16</v>
      </c>
    </row>
    <row r="12" spans="1:13" x14ac:dyDescent="0.3">
      <c r="A12" s="31" t="s">
        <v>105</v>
      </c>
      <c r="B12" s="33" t="s">
        <v>17</v>
      </c>
    </row>
    <row r="13" spans="1:13" x14ac:dyDescent="0.3">
      <c r="A13" s="31" t="s">
        <v>106</v>
      </c>
      <c r="B13" s="33" t="s">
        <v>18</v>
      </c>
    </row>
    <row r="14" spans="1:13" x14ac:dyDescent="0.3">
      <c r="A14" s="31" t="s">
        <v>107</v>
      </c>
      <c r="B14" s="33" t="s">
        <v>19</v>
      </c>
    </row>
    <row r="15" spans="1:13" x14ac:dyDescent="0.3">
      <c r="A15" s="31" t="s">
        <v>108</v>
      </c>
      <c r="B15" s="33" t="s">
        <v>20</v>
      </c>
    </row>
    <row r="16" spans="1:13" x14ac:dyDescent="0.3">
      <c r="A16" s="31" t="s">
        <v>109</v>
      </c>
      <c r="B16" s="33" t="s">
        <v>21</v>
      </c>
    </row>
    <row r="17" spans="1:3" x14ac:dyDescent="0.3">
      <c r="A17" s="31" t="s">
        <v>110</v>
      </c>
      <c r="B17" s="33" t="s">
        <v>22</v>
      </c>
      <c r="C17" s="9"/>
    </row>
    <row r="18" spans="1:3" x14ac:dyDescent="0.3">
      <c r="A18" s="31" t="s">
        <v>111</v>
      </c>
      <c r="B18" s="33" t="s">
        <v>23</v>
      </c>
      <c r="C18" s="9"/>
    </row>
    <row r="19" spans="1:3" x14ac:dyDescent="0.3">
      <c r="A19" s="31" t="s">
        <v>112</v>
      </c>
      <c r="B19" s="33" t="s">
        <v>24</v>
      </c>
      <c r="C19" s="9"/>
    </row>
    <row r="20" spans="1:3" x14ac:dyDescent="0.3">
      <c r="A20" s="31" t="s">
        <v>113</v>
      </c>
      <c r="B20" s="33" t="s">
        <v>25</v>
      </c>
    </row>
    <row r="21" spans="1:3" x14ac:dyDescent="0.3">
      <c r="A21" s="31" t="s">
        <v>114</v>
      </c>
      <c r="B21" s="33" t="s">
        <v>26</v>
      </c>
    </row>
    <row r="22" spans="1:3" x14ac:dyDescent="0.3">
      <c r="A22" s="31" t="s">
        <v>115</v>
      </c>
      <c r="B22" s="33" t="s">
        <v>27</v>
      </c>
      <c r="C22" s="9"/>
    </row>
    <row r="23" spans="1:3" x14ac:dyDescent="0.3">
      <c r="A23" s="31" t="s">
        <v>116</v>
      </c>
      <c r="B23" s="33" t="s">
        <v>28</v>
      </c>
      <c r="C23" s="9"/>
    </row>
    <row r="24" spans="1:3" x14ac:dyDescent="0.3">
      <c r="A24" s="31" t="s">
        <v>117</v>
      </c>
      <c r="B24" s="33" t="s">
        <v>29</v>
      </c>
      <c r="C24" s="9"/>
    </row>
    <row r="25" spans="1:3" x14ac:dyDescent="0.3">
      <c r="A25" s="32" t="s">
        <v>118</v>
      </c>
      <c r="B25" s="33" t="s">
        <v>30</v>
      </c>
      <c r="C25" s="9"/>
    </row>
    <row r="26" spans="1:3" x14ac:dyDescent="0.3">
      <c r="B26" s="34" t="s">
        <v>31</v>
      </c>
    </row>
  </sheetData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BBCCA0-2CC1-4E1B-8889-84D19DC146AB}">
  <sheetPr codeName="Feuil7"/>
  <dimension ref="A1:M26"/>
  <sheetViews>
    <sheetView zoomScale="90" zoomScaleNormal="90" workbookViewId="0">
      <selection activeCell="M7" sqref="M7"/>
    </sheetView>
  </sheetViews>
  <sheetFormatPr baseColWidth="10" defaultColWidth="11.44140625" defaultRowHeight="14.4" x14ac:dyDescent="0.3"/>
  <cols>
    <col min="1" max="1" width="34.5546875" style="8" customWidth="1"/>
    <col min="2" max="2" width="27.6640625" style="8" customWidth="1"/>
    <col min="3" max="3" width="17.109375" style="8" customWidth="1"/>
    <col min="4" max="4" width="19" style="8" customWidth="1"/>
    <col min="5" max="5" width="17" style="8" customWidth="1"/>
    <col min="6" max="6" width="2.109375" style="8" customWidth="1"/>
    <col min="7" max="7" width="1.88671875" style="8" customWidth="1"/>
    <col min="8" max="8" width="11.109375" style="8" customWidth="1"/>
    <col min="9" max="9" width="34.44140625" style="43" customWidth="1"/>
    <col min="10" max="10" width="11.44140625" style="8"/>
    <col min="11" max="11" width="15.109375" style="8" customWidth="1"/>
    <col min="12" max="16384" width="11.44140625" style="8"/>
  </cols>
  <sheetData>
    <row r="1" spans="1:13" ht="39.9" customHeight="1" thickBot="1" x14ac:dyDescent="0.35">
      <c r="A1" s="11" t="s">
        <v>123</v>
      </c>
      <c r="B1" s="12"/>
      <c r="C1" s="12"/>
      <c r="D1" s="15"/>
      <c r="E1" s="15" t="str">
        <f>IFERROR(INDEX(base[code],MATCH(TableauT1396[DENOMINATION],base[designation],0)),"")</f>
        <v/>
      </c>
      <c r="G1" s="8" t="str">
        <f>IFERROR(INDEX(base[prix],MATCH(TableauT1396[DENOMINATION],base[designation],0)),"")</f>
        <v/>
      </c>
      <c r="H1" s="55" t="s">
        <v>135</v>
      </c>
      <c r="I1" s="56" t="s">
        <v>122</v>
      </c>
      <c r="J1" s="57" t="s">
        <v>136</v>
      </c>
      <c r="K1" s="10">
        <f>IFERROR(SUM(TableauT1396[[PRIX ]]),"")</f>
        <v>15.5</v>
      </c>
    </row>
    <row r="2" spans="1:13" x14ac:dyDescent="0.3">
      <c r="A2" s="19" t="s">
        <v>124</v>
      </c>
      <c r="B2" s="23" t="s">
        <v>125</v>
      </c>
      <c r="C2" s="20" t="s">
        <v>127</v>
      </c>
      <c r="D2" s="21" t="s">
        <v>126</v>
      </c>
      <c r="E2" s="22" t="s">
        <v>128</v>
      </c>
      <c r="H2" s="13" t="s">
        <v>34</v>
      </c>
      <c r="I2" s="41" t="s">
        <v>32</v>
      </c>
      <c r="J2" s="14" t="s">
        <v>33</v>
      </c>
      <c r="L2" s="52" t="s">
        <v>130</v>
      </c>
      <c r="M2" s="67">
        <f>K1</f>
        <v>15.5</v>
      </c>
    </row>
    <row r="3" spans="1:13" x14ac:dyDescent="0.3">
      <c r="A3" s="30" t="s">
        <v>94</v>
      </c>
      <c r="B3" s="27" t="s">
        <v>8</v>
      </c>
      <c r="C3" s="35" t="s">
        <v>0</v>
      </c>
      <c r="D3" s="37" t="s">
        <v>4</v>
      </c>
      <c r="E3" s="40" t="s">
        <v>3</v>
      </c>
      <c r="H3" s="17" t="str">
        <f>IFERROR(INDEX(base[code],MATCH(TableauT1396[DENOMINATION],base[designation],0)),"")</f>
        <v>réf.14</v>
      </c>
      <c r="I3" s="42" t="s">
        <v>11</v>
      </c>
      <c r="J3" s="18">
        <f>IFERROR(INDEX(base[prix],MATCH(TableauT1396[DENOMINATION],base[designation],0)),"")</f>
        <v>5.6</v>
      </c>
      <c r="L3" s="53" t="s">
        <v>133</v>
      </c>
      <c r="M3" s="71"/>
    </row>
    <row r="4" spans="1:13" ht="15" thickBot="1" x14ac:dyDescent="0.35">
      <c r="A4" s="31" t="s">
        <v>95</v>
      </c>
      <c r="B4" s="33" t="s">
        <v>9</v>
      </c>
      <c r="C4" s="36" t="s">
        <v>1</v>
      </c>
      <c r="D4" s="37" t="s">
        <v>5</v>
      </c>
      <c r="E4" s="16"/>
      <c r="H4" s="17" t="str">
        <f>IFERROR(INDEX(base[code],MATCH(TableauT1396[DENOMINATION],base[designation],0)),"")</f>
        <v>réf.23</v>
      </c>
      <c r="I4" s="42" t="s">
        <v>12</v>
      </c>
      <c r="J4" s="18">
        <f>IFERROR(INDEX(base[prix],MATCH(TableauT1396[DENOMINATION],base[designation],0)),"")</f>
        <v>5.6</v>
      </c>
      <c r="L4" s="54" t="s">
        <v>134</v>
      </c>
      <c r="M4" s="69">
        <f>M3-M2</f>
        <v>-15.5</v>
      </c>
    </row>
    <row r="5" spans="1:13" x14ac:dyDescent="0.3">
      <c r="A5" s="31" t="s">
        <v>96</v>
      </c>
      <c r="B5" s="33" t="s">
        <v>10</v>
      </c>
      <c r="C5" s="36" t="s">
        <v>2</v>
      </c>
      <c r="D5" s="37" t="s">
        <v>6</v>
      </c>
      <c r="H5" s="17" t="str">
        <f>IFERROR(INDEX(base[code],MATCH(TableauT1396[DENOMINATION],base[designation],0)),"")</f>
        <v>réf.26</v>
      </c>
      <c r="I5" s="42" t="s">
        <v>15</v>
      </c>
      <c r="J5" s="18">
        <f>IFERROR(INDEX(base[prix],MATCH(TableauT1396[DENOMINATION],base[designation],0)),"")</f>
        <v>4.3</v>
      </c>
      <c r="L5" s="53" t="s">
        <v>139</v>
      </c>
      <c r="M5" s="72">
        <v>2</v>
      </c>
    </row>
    <row r="6" spans="1:13" x14ac:dyDescent="0.3">
      <c r="A6" s="31" t="s">
        <v>97</v>
      </c>
      <c r="B6" s="33" t="s">
        <v>11</v>
      </c>
      <c r="C6" s="35" t="s">
        <v>129</v>
      </c>
      <c r="D6" s="37" t="s">
        <v>7</v>
      </c>
      <c r="H6" s="17" t="str">
        <f>IFERROR(INDEX(base[code],MATCH(TableauT1396[DENOMINATION],base[designation],0)),"")</f>
        <v/>
      </c>
      <c r="I6" s="42"/>
      <c r="J6" s="18" t="str">
        <f>IFERROR(INDEX(base[prix],MATCH(TableauT1396[DENOMINATION],base[designation],0)),"")</f>
        <v/>
      </c>
      <c r="L6" s="53" t="s">
        <v>131</v>
      </c>
      <c r="M6" s="71">
        <v>3</v>
      </c>
    </row>
    <row r="7" spans="1:13" ht="15" thickBot="1" x14ac:dyDescent="0.35">
      <c r="A7" s="31" t="s">
        <v>98</v>
      </c>
      <c r="B7" s="33" t="s">
        <v>12</v>
      </c>
      <c r="C7" s="9"/>
      <c r="D7" s="38">
        <v>1664</v>
      </c>
      <c r="L7" s="53" t="s">
        <v>138</v>
      </c>
      <c r="M7" s="71">
        <f>M5*M6</f>
        <v>6</v>
      </c>
    </row>
    <row r="8" spans="1:13" ht="15" thickBot="1" x14ac:dyDescent="0.35">
      <c r="A8" s="31" t="s">
        <v>99</v>
      </c>
      <c r="B8" s="33" t="s">
        <v>13</v>
      </c>
      <c r="D8" s="37" t="s">
        <v>100</v>
      </c>
      <c r="L8" s="68" t="s">
        <v>132</v>
      </c>
      <c r="M8" s="70">
        <f>M2-M7</f>
        <v>9.5</v>
      </c>
    </row>
    <row r="9" spans="1:13" x14ac:dyDescent="0.3">
      <c r="A9" s="31" t="s">
        <v>102</v>
      </c>
      <c r="B9" s="33" t="s">
        <v>14</v>
      </c>
      <c r="D9" s="39" t="s">
        <v>101</v>
      </c>
      <c r="L9" s="53" t="s">
        <v>133</v>
      </c>
      <c r="M9" s="71"/>
    </row>
    <row r="10" spans="1:13" ht="15" thickBot="1" x14ac:dyDescent="0.35">
      <c r="A10" s="31" t="s">
        <v>103</v>
      </c>
      <c r="B10" s="33" t="s">
        <v>15</v>
      </c>
      <c r="L10" s="54" t="s">
        <v>134</v>
      </c>
      <c r="M10" s="69">
        <f>M9-M8</f>
        <v>-9.5</v>
      </c>
    </row>
    <row r="11" spans="1:13" x14ac:dyDescent="0.3">
      <c r="A11" s="31" t="s">
        <v>104</v>
      </c>
      <c r="B11" s="33" t="s">
        <v>16</v>
      </c>
    </row>
    <row r="12" spans="1:13" x14ac:dyDescent="0.3">
      <c r="A12" s="31" t="s">
        <v>105</v>
      </c>
      <c r="B12" s="33" t="s">
        <v>17</v>
      </c>
    </row>
    <row r="13" spans="1:13" x14ac:dyDescent="0.3">
      <c r="A13" s="31" t="s">
        <v>106</v>
      </c>
      <c r="B13" s="33" t="s">
        <v>18</v>
      </c>
    </row>
    <row r="14" spans="1:13" x14ac:dyDescent="0.3">
      <c r="A14" s="31" t="s">
        <v>107</v>
      </c>
      <c r="B14" s="33" t="s">
        <v>19</v>
      </c>
    </row>
    <row r="15" spans="1:13" x14ac:dyDescent="0.3">
      <c r="A15" s="31" t="s">
        <v>108</v>
      </c>
      <c r="B15" s="33" t="s">
        <v>20</v>
      </c>
    </row>
    <row r="16" spans="1:13" x14ac:dyDescent="0.3">
      <c r="A16" s="31" t="s">
        <v>109</v>
      </c>
      <c r="B16" s="33" t="s">
        <v>21</v>
      </c>
    </row>
    <row r="17" spans="1:3" x14ac:dyDescent="0.3">
      <c r="A17" s="31" t="s">
        <v>110</v>
      </c>
      <c r="B17" s="33" t="s">
        <v>22</v>
      </c>
      <c r="C17" s="9"/>
    </row>
    <row r="18" spans="1:3" x14ac:dyDescent="0.3">
      <c r="A18" s="31" t="s">
        <v>111</v>
      </c>
      <c r="B18" s="33" t="s">
        <v>23</v>
      </c>
      <c r="C18" s="9"/>
    </row>
    <row r="19" spans="1:3" x14ac:dyDescent="0.3">
      <c r="A19" s="31" t="s">
        <v>112</v>
      </c>
      <c r="B19" s="33" t="s">
        <v>24</v>
      </c>
      <c r="C19" s="9"/>
    </row>
    <row r="20" spans="1:3" x14ac:dyDescent="0.3">
      <c r="A20" s="31" t="s">
        <v>113</v>
      </c>
      <c r="B20" s="33" t="s">
        <v>25</v>
      </c>
    </row>
    <row r="21" spans="1:3" x14ac:dyDescent="0.3">
      <c r="A21" s="31" t="s">
        <v>114</v>
      </c>
      <c r="B21" s="33" t="s">
        <v>26</v>
      </c>
    </row>
    <row r="22" spans="1:3" x14ac:dyDescent="0.3">
      <c r="A22" s="31" t="s">
        <v>115</v>
      </c>
      <c r="B22" s="33" t="s">
        <v>27</v>
      </c>
      <c r="C22" s="9"/>
    </row>
    <row r="23" spans="1:3" x14ac:dyDescent="0.3">
      <c r="A23" s="31" t="s">
        <v>116</v>
      </c>
      <c r="B23" s="33" t="s">
        <v>28</v>
      </c>
      <c r="C23" s="9"/>
    </row>
    <row r="24" spans="1:3" x14ac:dyDescent="0.3">
      <c r="A24" s="31" t="s">
        <v>117</v>
      </c>
      <c r="B24" s="33" t="s">
        <v>29</v>
      </c>
      <c r="C24" s="9"/>
    </row>
    <row r="25" spans="1:3" x14ac:dyDescent="0.3">
      <c r="A25" s="32" t="s">
        <v>118</v>
      </c>
      <c r="B25" s="33" t="s">
        <v>30</v>
      </c>
      <c r="C25" s="9"/>
    </row>
    <row r="26" spans="1:3" x14ac:dyDescent="0.3">
      <c r="B26" s="34" t="s">
        <v>31</v>
      </c>
    </row>
  </sheetData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71899-8405-4872-BDFD-22CB62E83FFD}">
  <sheetPr codeName="Feuil8"/>
  <dimension ref="A1:M26"/>
  <sheetViews>
    <sheetView zoomScale="90" zoomScaleNormal="90" workbookViewId="0">
      <selection activeCell="I20" sqref="I20"/>
    </sheetView>
  </sheetViews>
  <sheetFormatPr baseColWidth="10" defaultColWidth="11.44140625" defaultRowHeight="14.4" x14ac:dyDescent="0.3"/>
  <cols>
    <col min="1" max="1" width="34.5546875" style="8" customWidth="1"/>
    <col min="2" max="2" width="27.6640625" style="8" customWidth="1"/>
    <col min="3" max="3" width="17.109375" style="8" customWidth="1"/>
    <col min="4" max="4" width="19" style="8" customWidth="1"/>
    <col min="5" max="5" width="17" style="8" customWidth="1"/>
    <col min="6" max="6" width="2.109375" style="8" customWidth="1"/>
    <col min="7" max="7" width="1.88671875" style="8" customWidth="1"/>
    <col min="8" max="8" width="11.109375" style="8" customWidth="1"/>
    <col min="9" max="9" width="34.44140625" style="43" customWidth="1"/>
    <col min="10" max="10" width="11.44140625" style="8"/>
    <col min="11" max="11" width="15.109375" style="8" customWidth="1"/>
    <col min="12" max="16384" width="11.44140625" style="8"/>
  </cols>
  <sheetData>
    <row r="1" spans="1:13" ht="39.9" customHeight="1" thickBot="1" x14ac:dyDescent="0.35">
      <c r="A1" s="11" t="s">
        <v>123</v>
      </c>
      <c r="B1" s="12"/>
      <c r="C1" s="12"/>
      <c r="D1" s="15"/>
      <c r="E1" s="15" t="str">
        <f>IFERROR(INDEX(base[code],MATCH(TableauT13915[DENOMINATION],base[designation],0)),"")</f>
        <v/>
      </c>
      <c r="G1" s="8" t="str">
        <f>IFERROR(INDEX(base[prix],MATCH(TableauT13915[DENOMINATION],base[designation],0)),"")</f>
        <v/>
      </c>
      <c r="H1" s="55" t="s">
        <v>135</v>
      </c>
      <c r="I1" s="56" t="s">
        <v>122</v>
      </c>
      <c r="J1" s="57" t="s">
        <v>136</v>
      </c>
      <c r="K1" s="10">
        <f>IFERROR(SUM(TableauT13915[[PRIX ]]),"")</f>
        <v>26.5</v>
      </c>
    </row>
    <row r="2" spans="1:13" x14ac:dyDescent="0.3">
      <c r="A2" s="19" t="s">
        <v>124</v>
      </c>
      <c r="B2" s="23" t="s">
        <v>125</v>
      </c>
      <c r="C2" s="20" t="s">
        <v>127</v>
      </c>
      <c r="D2" s="21" t="s">
        <v>126</v>
      </c>
      <c r="E2" s="22" t="s">
        <v>128</v>
      </c>
      <c r="H2" s="13" t="s">
        <v>34</v>
      </c>
      <c r="I2" s="41" t="s">
        <v>32</v>
      </c>
      <c r="J2" s="14" t="s">
        <v>33</v>
      </c>
      <c r="L2" s="52" t="s">
        <v>130</v>
      </c>
      <c r="M2" s="67">
        <f>K1</f>
        <v>26.5</v>
      </c>
    </row>
    <row r="3" spans="1:13" x14ac:dyDescent="0.3">
      <c r="A3" s="30" t="s">
        <v>94</v>
      </c>
      <c r="B3" s="27" t="s">
        <v>8</v>
      </c>
      <c r="C3" s="35" t="s">
        <v>0</v>
      </c>
      <c r="D3" s="37" t="s">
        <v>4</v>
      </c>
      <c r="E3" s="40" t="s">
        <v>3</v>
      </c>
      <c r="H3" s="17" t="str">
        <f>IFERROR(INDEX(base[code],MATCH(TableauT13915[DENOMINATION],base[designation],0)),"")</f>
        <v>réf.17</v>
      </c>
      <c r="I3" s="42" t="s">
        <v>94</v>
      </c>
      <c r="J3" s="18">
        <f>IFERROR(INDEX(base[prix],MATCH(TableauT13915[DENOMINATION],base[designation],0)),"")</f>
        <v>8.5</v>
      </c>
      <c r="L3" s="53" t="s">
        <v>133</v>
      </c>
      <c r="M3" s="71"/>
    </row>
    <row r="4" spans="1:13" ht="15" thickBot="1" x14ac:dyDescent="0.35">
      <c r="A4" s="31" t="s">
        <v>95</v>
      </c>
      <c r="B4" s="33" t="s">
        <v>9</v>
      </c>
      <c r="C4" s="36" t="s">
        <v>1</v>
      </c>
      <c r="D4" s="37" t="s">
        <v>5</v>
      </c>
      <c r="E4" s="16"/>
      <c r="H4" s="17" t="str">
        <f>IFERROR(INDEX(base[code],MATCH(TableauT13915[DENOMINATION],base[designation],0)),"")</f>
        <v>réf.18</v>
      </c>
      <c r="I4" s="42" t="s">
        <v>95</v>
      </c>
      <c r="J4" s="18">
        <f>IFERROR(INDEX(base[prix],MATCH(TableauT13915[DENOMINATION],base[designation],0)),"")</f>
        <v>8.5</v>
      </c>
      <c r="L4" s="54" t="s">
        <v>134</v>
      </c>
      <c r="M4" s="69">
        <f>M3-M2</f>
        <v>-26.5</v>
      </c>
    </row>
    <row r="5" spans="1:13" x14ac:dyDescent="0.3">
      <c r="A5" s="31" t="s">
        <v>96</v>
      </c>
      <c r="B5" s="33" t="s">
        <v>10</v>
      </c>
      <c r="C5" s="36" t="s">
        <v>2</v>
      </c>
      <c r="D5" s="37" t="s">
        <v>6</v>
      </c>
      <c r="H5" s="17" t="str">
        <f>IFERROR(INDEX(base[code],MATCH(TableauT13915[DENOMINATION],base[designation],0)),"")</f>
        <v>réf.19</v>
      </c>
      <c r="I5" s="42" t="s">
        <v>96</v>
      </c>
      <c r="J5" s="18">
        <f>IFERROR(INDEX(base[prix],MATCH(TableauT13915[DENOMINATION],base[designation],0)),"")</f>
        <v>9.5</v>
      </c>
      <c r="L5" s="53" t="s">
        <v>139</v>
      </c>
      <c r="M5" s="72">
        <v>1</v>
      </c>
    </row>
    <row r="6" spans="1:13" x14ac:dyDescent="0.3">
      <c r="A6" s="31" t="s">
        <v>97</v>
      </c>
      <c r="B6" s="33" t="s">
        <v>11</v>
      </c>
      <c r="C6" s="35" t="s">
        <v>129</v>
      </c>
      <c r="D6" s="37" t="s">
        <v>7</v>
      </c>
      <c r="H6" s="17" t="str">
        <f>IFERROR(INDEX(base[code],MATCH(TableauT13915[DENOMINATION],base[designation],0)),"")</f>
        <v/>
      </c>
      <c r="I6" s="42"/>
      <c r="J6" s="18" t="str">
        <f>IFERROR(INDEX(base[prix],MATCH(TableauT13915[DENOMINATION],base[designation],0)),"")</f>
        <v/>
      </c>
      <c r="L6" s="53" t="s">
        <v>131</v>
      </c>
      <c r="M6" s="71">
        <v>5</v>
      </c>
    </row>
    <row r="7" spans="1:13" ht="15" thickBot="1" x14ac:dyDescent="0.35">
      <c r="A7" s="31" t="s">
        <v>98</v>
      </c>
      <c r="B7" s="33" t="s">
        <v>12</v>
      </c>
      <c r="C7" s="9"/>
      <c r="D7" s="38">
        <v>1664</v>
      </c>
      <c r="L7" s="53" t="s">
        <v>138</v>
      </c>
      <c r="M7" s="71">
        <f>M5*M6</f>
        <v>5</v>
      </c>
    </row>
    <row r="8" spans="1:13" ht="15" thickBot="1" x14ac:dyDescent="0.35">
      <c r="A8" s="31" t="s">
        <v>99</v>
      </c>
      <c r="B8" s="33" t="s">
        <v>13</v>
      </c>
      <c r="D8" s="37" t="s">
        <v>100</v>
      </c>
      <c r="L8" s="68" t="s">
        <v>132</v>
      </c>
      <c r="M8" s="70">
        <f>M2-M7</f>
        <v>21.5</v>
      </c>
    </row>
    <row r="9" spans="1:13" x14ac:dyDescent="0.3">
      <c r="A9" s="31" t="s">
        <v>102</v>
      </c>
      <c r="B9" s="33" t="s">
        <v>14</v>
      </c>
      <c r="D9" s="39" t="s">
        <v>101</v>
      </c>
      <c r="L9" s="53" t="s">
        <v>133</v>
      </c>
      <c r="M9" s="71"/>
    </row>
    <row r="10" spans="1:13" ht="15" thickBot="1" x14ac:dyDescent="0.35">
      <c r="A10" s="31" t="s">
        <v>103</v>
      </c>
      <c r="B10" s="33" t="s">
        <v>15</v>
      </c>
      <c r="L10" s="54" t="s">
        <v>134</v>
      </c>
      <c r="M10" s="69">
        <f>M9-M8</f>
        <v>-21.5</v>
      </c>
    </row>
    <row r="11" spans="1:13" x14ac:dyDescent="0.3">
      <c r="A11" s="31" t="s">
        <v>104</v>
      </c>
      <c r="B11" s="33" t="s">
        <v>16</v>
      </c>
    </row>
    <row r="12" spans="1:13" x14ac:dyDescent="0.3">
      <c r="A12" s="31" t="s">
        <v>105</v>
      </c>
      <c r="B12" s="33" t="s">
        <v>17</v>
      </c>
    </row>
    <row r="13" spans="1:13" x14ac:dyDescent="0.3">
      <c r="A13" s="31" t="s">
        <v>106</v>
      </c>
      <c r="B13" s="33" t="s">
        <v>18</v>
      </c>
    </row>
    <row r="14" spans="1:13" x14ac:dyDescent="0.3">
      <c r="A14" s="31" t="s">
        <v>107</v>
      </c>
      <c r="B14" s="33" t="s">
        <v>19</v>
      </c>
    </row>
    <row r="15" spans="1:13" x14ac:dyDescent="0.3">
      <c r="A15" s="31" t="s">
        <v>108</v>
      </c>
      <c r="B15" s="33" t="s">
        <v>20</v>
      </c>
    </row>
    <row r="16" spans="1:13" x14ac:dyDescent="0.3">
      <c r="A16" s="31" t="s">
        <v>109</v>
      </c>
      <c r="B16" s="33" t="s">
        <v>21</v>
      </c>
    </row>
    <row r="17" spans="1:3" x14ac:dyDescent="0.3">
      <c r="A17" s="31" t="s">
        <v>110</v>
      </c>
      <c r="B17" s="33" t="s">
        <v>22</v>
      </c>
      <c r="C17" s="9"/>
    </row>
    <row r="18" spans="1:3" x14ac:dyDescent="0.3">
      <c r="A18" s="31" t="s">
        <v>111</v>
      </c>
      <c r="B18" s="33" t="s">
        <v>23</v>
      </c>
      <c r="C18" s="9"/>
    </row>
    <row r="19" spans="1:3" x14ac:dyDescent="0.3">
      <c r="A19" s="31" t="s">
        <v>112</v>
      </c>
      <c r="B19" s="33" t="s">
        <v>24</v>
      </c>
      <c r="C19" s="9"/>
    </row>
    <row r="20" spans="1:3" x14ac:dyDescent="0.3">
      <c r="A20" s="31" t="s">
        <v>113</v>
      </c>
      <c r="B20" s="33" t="s">
        <v>25</v>
      </c>
    </row>
    <row r="21" spans="1:3" x14ac:dyDescent="0.3">
      <c r="A21" s="31" t="s">
        <v>114</v>
      </c>
      <c r="B21" s="33" t="s">
        <v>26</v>
      </c>
    </row>
    <row r="22" spans="1:3" x14ac:dyDescent="0.3">
      <c r="A22" s="31" t="s">
        <v>115</v>
      </c>
      <c r="B22" s="33" t="s">
        <v>27</v>
      </c>
      <c r="C22" s="9"/>
    </row>
    <row r="23" spans="1:3" x14ac:dyDescent="0.3">
      <c r="A23" s="31" t="s">
        <v>116</v>
      </c>
      <c r="B23" s="33" t="s">
        <v>28</v>
      </c>
      <c r="C23" s="9"/>
    </row>
    <row r="24" spans="1:3" x14ac:dyDescent="0.3">
      <c r="A24" s="31" t="s">
        <v>117</v>
      </c>
      <c r="B24" s="33" t="s">
        <v>29</v>
      </c>
      <c r="C24" s="9"/>
    </row>
    <row r="25" spans="1:3" x14ac:dyDescent="0.3">
      <c r="A25" s="32" t="s">
        <v>118</v>
      </c>
      <c r="B25" s="33" t="s">
        <v>30</v>
      </c>
      <c r="C25" s="9"/>
    </row>
    <row r="26" spans="1:3" x14ac:dyDescent="0.3">
      <c r="B26" s="34" t="s">
        <v>31</v>
      </c>
    </row>
  </sheetData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20</vt:i4>
      </vt:variant>
    </vt:vector>
  </HeadingPairs>
  <TitlesOfParts>
    <vt:vector size="25" baseType="lpstr">
      <vt:lpstr>recap vente</vt:lpstr>
      <vt:lpstr>BASE</vt:lpstr>
      <vt:lpstr>ticket 1</vt:lpstr>
      <vt:lpstr>1</vt:lpstr>
      <vt:lpstr>2</vt:lpstr>
      <vt:lpstr>'1'!boissons</vt:lpstr>
      <vt:lpstr>'2'!boissons</vt:lpstr>
      <vt:lpstr>modèle!boissons</vt:lpstr>
      <vt:lpstr>boissons</vt:lpstr>
      <vt:lpstr>'1'!carte</vt:lpstr>
      <vt:lpstr>'2'!carte</vt:lpstr>
      <vt:lpstr>modèle!carte</vt:lpstr>
      <vt:lpstr>carte</vt:lpstr>
      <vt:lpstr>'1'!frites</vt:lpstr>
      <vt:lpstr>'2'!frites</vt:lpstr>
      <vt:lpstr>modèle!frites</vt:lpstr>
      <vt:lpstr>frites</vt:lpstr>
      <vt:lpstr>'1'!menus</vt:lpstr>
      <vt:lpstr>'2'!menus</vt:lpstr>
      <vt:lpstr>modèle!menus</vt:lpstr>
      <vt:lpstr>menus</vt:lpstr>
      <vt:lpstr>'1'!sauces</vt:lpstr>
      <vt:lpstr>'2'!sauces</vt:lpstr>
      <vt:lpstr>modèle!sauces</vt:lpstr>
      <vt:lpstr>sauces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Mayo</dc:creator>
  <cp:lastModifiedBy>Mayo</cp:lastModifiedBy>
  <cp:lastPrinted>2019-08-18T18:33:22Z</cp:lastPrinted>
  <dcterms:created xsi:type="dcterms:W3CDTF">2019-08-18T18:11:15Z</dcterms:created>
  <dcterms:modified xsi:type="dcterms:W3CDTF">2019-08-23T08:52:32Z</dcterms:modified>
</cp:coreProperties>
</file>