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FRITERIE\"/>
    </mc:Choice>
  </mc:AlternateContent>
  <xr:revisionPtr revIDLastSave="0" documentId="13_ncr:1_{6D6A4F93-2BD8-46A9-BE7F-34E912A37DA5}" xr6:coauthVersionLast="43" xr6:coauthVersionMax="43" xr10:uidLastSave="{00000000-0000-0000-0000-000000000000}"/>
  <bookViews>
    <workbookView xWindow="-108" yWindow="-108" windowWidth="23256" windowHeight="12576" activeTab="4" xr2:uid="{00000000-000D-0000-FFFF-FFFF00000000}"/>
  </bookViews>
  <sheets>
    <sheet name="BASE" sheetId="5" r:id="rId1"/>
    <sheet name="ticket" sheetId="6" r:id="rId2"/>
    <sheet name="ticket (2)" sheetId="12" r:id="rId3"/>
    <sheet name="ticket (3)" sheetId="14" r:id="rId4"/>
    <sheet name="stock" sheetId="13" r:id="rId5"/>
  </sheets>
  <definedNames>
    <definedName name="boissons" localSheetId="2">Tableau820[Boissons]</definedName>
    <definedName name="boissons" localSheetId="3">Tableau82026[Boissons]</definedName>
    <definedName name="boissons">Tableau8[Boissons]</definedName>
    <definedName name="carte" localSheetId="2">Tableau418[Carte]</definedName>
    <definedName name="carte" localSheetId="3">Tableau41824[Carte]</definedName>
    <definedName name="carte">Tableau4[Carte]</definedName>
    <definedName name="frites" localSheetId="2">Tableau619[Frites]</definedName>
    <definedName name="frites" localSheetId="3">Tableau61925[Frites]</definedName>
    <definedName name="frites">Tableau6[Frites]</definedName>
    <definedName name="menus" localSheetId="2">Tableau317[Menus]</definedName>
    <definedName name="menus" localSheetId="3">Tableau31723[Menus]</definedName>
    <definedName name="menus">Tableau3[Menus]</definedName>
    <definedName name="sauces" localSheetId="2">Tableau921[Sauces]</definedName>
    <definedName name="sauces" localSheetId="3">Tableau92127[Sauces]</definedName>
    <definedName name="sauces">Tableau9[Sauces]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" i="6" l="1"/>
  <c r="H11" i="6"/>
  <c r="J11" i="6"/>
  <c r="J10" i="6"/>
  <c r="H10" i="6"/>
  <c r="J9" i="6"/>
  <c r="H9" i="6"/>
  <c r="J8" i="6"/>
  <c r="H8" i="6"/>
  <c r="J7" i="6"/>
  <c r="H7" i="6"/>
  <c r="J9" i="14"/>
  <c r="H9" i="14"/>
  <c r="J8" i="14"/>
  <c r="H8" i="14"/>
  <c r="J7" i="14"/>
  <c r="H7" i="14"/>
  <c r="J6" i="14"/>
  <c r="H6" i="14"/>
  <c r="J5" i="14"/>
  <c r="H5" i="14"/>
  <c r="J4" i="14"/>
  <c r="H4" i="14"/>
  <c r="J3" i="14"/>
  <c r="H3" i="14"/>
  <c r="G1" i="14"/>
  <c r="E1" i="14"/>
  <c r="J6" i="6"/>
  <c r="H6" i="6"/>
  <c r="J5" i="6"/>
  <c r="H5" i="6"/>
  <c r="J4" i="6"/>
  <c r="H4" i="6"/>
  <c r="J3" i="6"/>
  <c r="H3" i="6"/>
  <c r="J9" i="12"/>
  <c r="H9" i="12"/>
  <c r="J8" i="12"/>
  <c r="H8" i="12"/>
  <c r="J7" i="12"/>
  <c r="H7" i="12"/>
  <c r="J6" i="12"/>
  <c r="H6" i="12"/>
  <c r="J5" i="12"/>
  <c r="H5" i="12"/>
  <c r="J4" i="12"/>
  <c r="H4" i="12"/>
  <c r="J3" i="12"/>
  <c r="H3" i="12"/>
  <c r="G1" i="12"/>
  <c r="E1" i="12"/>
  <c r="K1" i="12" l="1"/>
  <c r="K1" i="14"/>
  <c r="G1" i="6"/>
  <c r="E1" i="6"/>
</calcChain>
</file>

<file path=xl/sharedStrings.xml><?xml version="1.0" encoding="utf-8"?>
<sst xmlns="http://schemas.openxmlformats.org/spreadsheetml/2006/main" count="494" uniqueCount="139">
  <si>
    <t>FRITE ENFANT</t>
  </si>
  <si>
    <t>PETITE FRITE</t>
  </si>
  <si>
    <t>MOYENNE FRITE</t>
  </si>
  <si>
    <t>SAUCE AU CHOIX</t>
  </si>
  <si>
    <t>BOISSON</t>
  </si>
  <si>
    <t>ROSE</t>
  </si>
  <si>
    <t>CAFE</t>
  </si>
  <si>
    <t xml:space="preserve">CAPRI SUN </t>
  </si>
  <si>
    <t>BURGER</t>
  </si>
  <si>
    <t>DOUBLE BURGER</t>
  </si>
  <si>
    <t xml:space="preserve">AMERICAIN </t>
  </si>
  <si>
    <t>SANDWICH</t>
  </si>
  <si>
    <t>BARQUETTE FILET</t>
  </si>
  <si>
    <t>BARQUETTE THON</t>
  </si>
  <si>
    <t xml:space="preserve">BOULETTE </t>
  </si>
  <si>
    <t>BROCHETTE</t>
  </si>
  <si>
    <t>CERVELAS</t>
  </si>
  <si>
    <t>CROQUETTE DE BŒUF</t>
  </si>
  <si>
    <t>CROQUETTE FROMAGE</t>
  </si>
  <si>
    <t>CROQUETTE POISSON</t>
  </si>
  <si>
    <t>FRICADELLE</t>
  </si>
  <si>
    <t>KROKIDELLE</t>
  </si>
  <si>
    <t>LOEMPIA POULET + SAUCE</t>
  </si>
  <si>
    <t>MEXICANO (BELCANTO)</t>
  </si>
  <si>
    <t xml:space="preserve">NUGETS X 6 </t>
  </si>
  <si>
    <t>POULYCROC</t>
  </si>
  <si>
    <t>STEAK HACHE/ BICKY /CHIKEN</t>
  </si>
  <si>
    <t>BOULETTE SPECIALE</t>
  </si>
  <si>
    <t>CERVELAS SPECIALE</t>
  </si>
  <si>
    <t xml:space="preserve">FRICADELLE SPECIALE </t>
  </si>
  <si>
    <t>KROKIDELLE SPECIALE</t>
  </si>
  <si>
    <t xml:space="preserve">PAIN FRITE </t>
  </si>
  <si>
    <t>DENOMINATION</t>
  </si>
  <si>
    <t xml:space="preserve">PRIX </t>
  </si>
  <si>
    <t>CODE</t>
  </si>
  <si>
    <t>réf.2</t>
  </si>
  <si>
    <t>réf.3</t>
  </si>
  <si>
    <t>réf.4</t>
  </si>
  <si>
    <t>réf.1</t>
  </si>
  <si>
    <t>réf.5</t>
  </si>
  <si>
    <t>réf.6</t>
  </si>
  <si>
    <t>réf.7</t>
  </si>
  <si>
    <t>réf.8</t>
  </si>
  <si>
    <t>réf.9</t>
  </si>
  <si>
    <t>réf.10</t>
  </si>
  <si>
    <t>réf.11</t>
  </si>
  <si>
    <t>réf.12</t>
  </si>
  <si>
    <t>réf.13</t>
  </si>
  <si>
    <t>réf.14</t>
  </si>
  <si>
    <t>réf.15</t>
  </si>
  <si>
    <t>réf.16</t>
  </si>
  <si>
    <t>réf.17</t>
  </si>
  <si>
    <t>réf.18</t>
  </si>
  <si>
    <t>réf.19</t>
  </si>
  <si>
    <t>réf.20</t>
  </si>
  <si>
    <t>réf.21</t>
  </si>
  <si>
    <t>réf.22</t>
  </si>
  <si>
    <t>réf.23</t>
  </si>
  <si>
    <t>réf.24</t>
  </si>
  <si>
    <t>réf.25</t>
  </si>
  <si>
    <t>réf.26</t>
  </si>
  <si>
    <t>réf.27</t>
  </si>
  <si>
    <t>réf.28</t>
  </si>
  <si>
    <t>réf.29</t>
  </si>
  <si>
    <t>réf.30</t>
  </si>
  <si>
    <t>réf.31</t>
  </si>
  <si>
    <t>réf.32</t>
  </si>
  <si>
    <t>réf.33</t>
  </si>
  <si>
    <t>réf.34</t>
  </si>
  <si>
    <t>réf.35</t>
  </si>
  <si>
    <t>réf.36</t>
  </si>
  <si>
    <t>réf.37</t>
  </si>
  <si>
    <t>réf.38</t>
  </si>
  <si>
    <t>réf.39</t>
  </si>
  <si>
    <t>réf.40</t>
  </si>
  <si>
    <t>réf.41</t>
  </si>
  <si>
    <t>réf.42</t>
  </si>
  <si>
    <t>réf.43</t>
  </si>
  <si>
    <t>réf.44</t>
  </si>
  <si>
    <t>réf.45</t>
  </si>
  <si>
    <t>réf.46</t>
  </si>
  <si>
    <t>réf.47</t>
  </si>
  <si>
    <t>réf.48</t>
  </si>
  <si>
    <t>réf.49</t>
  </si>
  <si>
    <t>réf.50</t>
  </si>
  <si>
    <t>réf.51</t>
  </si>
  <si>
    <t>réf.52</t>
  </si>
  <si>
    <t>réf.53</t>
  </si>
  <si>
    <t>réf.54</t>
  </si>
  <si>
    <t>réf.55</t>
  </si>
  <si>
    <t>réf.56</t>
  </si>
  <si>
    <t>réf.57</t>
  </si>
  <si>
    <t>réf.58</t>
  </si>
  <si>
    <t>réf.59</t>
  </si>
  <si>
    <t xml:space="preserve">MENU AMERICAIN </t>
  </si>
  <si>
    <t xml:space="preserve">MENU BURGER </t>
  </si>
  <si>
    <t>MENU DOUBLE BURGER</t>
  </si>
  <si>
    <t>MENU ENFANT</t>
  </si>
  <si>
    <t>MENU BARQUETTE FILET</t>
  </si>
  <si>
    <t xml:space="preserve">MENU BARQUETTE THON </t>
  </si>
  <si>
    <t xml:space="preserve">SUPPLEMENT BIERE </t>
  </si>
  <si>
    <t xml:space="preserve">SUPPLEMENT ROSE </t>
  </si>
  <si>
    <t>MENU FRICADELLE</t>
  </si>
  <si>
    <t xml:space="preserve">MENU NUGETS X 6 </t>
  </si>
  <si>
    <t>MENU KROKIDELLE</t>
  </si>
  <si>
    <t>MENU POULYCROC</t>
  </si>
  <si>
    <t>MENU MEXICANO (BELCANTO)</t>
  </si>
  <si>
    <t xml:space="preserve">MENU BOULETTE </t>
  </si>
  <si>
    <t>MENU CROQUETTE FROMAGE</t>
  </si>
  <si>
    <t>MENU CROQUETTE DE BŒUF</t>
  </si>
  <si>
    <t>MENU LOEMPIA POULET + SAUCE</t>
  </si>
  <si>
    <t>MENU CROQUETTE POISSON</t>
  </si>
  <si>
    <t>MENU BROCHETTE</t>
  </si>
  <si>
    <t>MENU CERVELAS</t>
  </si>
  <si>
    <t xml:space="preserve">MENU FRICADELLE SPECIALE </t>
  </si>
  <si>
    <t>MENU CERVELAS SPECIALE</t>
  </si>
  <si>
    <t>MENU BOULETTE SPECIALE</t>
  </si>
  <si>
    <t>MENU KROKIDELLE SPECIALE</t>
  </si>
  <si>
    <t>MENU STEAK HACHE/ BICKY /CHIKEN</t>
  </si>
  <si>
    <t>code</t>
  </si>
  <si>
    <t>designation</t>
  </si>
  <si>
    <t>prix</t>
  </si>
  <si>
    <t>Commande</t>
  </si>
  <si>
    <t>Choix</t>
  </si>
  <si>
    <t>Menus</t>
  </si>
  <si>
    <t>Carte</t>
  </si>
  <si>
    <t>Boissons</t>
  </si>
  <si>
    <t>Frites</t>
  </si>
  <si>
    <t>Sauces</t>
  </si>
  <si>
    <t>GRANDE FRITE</t>
  </si>
  <si>
    <t>TOTAL CDE</t>
  </si>
  <si>
    <t>nb ticket</t>
  </si>
  <si>
    <t>VALEUR</t>
  </si>
  <si>
    <t>TOTAL</t>
  </si>
  <si>
    <t>reste a payé</t>
  </si>
  <si>
    <t>reçu</t>
  </si>
  <si>
    <t>a rendre</t>
  </si>
  <si>
    <t>nombre vendu</t>
  </si>
  <si>
    <t>CA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</si>
</sst>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A2CD85"/>
        <bgColor indexed="64"/>
      </patternFill>
    </fill>
    <fill>
      <patternFill patternType="solid">
        <fgColor rgb="FFA6C9E8"/>
        <bgColor indexed="64"/>
      </patternFill>
    </fill>
    <fill>
      <patternFill patternType="solid">
        <fgColor rgb="FFFFD85B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DE2F6"/>
        <bgColor indexed="64"/>
      </patternFill>
    </fill>
    <fill>
      <patternFill patternType="solid">
        <fgColor rgb="FFD3B4EA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2" xfId="0" applyBorder="1" applyAlignment="1">
      <alignment horizontal="left"/>
    </xf>
    <xf numFmtId="164" fontId="0" fillId="0" borderId="3" xfId="0" applyNumberFormat="1" applyBorder="1"/>
    <xf numFmtId="0" fontId="0" fillId="0" borderId="4" xfId="0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 applyAlignment="1">
      <alignment horizontal="left"/>
    </xf>
    <xf numFmtId="164" fontId="0" fillId="0" borderId="9" xfId="0" applyNumberFormat="1" applyBorder="1"/>
    <xf numFmtId="0" fontId="0" fillId="0" borderId="0" xfId="0" applyAlignment="1"/>
    <xf numFmtId="0" fontId="0" fillId="7" borderId="0" xfId="0" applyFill="1" applyBorder="1" applyAlignment="1"/>
    <xf numFmtId="0" fontId="0" fillId="5" borderId="12" xfId="0" applyFill="1" applyBorder="1" applyAlignment="1">
      <alignment horizontal="centerContinuous" vertical="center"/>
    </xf>
    <xf numFmtId="0" fontId="1" fillId="5" borderId="10" xfId="0" applyFont="1" applyFill="1" applyBorder="1" applyAlignment="1">
      <alignment horizontal="centerContinuous" vertical="center"/>
    </xf>
    <xf numFmtId="164" fontId="5" fillId="8" borderId="14" xfId="0" applyNumberFormat="1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Continuous" vertical="center"/>
    </xf>
    <xf numFmtId="0" fontId="2" fillId="6" borderId="19" xfId="0" applyFont="1" applyFill="1" applyBorder="1" applyAlignment="1">
      <alignment horizontal="centerContinuous" vertical="center"/>
    </xf>
    <xf numFmtId="0" fontId="6" fillId="2" borderId="0" xfId="0" applyFont="1" applyFill="1" applyBorder="1" applyAlignment="1"/>
    <xf numFmtId="0" fontId="6" fillId="2" borderId="13" xfId="0" applyFont="1" applyFill="1" applyBorder="1" applyAlignment="1"/>
    <xf numFmtId="0" fontId="0" fillId="6" borderId="0" xfId="0" applyFill="1" applyAlignment="1">
      <alignment horizontal="centerContinuous"/>
    </xf>
    <xf numFmtId="0" fontId="0" fillId="0" borderId="18" xfId="0" applyFont="1" applyFill="1" applyBorder="1" applyAlignment="1"/>
    <xf numFmtId="0" fontId="6" fillId="13" borderId="0" xfId="0" applyFont="1" applyFill="1" applyBorder="1" applyAlignment="1"/>
    <xf numFmtId="164" fontId="6" fillId="13" borderId="0" xfId="0" applyNumberFormat="1" applyFont="1" applyFill="1" applyBorder="1" applyAlignment="1"/>
    <xf numFmtId="0" fontId="0" fillId="9" borderId="15" xfId="0" applyFont="1" applyFill="1" applyBorder="1" applyAlignment="1">
      <alignment vertical="center"/>
    </xf>
    <xf numFmtId="0" fontId="0" fillId="10" borderId="15" xfId="0" applyFont="1" applyFill="1" applyBorder="1" applyAlignment="1">
      <alignment vertical="center"/>
    </xf>
    <xf numFmtId="0" fontId="0" fillId="11" borderId="15" xfId="0" applyFont="1" applyFill="1" applyBorder="1" applyAlignment="1">
      <alignment vertical="center"/>
    </xf>
    <xf numFmtId="0" fontId="0" fillId="12" borderId="15" xfId="0" applyFont="1" applyFill="1" applyBorder="1" applyAlignment="1">
      <alignment vertical="center"/>
    </xf>
    <xf numFmtId="0" fontId="0" fillId="14" borderId="15" xfId="0" applyFont="1" applyFill="1" applyBorder="1" applyAlignment="1">
      <alignment vertical="center"/>
    </xf>
    <xf numFmtId="49" fontId="0" fillId="4" borderId="1" xfId="0" applyNumberFormat="1" applyFill="1" applyBorder="1" applyAlignment="1">
      <alignment horizontal="left"/>
    </xf>
    <xf numFmtId="49" fontId="0" fillId="5" borderId="1" xfId="0" applyNumberFormat="1" applyFill="1" applyBorder="1" applyAlignment="1">
      <alignment horizontal="left"/>
    </xf>
    <xf numFmtId="49" fontId="0" fillId="3" borderId="1" xfId="0" applyNumberFormat="1" applyFill="1" applyBorder="1" applyAlignment="1">
      <alignment horizontal="left"/>
    </xf>
    <xf numFmtId="49" fontId="0" fillId="15" borderId="15" xfId="0" applyNumberFormat="1" applyFont="1" applyFill="1" applyBorder="1" applyAlignment="1"/>
    <xf numFmtId="49" fontId="0" fillId="2" borderId="1" xfId="0" applyNumberFormat="1" applyFill="1" applyBorder="1" applyAlignment="1">
      <alignment horizontal="left"/>
    </xf>
    <xf numFmtId="49" fontId="0" fillId="2" borderId="8" xfId="0" applyNumberFormat="1" applyFill="1" applyBorder="1" applyAlignment="1">
      <alignment horizontal="left"/>
    </xf>
    <xf numFmtId="49" fontId="0" fillId="2" borderId="15" xfId="0" applyNumberFormat="1" applyFont="1" applyFill="1" applyBorder="1" applyAlignment="1"/>
    <xf numFmtId="49" fontId="0" fillId="2" borderId="16" xfId="0" applyNumberFormat="1" applyFont="1" applyFill="1" applyBorder="1" applyAlignment="1"/>
    <xf numFmtId="49" fontId="0" fillId="2" borderId="18" xfId="0" applyNumberFormat="1" applyFont="1" applyFill="1" applyBorder="1" applyAlignment="1"/>
    <xf numFmtId="49" fontId="0" fillId="15" borderId="16" xfId="0" applyNumberFormat="1" applyFont="1" applyFill="1" applyBorder="1" applyAlignment="1"/>
    <xf numFmtId="49" fontId="0" fillId="15" borderId="18" xfId="0" applyNumberFormat="1" applyFont="1" applyFill="1" applyBorder="1" applyAlignment="1"/>
    <xf numFmtId="49" fontId="0" fillId="4" borderId="18" xfId="0" applyNumberFormat="1" applyFont="1" applyFill="1" applyBorder="1" applyAlignment="1"/>
    <xf numFmtId="49" fontId="0" fillId="4" borderId="16" xfId="0" applyNumberFormat="1" applyFont="1" applyFill="1" applyBorder="1" applyAlignment="1"/>
    <xf numFmtId="49" fontId="0" fillId="3" borderId="16" xfId="0" applyNumberFormat="1" applyFont="1" applyFill="1" applyBorder="1" applyAlignment="1"/>
    <xf numFmtId="49" fontId="0" fillId="3" borderId="16" xfId="0" applyNumberFormat="1" applyFont="1" applyFill="1" applyBorder="1" applyAlignment="1">
      <alignment horizontal="left" vertical="top"/>
    </xf>
    <xf numFmtId="49" fontId="0" fillId="3" borderId="18" xfId="0" applyNumberFormat="1" applyFont="1" applyFill="1" applyBorder="1" applyAlignment="1"/>
    <xf numFmtId="49" fontId="0" fillId="5" borderId="18" xfId="0" applyNumberFormat="1" applyFont="1" applyFill="1" applyBorder="1" applyAlignment="1"/>
    <xf numFmtId="49" fontId="3" fillId="5" borderId="11" xfId="0" applyNumberFormat="1" applyFont="1" applyFill="1" applyBorder="1" applyAlignment="1">
      <alignment horizontal="centerContinuous" vertical="center"/>
    </xf>
    <xf numFmtId="49" fontId="6" fillId="2" borderId="0" xfId="0" applyNumberFormat="1" applyFont="1" applyFill="1" applyBorder="1" applyAlignment="1"/>
    <xf numFmtId="49" fontId="6" fillId="13" borderId="0" xfId="0" applyNumberFormat="1" applyFont="1" applyFill="1" applyBorder="1" applyAlignment="1"/>
    <xf numFmtId="49" fontId="0" fillId="0" borderId="0" xfId="0" applyNumberFormat="1" applyAlignment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13" xfId="0" applyBorder="1"/>
    <xf numFmtId="0" fontId="0" fillId="0" borderId="22" xfId="0" applyBorder="1"/>
    <xf numFmtId="0" fontId="0" fillId="0" borderId="23" xfId="0" applyBorder="1"/>
    <xf numFmtId="0" fontId="0" fillId="0" borderId="10" xfId="0" applyBorder="1"/>
    <xf numFmtId="0" fontId="0" fillId="0" borderId="12" xfId="0" applyBorder="1"/>
    <xf numFmtId="0" fontId="0" fillId="0" borderId="1" xfId="0" applyFont="1" applyBorder="1" applyAlignment="1">
      <alignment horizontal="left"/>
    </xf>
    <xf numFmtId="49" fontId="0" fillId="4" borderId="1" xfId="0" applyNumberFormat="1" applyFont="1" applyFill="1" applyBorder="1" applyAlignment="1">
      <alignment horizontal="left"/>
    </xf>
    <xf numFmtId="164" fontId="0" fillId="0" borderId="1" xfId="0" applyNumberFormat="1" applyFont="1" applyBorder="1"/>
    <xf numFmtId="49" fontId="0" fillId="5" borderId="1" xfId="0" applyNumberFormat="1" applyFont="1" applyFill="1" applyBorder="1" applyAlignment="1">
      <alignment horizontal="left"/>
    </xf>
    <xf numFmtId="49" fontId="0" fillId="3" borderId="1" xfId="0" applyNumberFormat="1" applyFont="1" applyFill="1" applyBorder="1" applyAlignment="1">
      <alignment horizontal="left"/>
    </xf>
    <xf numFmtId="49" fontId="0" fillId="15" borderId="24" xfId="0" applyNumberFormat="1" applyFont="1" applyFill="1" applyBorder="1" applyAlignment="1"/>
    <xf numFmtId="49" fontId="0" fillId="2" borderId="1" xfId="0" applyNumberFormat="1" applyFont="1" applyFill="1" applyBorder="1" applyAlignment="1">
      <alignment horizontal="left"/>
    </xf>
    <xf numFmtId="0" fontId="7" fillId="0" borderId="17" xfId="0" applyFont="1" applyBorder="1"/>
    <xf numFmtId="0" fontId="8" fillId="0" borderId="20" xfId="0" applyFont="1" applyBorder="1"/>
    <xf numFmtId="0" fontId="7" fillId="0" borderId="21" xfId="0" applyFont="1" applyBorder="1"/>
    <xf numFmtId="0" fontId="8" fillId="0" borderId="13" xfId="0" applyFont="1" applyBorder="1"/>
    <xf numFmtId="0" fontId="7" fillId="0" borderId="22" xfId="0" applyFont="1" applyBorder="1"/>
    <xf numFmtId="0" fontId="8" fillId="0" borderId="23" xfId="0" applyFont="1" applyBorder="1"/>
    <xf numFmtId="0" fontId="7" fillId="0" borderId="10" xfId="0" applyFont="1" applyBorder="1"/>
    <xf numFmtId="0" fontId="8" fillId="0" borderId="12" xfId="0" applyFont="1" applyBorder="1"/>
    <xf numFmtId="0" fontId="9" fillId="0" borderId="0" xfId="0" applyFont="1"/>
    <xf numFmtId="0" fontId="0" fillId="2" borderId="0" xfId="0" applyFill="1"/>
    <xf numFmtId="0" fontId="7" fillId="0" borderId="19" xfId="0" applyFont="1" applyBorder="1"/>
    <xf numFmtId="0" fontId="8" fillId="0" borderId="19" xfId="0" applyFont="1" applyBorder="1"/>
    <xf numFmtId="0" fontId="7" fillId="0" borderId="0" xfId="0" applyFont="1" applyBorder="1"/>
    <xf numFmtId="0" fontId="8" fillId="0" borderId="0" xfId="0" applyFont="1" applyBorder="1"/>
  </cellXfs>
  <cellStyles count="1">
    <cellStyle name="Normal" xfId="0" builtinId="0"/>
  </cellStyles>
  <dxfs count="10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FFC00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D85B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5B9BD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A6C9E8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70AD47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A2CD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D3B4EA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DE2F6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left style="medium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FFFF0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66"/>
        </patternFill>
      </fill>
      <alignment horizontal="general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numFmt numFmtId="30" formatCode="@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solid">
          <fgColor rgb="FF000000"/>
          <bgColor rgb="FFDDDDDD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FFC00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D85B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5B9BD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A6C9E8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70AD47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A2CD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D3B4EA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DE2F6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left style="medium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FFFF0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66"/>
        </patternFill>
      </fill>
      <alignment horizontal="general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numFmt numFmtId="30" formatCode="@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solid">
          <fgColor rgb="FF000000"/>
          <bgColor rgb="FFDDDDDD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D85B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A6C9E8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A2CD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DE2F6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66"/>
        </patternFill>
      </fill>
      <alignment horizontal="general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numFmt numFmtId="30" formatCode="@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D3B4EA"/>
      <color rgb="FFEDE2F6"/>
      <color rgb="FFCAA5E5"/>
      <color rgb="FFDAC2EC"/>
      <color rgb="FFB482DA"/>
      <color rgb="FFDDDDDD"/>
      <color rgb="FFFFD85B"/>
      <color rgb="FFA6C9E8"/>
      <color rgb="FFA2CD85"/>
      <color rgb="FFBA8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0</xdr:row>
          <xdr:rowOff>60960</xdr:rowOff>
        </xdr:from>
        <xdr:to>
          <xdr:col>8</xdr:col>
          <xdr:colOff>68580</xdr:colOff>
          <xdr:row>0</xdr:row>
          <xdr:rowOff>388620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0</xdr:row>
          <xdr:rowOff>60960</xdr:rowOff>
        </xdr:from>
        <xdr:to>
          <xdr:col>8</xdr:col>
          <xdr:colOff>68580</xdr:colOff>
          <xdr:row>0</xdr:row>
          <xdr:rowOff>388620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731D0637-E122-405C-9DA9-6F3075E3B1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0</xdr:row>
          <xdr:rowOff>60960</xdr:rowOff>
        </xdr:from>
        <xdr:to>
          <xdr:col>8</xdr:col>
          <xdr:colOff>68580</xdr:colOff>
          <xdr:row>0</xdr:row>
          <xdr:rowOff>388620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58EB2063-B8EB-4BC1-BDBB-9CF5917C97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" displayName="base" ref="A1:C60" totalsRowShown="0" headerRowBorderDxfId="104" tableBorderDxfId="103" totalsRowBorderDxfId="102">
  <autoFilter ref="A1:C60" xr:uid="{00000000-0009-0000-0100-000001000000}"/>
  <tableColumns count="3">
    <tableColumn id="1" xr3:uid="{00000000-0010-0000-0000-000001000000}" name="code" dataDxfId="101"/>
    <tableColumn id="2" xr3:uid="{00000000-0010-0000-0000-000002000000}" name="designation" dataDxfId="100"/>
    <tableColumn id="3" xr3:uid="{00000000-0010-0000-0000-000003000000}" name="prix" dataDxfId="9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H2:J11" totalsRowShown="0" headerRowDxfId="98" dataDxfId="97" tableBorderDxfId="96">
  <autoFilter ref="H2:J11" xr:uid="{00000000-0009-0000-0100-000002000000}"/>
  <tableColumns count="3">
    <tableColumn id="1" xr3:uid="{00000000-0010-0000-0100-000001000000}" name="CODE" dataDxfId="95">
      <calculatedColumnFormula>IFERROR(INDEX(base[code],MATCH(Tableau2[DENOMINATION],base[designation],0)),"")</calculatedColumnFormula>
    </tableColumn>
    <tableColumn id="2" xr3:uid="{00000000-0010-0000-0100-000002000000}" name="DENOMINATION" dataDxfId="94"/>
    <tableColumn id="3" xr3:uid="{00000000-0010-0000-0100-000003000000}" name="PRIX " dataDxfId="93">
      <calculatedColumnFormula>IFERROR(INDEX(base[prix],MATCH(Tableau2[DENOMINATION],base[designation],0)),"")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2:A25" totalsRowShown="0" headerRowDxfId="92" dataDxfId="90" headerRowBorderDxfId="91" tableBorderDxfId="89">
  <autoFilter ref="A2:A25" xr:uid="{00000000-0009-0000-0100-000003000000}"/>
  <tableColumns count="1">
    <tableColumn id="1" xr3:uid="{00000000-0010-0000-0200-000001000000}" name="Menus" dataDxfId="8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B2:B26" totalsRowShown="0" headerRowDxfId="87" dataDxfId="85" headerRowBorderDxfId="86" tableBorderDxfId="84">
  <autoFilter ref="B2:B26" xr:uid="{00000000-0009-0000-0100-000004000000}"/>
  <tableColumns count="1">
    <tableColumn id="1" xr3:uid="{00000000-0010-0000-0300-000001000000}" name="Carte" dataDxfId="83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au6" displayName="Tableau6" ref="C2:C6" totalsRowShown="0" headerRowDxfId="82" dataDxfId="80" headerRowBorderDxfId="81" tableBorderDxfId="79">
  <autoFilter ref="C2:C6" xr:uid="{00000000-0009-0000-0100-000006000000}"/>
  <tableColumns count="1">
    <tableColumn id="1" xr3:uid="{00000000-0010-0000-0400-000001000000}" name="Frites" dataDxfId="78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leau8" displayName="Tableau8" ref="D2:D9" totalsRowShown="0" headerRowDxfId="77" dataDxfId="75" headerRowBorderDxfId="76" tableBorderDxfId="74" totalsRowBorderDxfId="73">
  <autoFilter ref="D2:D9" xr:uid="{00000000-0009-0000-0100-000008000000}"/>
  <tableColumns count="1">
    <tableColumn id="1" xr3:uid="{00000000-0010-0000-0500-000001000000}" name="Boissons" dataDxfId="72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6000000}" name="Tableau9" displayName="Tableau9" ref="E2:E3" totalsRowShown="0" headerRowDxfId="71" dataDxfId="69" headerRowBorderDxfId="70" tableBorderDxfId="68" totalsRowBorderDxfId="67">
  <autoFilter ref="E2:E3" xr:uid="{00000000-0009-0000-0100-000009000000}"/>
  <tableColumns count="1">
    <tableColumn id="1" xr3:uid="{00000000-0010-0000-0600-000001000000}" name="Sauces" dataDxfId="66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94E3026A-95A9-4228-A46C-938A8DE69A2D}" name="Tableau216" displayName="Tableau216" ref="H2:J9" totalsRowShown="0" headerRowDxfId="65" dataDxfId="64" tableBorderDxfId="63">
  <autoFilter ref="H2:J9" xr:uid="{00000000-0009-0000-0100-000002000000}"/>
  <tableColumns count="3">
    <tableColumn id="1" xr3:uid="{2BD4804F-9CD4-4792-8F8A-F6047688A3D9}" name="CODE" dataDxfId="62">
      <calculatedColumnFormula>IFERROR(INDEX(base[code],MATCH(Tableau216[DENOMINATION],base[designation],0)),"")</calculatedColumnFormula>
    </tableColumn>
    <tableColumn id="2" xr3:uid="{1A91423E-FE18-4EA0-9279-6332D63D72B9}" name="DENOMINATION" dataDxfId="61"/>
    <tableColumn id="3" xr3:uid="{EF551B77-61A5-4731-9798-7B4C216826BE}" name="PRIX " dataDxfId="60">
      <calculatedColumnFormula>IFERROR(INDEX(base[prix],MATCH(Tableau216[DENOMINATION],base[designation],0)),"")</calculatedColumnFormula>
    </tableColumn>
  </tableColumns>
  <tableStyleInfo name="TableStyleLight1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1E1ECF9-ABB0-489A-B4E5-958DD17258B1}" name="Tableau317" displayName="Tableau317" ref="A2:A25" totalsRowShown="0" headerRowDxfId="59" dataDxfId="58" headerRowBorderDxfId="56" tableBorderDxfId="57">
  <autoFilter ref="A2:A25" xr:uid="{00000000-0009-0000-0100-000003000000}"/>
  <tableColumns count="1">
    <tableColumn id="1" xr3:uid="{D53FA785-CE36-4674-99FC-8BCC76FEC670}" name="Menus" dataDxfId="55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C2A3C60-847B-4C30-9C50-1E76C4A4EE77}" name="Tableau418" displayName="Tableau418" ref="B2:B26" totalsRowShown="0" headerRowDxfId="54" dataDxfId="53" headerRowBorderDxfId="51" tableBorderDxfId="52">
  <autoFilter ref="B2:B26" xr:uid="{00000000-0009-0000-0100-000004000000}"/>
  <tableColumns count="1">
    <tableColumn id="1" xr3:uid="{77C48E40-5DDC-4A8F-9ADB-E5598AD4448D}" name="Carte" dataDxfId="50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A2D469E-5261-46C8-8909-570F499794FE}" name="Tableau619" displayName="Tableau619" ref="C2:C6" totalsRowShown="0" headerRowDxfId="49" dataDxfId="48" headerRowBorderDxfId="46" tableBorderDxfId="47">
  <autoFilter ref="C2:C6" xr:uid="{00000000-0009-0000-0100-000006000000}"/>
  <tableColumns count="1">
    <tableColumn id="1" xr3:uid="{6E2038DB-48AB-4C61-8A52-652A912354C2}" name="Frites" dataDxfId="45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2AFD0F1-87C1-4AB2-A550-49F36941AF6B}" name="Tableau820" displayName="Tableau820" ref="D2:D9" totalsRowShown="0" headerRowDxfId="44" dataDxfId="43" headerRowBorderDxfId="41" tableBorderDxfId="42" totalsRowBorderDxfId="40">
  <autoFilter ref="D2:D9" xr:uid="{00000000-0009-0000-0100-000008000000}"/>
  <tableColumns count="1">
    <tableColumn id="1" xr3:uid="{DE114EF3-2728-4B76-9856-2BA162850AC8}" name="Boissons" dataDxfId="39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F456150C-3CBC-4730-AFF4-50A85949B80D}" name="Tableau921" displayName="Tableau921" ref="E2:E3" totalsRowShown="0" headerRowDxfId="38" dataDxfId="37" headerRowBorderDxfId="35" tableBorderDxfId="36" totalsRowBorderDxfId="34">
  <autoFilter ref="E2:E3" xr:uid="{00000000-0009-0000-0100-000009000000}"/>
  <tableColumns count="1">
    <tableColumn id="1" xr3:uid="{48A63AB9-FFC6-4998-BE35-D046682F33F3}" name="Sauces" dataDxfId="33"/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C8558311-7D7E-4BF1-B1ED-2FF1C28A9CD4}" name="Tableau21622" displayName="Tableau21622" ref="H2:J9" totalsRowShown="0" headerRowDxfId="32" dataDxfId="31" tableBorderDxfId="30">
  <autoFilter ref="H2:J9" xr:uid="{00000000-0009-0000-0100-000002000000}"/>
  <tableColumns count="3">
    <tableColumn id="1" xr3:uid="{683BA9BB-977D-4F8A-AA64-5EFA0002AC6D}" name="CODE" dataDxfId="29">
      <calculatedColumnFormula>IFERROR(INDEX(base[code],MATCH(Tableau21622[DENOMINATION],base[designation],0)),"")</calculatedColumnFormula>
    </tableColumn>
    <tableColumn id="2" xr3:uid="{4A721877-E7AE-4F46-A7C5-0705BFB6EC76}" name="DENOMINATION" dataDxfId="28"/>
    <tableColumn id="3" xr3:uid="{6018BC51-8D50-40FD-8954-F7048CFD9BAA}" name="PRIX " dataDxfId="27">
      <calculatedColumnFormula>IFERROR(INDEX(base[prix],MATCH(Tableau21622[DENOMINATION],base[designation],0)),"")</calculatedColumnFormula>
    </tableColumn>
  </tableColumns>
  <tableStyleInfo name="TableStyleLight14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188E32D2-7B1F-48C0-8E10-2649BECCB6C1}" name="Tableau31723" displayName="Tableau31723" ref="A2:A25" totalsRowShown="0" headerRowDxfId="26" dataDxfId="25" headerRowBorderDxfId="23" tableBorderDxfId="24">
  <autoFilter ref="A2:A25" xr:uid="{00000000-0009-0000-0100-000003000000}"/>
  <tableColumns count="1">
    <tableColumn id="1" xr3:uid="{1A0C4CED-2037-4043-9346-D77D15A30702}" name="Menus" dataDxfId="22"/>
  </tableColumns>
  <tableStyleInfo name="TableStyleLight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99923BA0-E484-42C5-B2E3-310467FAE3F1}" name="Tableau41824" displayName="Tableau41824" ref="B2:B26" totalsRowShown="0" headerRowDxfId="21" dataDxfId="20" headerRowBorderDxfId="18" tableBorderDxfId="19">
  <autoFilter ref="B2:B26" xr:uid="{00000000-0009-0000-0100-000004000000}"/>
  <tableColumns count="1">
    <tableColumn id="1" xr3:uid="{C077C8F8-1A6D-4447-9115-BCC4DC2657DB}" name="Carte" dataDxfId="17"/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D5089796-C8D6-4A73-8D4C-96BCA653CC7E}" name="Tableau61925" displayName="Tableau61925" ref="C2:C6" totalsRowShown="0" headerRowDxfId="16" dataDxfId="15" headerRowBorderDxfId="13" tableBorderDxfId="14">
  <autoFilter ref="C2:C6" xr:uid="{00000000-0009-0000-0100-000006000000}"/>
  <tableColumns count="1">
    <tableColumn id="1" xr3:uid="{51F97778-6F10-4261-9513-883CC1992D1B}" name="Frites" dataDxfId="12"/>
  </tableColumns>
  <tableStyleInfo name="TableStyleLight1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1BAE2063-6ECB-4A7B-B1A1-3F93E91118A0}" name="Tableau82026" displayName="Tableau82026" ref="D2:D9" totalsRowShown="0" headerRowDxfId="11" dataDxfId="10" headerRowBorderDxfId="8" tableBorderDxfId="9" totalsRowBorderDxfId="7">
  <autoFilter ref="D2:D9" xr:uid="{00000000-0009-0000-0100-000008000000}"/>
  <tableColumns count="1">
    <tableColumn id="1" xr3:uid="{42E5C45F-E8FE-4D97-BAA9-5CC1FF9A6372}" name="Boissons" dataDxfId="6"/>
  </tableColumns>
  <tableStyleInfo name="TableStyleLight1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94EE82F4-B38E-48A6-A295-2B56A94EC18E}" name="Tableau92127" displayName="Tableau92127" ref="E2:E3" totalsRowShown="0" headerRowDxfId="5" dataDxfId="4" headerRowBorderDxfId="2" tableBorderDxfId="3" totalsRowBorderDxfId="1">
  <autoFilter ref="E2:E3" xr:uid="{00000000-0009-0000-0100-000009000000}"/>
  <tableColumns count="1">
    <tableColumn id="1" xr3:uid="{5CD76C0E-DCCF-4848-B77C-F33963B103B5}" name="Sauc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10" Type="http://schemas.openxmlformats.org/officeDocument/2006/relationships/table" Target="../tables/table7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10" Type="http://schemas.openxmlformats.org/officeDocument/2006/relationships/table" Target="../tables/table13.xml"/><Relationship Id="rId4" Type="http://schemas.openxmlformats.org/officeDocument/2006/relationships/ctrlProp" Target="../ctrlProps/ctrlProp2.xml"/><Relationship Id="rId9" Type="http://schemas.openxmlformats.org/officeDocument/2006/relationships/table" Target="../tables/table1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7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1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15.xml"/><Relationship Id="rId5" Type="http://schemas.openxmlformats.org/officeDocument/2006/relationships/table" Target="../tables/table14.xml"/><Relationship Id="rId10" Type="http://schemas.openxmlformats.org/officeDocument/2006/relationships/table" Target="../tables/table19.xml"/><Relationship Id="rId4" Type="http://schemas.openxmlformats.org/officeDocument/2006/relationships/ctrlProp" Target="../ctrlProps/ctrlProp3.xml"/><Relationship Id="rId9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60"/>
  <sheetViews>
    <sheetView workbookViewId="0">
      <selection activeCell="A2" sqref="A2:C60"/>
    </sheetView>
  </sheetViews>
  <sheetFormatPr baseColWidth="10" defaultRowHeight="14.4" x14ac:dyDescent="0.3"/>
  <cols>
    <col min="2" max="2" width="37" customWidth="1"/>
  </cols>
  <sheetData>
    <row r="1" spans="1:7" ht="15" thickBot="1" x14ac:dyDescent="0.35">
      <c r="A1" s="3" t="s">
        <v>119</v>
      </c>
      <c r="B1" s="4" t="s">
        <v>120</v>
      </c>
      <c r="C1" s="5" t="s">
        <v>121</v>
      </c>
    </row>
    <row r="2" spans="1:7" x14ac:dyDescent="0.3">
      <c r="A2" s="1" t="s">
        <v>38</v>
      </c>
      <c r="B2" s="26" t="s">
        <v>0</v>
      </c>
      <c r="C2" s="2">
        <v>2.5</v>
      </c>
      <c r="F2" s="47" t="s">
        <v>130</v>
      </c>
      <c r="G2" s="48" t="e">
        <v>#REF!</v>
      </c>
    </row>
    <row r="3" spans="1:7" x14ac:dyDescent="0.3">
      <c r="A3" s="1" t="s">
        <v>35</v>
      </c>
      <c r="B3" s="26" t="s">
        <v>1</v>
      </c>
      <c r="C3" s="2">
        <v>2.9</v>
      </c>
      <c r="F3" s="49" t="s">
        <v>135</v>
      </c>
      <c r="G3" s="50"/>
    </row>
    <row r="4" spans="1:7" ht="15" thickBot="1" x14ac:dyDescent="0.35">
      <c r="A4" s="1" t="s">
        <v>36</v>
      </c>
      <c r="B4" s="26" t="s">
        <v>2</v>
      </c>
      <c r="C4" s="2">
        <v>3.4</v>
      </c>
      <c r="F4" s="51" t="s">
        <v>136</v>
      </c>
      <c r="G4" s="52" t="e">
        <v>#REF!</v>
      </c>
    </row>
    <row r="5" spans="1:7" x14ac:dyDescent="0.3">
      <c r="A5" s="1" t="s">
        <v>37</v>
      </c>
      <c r="B5" s="26" t="s">
        <v>129</v>
      </c>
      <c r="C5" s="2">
        <v>3.9</v>
      </c>
      <c r="F5" s="49" t="s">
        <v>131</v>
      </c>
      <c r="G5" s="50"/>
    </row>
    <row r="6" spans="1:7" x14ac:dyDescent="0.3">
      <c r="A6" s="1" t="s">
        <v>39</v>
      </c>
      <c r="B6" s="27" t="s">
        <v>3</v>
      </c>
      <c r="C6" s="2">
        <v>0.6</v>
      </c>
      <c r="F6" s="49" t="s">
        <v>132</v>
      </c>
      <c r="G6" s="50"/>
    </row>
    <row r="7" spans="1:7" ht="15" thickBot="1" x14ac:dyDescent="0.35">
      <c r="A7" s="1" t="s">
        <v>40</v>
      </c>
      <c r="B7" s="28" t="s">
        <v>4</v>
      </c>
      <c r="C7" s="2">
        <v>1.5</v>
      </c>
      <c r="F7" s="49" t="s">
        <v>133</v>
      </c>
      <c r="G7" s="50">
        <v>0</v>
      </c>
    </row>
    <row r="8" spans="1:7" ht="15" thickBot="1" x14ac:dyDescent="0.35">
      <c r="A8" s="1" t="s">
        <v>41</v>
      </c>
      <c r="B8" s="28" t="s">
        <v>5</v>
      </c>
      <c r="C8" s="2">
        <v>2</v>
      </c>
      <c r="F8" s="53" t="s">
        <v>134</v>
      </c>
      <c r="G8" s="54" t="e">
        <v>#REF!</v>
      </c>
    </row>
    <row r="9" spans="1:7" x14ac:dyDescent="0.3">
      <c r="A9" s="1" t="s">
        <v>42</v>
      </c>
      <c r="B9" s="28" t="s">
        <v>6</v>
      </c>
      <c r="C9" s="2">
        <v>1.3</v>
      </c>
      <c r="F9" s="49" t="s">
        <v>135</v>
      </c>
      <c r="G9" s="50"/>
    </row>
    <row r="10" spans="1:7" ht="15" thickBot="1" x14ac:dyDescent="0.35">
      <c r="A10" s="1" t="s">
        <v>43</v>
      </c>
      <c r="B10" s="28" t="s">
        <v>7</v>
      </c>
      <c r="C10" s="2">
        <v>1.3</v>
      </c>
      <c r="F10" s="51" t="s">
        <v>136</v>
      </c>
      <c r="G10" s="52" t="e">
        <v>#REF!</v>
      </c>
    </row>
    <row r="11" spans="1:7" x14ac:dyDescent="0.3">
      <c r="A11" s="1" t="s">
        <v>44</v>
      </c>
      <c r="B11" s="28">
        <v>1664</v>
      </c>
      <c r="C11" s="2">
        <v>2.5</v>
      </c>
    </row>
    <row r="12" spans="1:7" x14ac:dyDescent="0.3">
      <c r="A12" s="1" t="s">
        <v>49</v>
      </c>
      <c r="B12" s="28" t="s">
        <v>100</v>
      </c>
      <c r="C12" s="2">
        <v>1</v>
      </c>
    </row>
    <row r="13" spans="1:7" x14ac:dyDescent="0.3">
      <c r="A13" s="1" t="s">
        <v>50</v>
      </c>
      <c r="B13" s="28" t="s">
        <v>101</v>
      </c>
      <c r="C13" s="2">
        <v>0.5</v>
      </c>
    </row>
    <row r="14" spans="1:7" x14ac:dyDescent="0.3">
      <c r="A14" s="1" t="s">
        <v>45</v>
      </c>
      <c r="B14" s="29" t="s">
        <v>8</v>
      </c>
      <c r="C14" s="2">
        <v>4.5999999999999996</v>
      </c>
    </row>
    <row r="15" spans="1:7" x14ac:dyDescent="0.3">
      <c r="A15" s="1" t="s">
        <v>46</v>
      </c>
      <c r="B15" s="29" t="s">
        <v>9</v>
      </c>
      <c r="C15" s="2">
        <v>5.8</v>
      </c>
    </row>
    <row r="16" spans="1:7" x14ac:dyDescent="0.3">
      <c r="A16" s="1" t="s">
        <v>47</v>
      </c>
      <c r="B16" s="29" t="s">
        <v>10</v>
      </c>
      <c r="C16" s="2">
        <v>7.5</v>
      </c>
    </row>
    <row r="17" spans="1:3" x14ac:dyDescent="0.3">
      <c r="A17" s="1" t="s">
        <v>48</v>
      </c>
      <c r="B17" s="29" t="s">
        <v>11</v>
      </c>
      <c r="C17" s="2">
        <v>5.6</v>
      </c>
    </row>
    <row r="18" spans="1:3" x14ac:dyDescent="0.3">
      <c r="A18" s="1" t="s">
        <v>57</v>
      </c>
      <c r="B18" s="29" t="s">
        <v>12</v>
      </c>
      <c r="C18" s="2">
        <v>5.6</v>
      </c>
    </row>
    <row r="19" spans="1:3" x14ac:dyDescent="0.3">
      <c r="A19" s="1" t="s">
        <v>58</v>
      </c>
      <c r="B19" s="29" t="s">
        <v>13</v>
      </c>
      <c r="C19" s="2">
        <v>5.6</v>
      </c>
    </row>
    <row r="20" spans="1:3" x14ac:dyDescent="0.3">
      <c r="A20" s="1" t="s">
        <v>59</v>
      </c>
      <c r="B20" s="29" t="s">
        <v>14</v>
      </c>
      <c r="C20" s="2">
        <v>3.6</v>
      </c>
    </row>
    <row r="21" spans="1:3" x14ac:dyDescent="0.3">
      <c r="A21" s="1" t="s">
        <v>60</v>
      </c>
      <c r="B21" s="29" t="s">
        <v>15</v>
      </c>
      <c r="C21" s="2">
        <v>4.3</v>
      </c>
    </row>
    <row r="22" spans="1:3" x14ac:dyDescent="0.3">
      <c r="A22" s="1" t="s">
        <v>61</v>
      </c>
      <c r="B22" s="29" t="s">
        <v>16</v>
      </c>
      <c r="C22" s="2">
        <v>3.1</v>
      </c>
    </row>
    <row r="23" spans="1:3" x14ac:dyDescent="0.3">
      <c r="A23" s="1" t="s">
        <v>62</v>
      </c>
      <c r="B23" s="29" t="s">
        <v>17</v>
      </c>
      <c r="C23" s="2">
        <v>2.8</v>
      </c>
    </row>
    <row r="24" spans="1:3" x14ac:dyDescent="0.3">
      <c r="A24" s="1" t="s">
        <v>63</v>
      </c>
      <c r="B24" s="29" t="s">
        <v>18</v>
      </c>
      <c r="C24" s="2">
        <v>2</v>
      </c>
    </row>
    <row r="25" spans="1:3" x14ac:dyDescent="0.3">
      <c r="A25" s="1" t="s">
        <v>64</v>
      </c>
      <c r="B25" s="29" t="s">
        <v>19</v>
      </c>
      <c r="C25" s="2">
        <v>3</v>
      </c>
    </row>
    <row r="26" spans="1:3" x14ac:dyDescent="0.3">
      <c r="A26" s="1" t="s">
        <v>65</v>
      </c>
      <c r="B26" s="29" t="s">
        <v>20</v>
      </c>
      <c r="C26" s="2">
        <v>2.6</v>
      </c>
    </row>
    <row r="27" spans="1:3" x14ac:dyDescent="0.3">
      <c r="A27" s="1" t="s">
        <v>66</v>
      </c>
      <c r="B27" s="29" t="s">
        <v>21</v>
      </c>
      <c r="C27" s="2">
        <v>2.6</v>
      </c>
    </row>
    <row r="28" spans="1:3" x14ac:dyDescent="0.3">
      <c r="A28" s="1" t="s">
        <v>67</v>
      </c>
      <c r="B28" s="29" t="s">
        <v>22</v>
      </c>
      <c r="C28" s="2">
        <v>4.3</v>
      </c>
    </row>
    <row r="29" spans="1:3" x14ac:dyDescent="0.3">
      <c r="A29" s="1" t="s">
        <v>68</v>
      </c>
      <c r="B29" s="29" t="s">
        <v>23</v>
      </c>
      <c r="C29" s="2">
        <v>3.6</v>
      </c>
    </row>
    <row r="30" spans="1:3" x14ac:dyDescent="0.3">
      <c r="A30" s="1" t="s">
        <v>69</v>
      </c>
      <c r="B30" s="29" t="s">
        <v>24</v>
      </c>
      <c r="C30" s="2">
        <v>3.5</v>
      </c>
    </row>
    <row r="31" spans="1:3" x14ac:dyDescent="0.3">
      <c r="A31" s="1" t="s">
        <v>70</v>
      </c>
      <c r="B31" s="29" t="s">
        <v>25</v>
      </c>
      <c r="C31" s="2">
        <v>2.6</v>
      </c>
    </row>
    <row r="32" spans="1:3" x14ac:dyDescent="0.3">
      <c r="A32" s="1" t="s">
        <v>71</v>
      </c>
      <c r="B32" s="29" t="s">
        <v>26</v>
      </c>
      <c r="C32" s="2">
        <v>3</v>
      </c>
    </row>
    <row r="33" spans="1:3" x14ac:dyDescent="0.3">
      <c r="A33" s="1" t="s">
        <v>72</v>
      </c>
      <c r="B33" s="29" t="s">
        <v>27</v>
      </c>
      <c r="C33" s="2">
        <v>4.2</v>
      </c>
    </row>
    <row r="34" spans="1:3" x14ac:dyDescent="0.3">
      <c r="A34" s="1" t="s">
        <v>73</v>
      </c>
      <c r="B34" s="29" t="s">
        <v>28</v>
      </c>
      <c r="C34" s="2">
        <v>4</v>
      </c>
    </row>
    <row r="35" spans="1:3" x14ac:dyDescent="0.3">
      <c r="A35" s="1" t="s">
        <v>74</v>
      </c>
      <c r="B35" s="29" t="s">
        <v>29</v>
      </c>
      <c r="C35" s="2">
        <v>3.5</v>
      </c>
    </row>
    <row r="36" spans="1:3" x14ac:dyDescent="0.3">
      <c r="A36" s="1" t="s">
        <v>75</v>
      </c>
      <c r="B36" s="29" t="s">
        <v>30</v>
      </c>
      <c r="C36" s="2">
        <v>3.5</v>
      </c>
    </row>
    <row r="37" spans="1:3" x14ac:dyDescent="0.3">
      <c r="A37" s="1" t="s">
        <v>76</v>
      </c>
      <c r="B37" s="29" t="s">
        <v>31</v>
      </c>
      <c r="C37" s="2">
        <v>5.6</v>
      </c>
    </row>
    <row r="38" spans="1:3" x14ac:dyDescent="0.3">
      <c r="A38" s="1" t="s">
        <v>51</v>
      </c>
      <c r="B38" s="30" t="s">
        <v>94</v>
      </c>
      <c r="C38" s="2">
        <v>8.5</v>
      </c>
    </row>
    <row r="39" spans="1:3" x14ac:dyDescent="0.3">
      <c r="A39" s="1" t="s">
        <v>52</v>
      </c>
      <c r="B39" s="30" t="s">
        <v>95</v>
      </c>
      <c r="C39" s="2">
        <v>8.5</v>
      </c>
    </row>
    <row r="40" spans="1:3" x14ac:dyDescent="0.3">
      <c r="A40" s="1" t="s">
        <v>53</v>
      </c>
      <c r="B40" s="30" t="s">
        <v>96</v>
      </c>
      <c r="C40" s="2">
        <v>9.5</v>
      </c>
    </row>
    <row r="41" spans="1:3" x14ac:dyDescent="0.3">
      <c r="A41" s="1" t="s">
        <v>54</v>
      </c>
      <c r="B41" s="30" t="s">
        <v>97</v>
      </c>
      <c r="C41" s="2">
        <v>5.9</v>
      </c>
    </row>
    <row r="42" spans="1:3" x14ac:dyDescent="0.3">
      <c r="A42" s="1" t="s">
        <v>55</v>
      </c>
      <c r="B42" s="30" t="s">
        <v>98</v>
      </c>
      <c r="C42" s="2">
        <v>9.5</v>
      </c>
    </row>
    <row r="43" spans="1:3" x14ac:dyDescent="0.3">
      <c r="A43" s="1" t="s">
        <v>56</v>
      </c>
      <c r="B43" s="30" t="s">
        <v>99</v>
      </c>
      <c r="C43" s="2">
        <v>9.5</v>
      </c>
    </row>
    <row r="44" spans="1:3" x14ac:dyDescent="0.3">
      <c r="A44" s="1" t="s">
        <v>77</v>
      </c>
      <c r="B44" s="30" t="s">
        <v>102</v>
      </c>
      <c r="C44" s="2">
        <v>7</v>
      </c>
    </row>
    <row r="45" spans="1:3" x14ac:dyDescent="0.3">
      <c r="A45" s="1" t="s">
        <v>78</v>
      </c>
      <c r="B45" s="30" t="s">
        <v>103</v>
      </c>
      <c r="C45" s="2">
        <v>7.9</v>
      </c>
    </row>
    <row r="46" spans="1:3" x14ac:dyDescent="0.3">
      <c r="A46" s="1" t="s">
        <v>79</v>
      </c>
      <c r="B46" s="30" t="s">
        <v>104</v>
      </c>
      <c r="C46" s="2">
        <v>7</v>
      </c>
    </row>
    <row r="47" spans="1:3" x14ac:dyDescent="0.3">
      <c r="A47" s="1" t="s">
        <v>80</v>
      </c>
      <c r="B47" s="30" t="s">
        <v>105</v>
      </c>
      <c r="C47" s="2">
        <v>7</v>
      </c>
    </row>
    <row r="48" spans="1:3" x14ac:dyDescent="0.3">
      <c r="A48" s="1" t="s">
        <v>81</v>
      </c>
      <c r="B48" s="30" t="s">
        <v>106</v>
      </c>
      <c r="C48" s="2">
        <v>8</v>
      </c>
    </row>
    <row r="49" spans="1:3" x14ac:dyDescent="0.3">
      <c r="A49" s="1" t="s">
        <v>82</v>
      </c>
      <c r="B49" s="30" t="s">
        <v>107</v>
      </c>
      <c r="C49" s="2">
        <v>8</v>
      </c>
    </row>
    <row r="50" spans="1:3" x14ac:dyDescent="0.3">
      <c r="A50" s="1" t="s">
        <v>83</v>
      </c>
      <c r="B50" s="30" t="s">
        <v>108</v>
      </c>
      <c r="C50" s="2">
        <v>6.4</v>
      </c>
    </row>
    <row r="51" spans="1:3" x14ac:dyDescent="0.3">
      <c r="A51" s="1" t="s">
        <v>84</v>
      </c>
      <c r="B51" s="30" t="s">
        <v>109</v>
      </c>
      <c r="C51" s="2">
        <v>7.2</v>
      </c>
    </row>
    <row r="52" spans="1:3" x14ac:dyDescent="0.3">
      <c r="A52" s="1" t="s">
        <v>85</v>
      </c>
      <c r="B52" s="30" t="s">
        <v>110</v>
      </c>
      <c r="C52" s="2">
        <v>8.6999999999999993</v>
      </c>
    </row>
    <row r="53" spans="1:3" x14ac:dyDescent="0.3">
      <c r="A53" s="1" t="s">
        <v>86</v>
      </c>
      <c r="B53" s="30" t="s">
        <v>111</v>
      </c>
      <c r="C53" s="2">
        <v>7.4</v>
      </c>
    </row>
    <row r="54" spans="1:3" x14ac:dyDescent="0.3">
      <c r="A54" s="1" t="s">
        <v>87</v>
      </c>
      <c r="B54" s="30" t="s">
        <v>112</v>
      </c>
      <c r="C54" s="2">
        <v>8.6999999999999993</v>
      </c>
    </row>
    <row r="55" spans="1:3" x14ac:dyDescent="0.3">
      <c r="A55" s="1" t="s">
        <v>88</v>
      </c>
      <c r="B55" s="30" t="s">
        <v>113</v>
      </c>
      <c r="C55" s="2">
        <v>7.5</v>
      </c>
    </row>
    <row r="56" spans="1:3" x14ac:dyDescent="0.3">
      <c r="A56" s="1" t="s">
        <v>89</v>
      </c>
      <c r="B56" s="30" t="s">
        <v>114</v>
      </c>
      <c r="C56" s="2">
        <v>7.9</v>
      </c>
    </row>
    <row r="57" spans="1:3" x14ac:dyDescent="0.3">
      <c r="A57" s="1" t="s">
        <v>90</v>
      </c>
      <c r="B57" s="30" t="s">
        <v>115</v>
      </c>
      <c r="C57" s="2">
        <v>8.4</v>
      </c>
    </row>
    <row r="58" spans="1:3" x14ac:dyDescent="0.3">
      <c r="A58" s="1" t="s">
        <v>91</v>
      </c>
      <c r="B58" s="30" t="s">
        <v>116</v>
      </c>
      <c r="C58" s="2">
        <v>8.6</v>
      </c>
    </row>
    <row r="59" spans="1:3" x14ac:dyDescent="0.3">
      <c r="A59" s="1" t="s">
        <v>92</v>
      </c>
      <c r="B59" s="30" t="s">
        <v>117</v>
      </c>
      <c r="C59" s="2">
        <v>7.9</v>
      </c>
    </row>
    <row r="60" spans="1:3" x14ac:dyDescent="0.3">
      <c r="A60" s="6" t="s">
        <v>93</v>
      </c>
      <c r="B60" s="31" t="s">
        <v>118</v>
      </c>
      <c r="C60" s="7">
        <v>7.4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26"/>
  <sheetViews>
    <sheetView zoomScale="90" zoomScaleNormal="90" workbookViewId="0">
      <selection activeCell="K1" sqref="K1"/>
    </sheetView>
  </sheetViews>
  <sheetFormatPr baseColWidth="10" defaultColWidth="11.44140625" defaultRowHeight="14.4" x14ac:dyDescent="0.3"/>
  <cols>
    <col min="1" max="1" width="34.5546875" style="8" customWidth="1"/>
    <col min="2" max="2" width="27.6640625" style="8" customWidth="1"/>
    <col min="3" max="3" width="17.109375" style="8" customWidth="1"/>
    <col min="4" max="4" width="19" style="8" customWidth="1"/>
    <col min="5" max="5" width="17" style="8" customWidth="1"/>
    <col min="6" max="6" width="3.6640625" style="8" customWidth="1"/>
    <col min="7" max="7" width="4.109375" style="8" customWidth="1"/>
    <col min="8" max="8" width="11.109375" style="8" customWidth="1"/>
    <col min="9" max="9" width="34.44140625" style="46" customWidth="1"/>
    <col min="10" max="10" width="11.44140625" style="8"/>
    <col min="11" max="11" width="15.109375" style="8" customWidth="1"/>
    <col min="12" max="16384" width="11.44140625" style="8"/>
  </cols>
  <sheetData>
    <row r="1" spans="1:11" ht="39.9" customHeight="1" thickBot="1" x14ac:dyDescent="0.35">
      <c r="A1" s="13" t="s">
        <v>123</v>
      </c>
      <c r="B1" s="14"/>
      <c r="C1" s="14"/>
      <c r="D1" s="17"/>
      <c r="E1" s="17" t="str">
        <f>IFERROR(INDEX(base[code],MATCH(Tableau2[DENOMINATION],base[designation],0)),"")</f>
        <v/>
      </c>
      <c r="G1" s="8" t="str">
        <f>IFERROR(INDEX(base[prix],MATCH(Tableau2[DENOMINATION],base[designation],0)),"")</f>
        <v/>
      </c>
      <c r="H1" s="11"/>
      <c r="I1" s="43" t="s">
        <v>122</v>
      </c>
      <c r="J1" s="10"/>
      <c r="K1" s="12">
        <f>IFERROR(SUM(Tableau2[[PRIX ]]),"")</f>
        <v>44.5</v>
      </c>
    </row>
    <row r="2" spans="1:11" x14ac:dyDescent="0.3">
      <c r="A2" s="21" t="s">
        <v>124</v>
      </c>
      <c r="B2" s="25" t="s">
        <v>125</v>
      </c>
      <c r="C2" s="22" t="s">
        <v>127</v>
      </c>
      <c r="D2" s="23" t="s">
        <v>126</v>
      </c>
      <c r="E2" s="24" t="s">
        <v>128</v>
      </c>
      <c r="H2" s="15" t="s">
        <v>34</v>
      </c>
      <c r="I2" s="44" t="s">
        <v>32</v>
      </c>
      <c r="J2" s="16" t="s">
        <v>33</v>
      </c>
    </row>
    <row r="3" spans="1:11" x14ac:dyDescent="0.3">
      <c r="A3" s="32" t="s">
        <v>94</v>
      </c>
      <c r="B3" s="29" t="s">
        <v>8</v>
      </c>
      <c r="C3" s="37" t="s">
        <v>0</v>
      </c>
      <c r="D3" s="39" t="s">
        <v>4</v>
      </c>
      <c r="E3" s="42" t="s">
        <v>3</v>
      </c>
      <c r="H3" s="19" t="str">
        <f>IFERROR(INDEX(base[code],MATCH(Tableau2[DENOMINATION],base[designation],0)),"")</f>
        <v>réf.7</v>
      </c>
      <c r="I3" s="45" t="s">
        <v>5</v>
      </c>
      <c r="J3" s="20">
        <f>IFERROR(INDEX(base[prix],MATCH(Tableau2[DENOMINATION],base[designation],0)),"")</f>
        <v>2</v>
      </c>
    </row>
    <row r="4" spans="1:11" x14ac:dyDescent="0.3">
      <c r="A4" s="33" t="s">
        <v>95</v>
      </c>
      <c r="B4" s="35" t="s">
        <v>9</v>
      </c>
      <c r="C4" s="38" t="s">
        <v>1</v>
      </c>
      <c r="D4" s="39" t="s">
        <v>5</v>
      </c>
      <c r="E4" s="18"/>
      <c r="H4" s="19" t="str">
        <f>IFERROR(INDEX(base[code],MATCH(Tableau2[DENOMINATION],base[designation],0)),"")</f>
        <v>réf.23</v>
      </c>
      <c r="I4" s="45" t="s">
        <v>12</v>
      </c>
      <c r="J4" s="20">
        <f>IFERROR(INDEX(base[prix],MATCH(Tableau2[DENOMINATION],base[designation],0)),"")</f>
        <v>5.6</v>
      </c>
    </row>
    <row r="5" spans="1:11" x14ac:dyDescent="0.3">
      <c r="A5" s="33" t="s">
        <v>96</v>
      </c>
      <c r="B5" s="35" t="s">
        <v>10</v>
      </c>
      <c r="C5" s="38" t="s">
        <v>2</v>
      </c>
      <c r="D5" s="39" t="s">
        <v>6</v>
      </c>
      <c r="H5" s="19" t="str">
        <f>IFERROR(INDEX(base[code],MATCH(Tableau2[DENOMINATION],base[designation],0)),"")</f>
        <v>réf.29</v>
      </c>
      <c r="I5" s="45" t="s">
        <v>18</v>
      </c>
      <c r="J5" s="20">
        <f>IFERROR(INDEX(base[prix],MATCH(Tableau2[DENOMINATION],base[designation],0)),"")</f>
        <v>2</v>
      </c>
    </row>
    <row r="6" spans="1:11" x14ac:dyDescent="0.3">
      <c r="A6" s="33" t="s">
        <v>97</v>
      </c>
      <c r="B6" s="35" t="s">
        <v>11</v>
      </c>
      <c r="C6" s="37" t="s">
        <v>129</v>
      </c>
      <c r="D6" s="39" t="s">
        <v>7</v>
      </c>
      <c r="H6" s="19" t="str">
        <f>IFERROR(INDEX(base[code],MATCH(Tableau2[DENOMINATION],base[designation],0)),"")</f>
        <v>réf.49</v>
      </c>
      <c r="I6" s="45" t="s">
        <v>108</v>
      </c>
      <c r="J6" s="20">
        <f>IFERROR(INDEX(base[prix],MATCH(Tableau2[DENOMINATION],base[designation],0)),"")</f>
        <v>6.4</v>
      </c>
    </row>
    <row r="7" spans="1:11" x14ac:dyDescent="0.3">
      <c r="A7" s="33" t="s">
        <v>98</v>
      </c>
      <c r="B7" s="35" t="s">
        <v>12</v>
      </c>
      <c r="C7" s="9"/>
      <c r="D7" s="40">
        <v>1664</v>
      </c>
      <c r="H7" s="19" t="str">
        <f>IFERROR(INDEX(base[code],MATCH(Tableau2[DENOMINATION],base[designation],0)),"")</f>
        <v>réf.23</v>
      </c>
      <c r="I7" s="45" t="s">
        <v>12</v>
      </c>
      <c r="J7" s="20">
        <f>IFERROR(INDEX(base[prix],MATCH(Tableau2[DENOMINATION],base[designation],0)),"")</f>
        <v>5.6</v>
      </c>
    </row>
    <row r="8" spans="1:11" x14ac:dyDescent="0.3">
      <c r="A8" s="33" t="s">
        <v>99</v>
      </c>
      <c r="B8" s="35" t="s">
        <v>13</v>
      </c>
      <c r="D8" s="39" t="s">
        <v>100</v>
      </c>
      <c r="H8" s="19" t="str">
        <f>IFERROR(INDEX(base[code],MATCH(Tableau2[DENOMINATION],base[designation],0)),"")</f>
        <v>réf.49</v>
      </c>
      <c r="I8" s="45" t="s">
        <v>108</v>
      </c>
      <c r="J8" s="20">
        <f>IFERROR(INDEX(base[prix],MATCH(Tableau2[DENOMINATION],base[designation],0)),"")</f>
        <v>6.4</v>
      </c>
    </row>
    <row r="9" spans="1:11" x14ac:dyDescent="0.3">
      <c r="A9" s="33" t="s">
        <v>102</v>
      </c>
      <c r="B9" s="35" t="s">
        <v>14</v>
      </c>
      <c r="D9" s="41" t="s">
        <v>101</v>
      </c>
      <c r="H9" s="19" t="str">
        <f>IFERROR(INDEX(base[code],MATCH(Tableau2[DENOMINATION],base[designation],0)),"")</f>
        <v>réf.22</v>
      </c>
      <c r="I9" s="45" t="s">
        <v>99</v>
      </c>
      <c r="J9" s="20">
        <f>IFERROR(INDEX(base[prix],MATCH(Tableau2[DENOMINATION],base[designation],0)),"")</f>
        <v>9.5</v>
      </c>
    </row>
    <row r="10" spans="1:11" x14ac:dyDescent="0.3">
      <c r="A10" s="33" t="s">
        <v>103</v>
      </c>
      <c r="B10" s="35" t="s">
        <v>15</v>
      </c>
      <c r="H10" s="19" t="str">
        <f>IFERROR(INDEX(base[code],MATCH(Tableau2[DENOMINATION],base[designation],0)),"")</f>
        <v>réf.46</v>
      </c>
      <c r="I10" s="45" t="s">
        <v>105</v>
      </c>
      <c r="J10" s="20">
        <f>IFERROR(INDEX(base[prix],MATCH(Tableau2[DENOMINATION],base[designation],0)),"")</f>
        <v>7</v>
      </c>
    </row>
    <row r="11" spans="1:11" x14ac:dyDescent="0.3">
      <c r="A11" s="33" t="s">
        <v>104</v>
      </c>
      <c r="B11" s="35" t="s">
        <v>16</v>
      </c>
      <c r="H11" s="19" t="str">
        <f>IFERROR(INDEX(base[code],MATCH(Tableau2[DENOMINATION],base[designation],0)),"")</f>
        <v/>
      </c>
      <c r="I11" s="45"/>
      <c r="J11" s="20" t="str">
        <f>IFERROR(INDEX(base[prix],MATCH(Tableau2[DENOMINATION],base[designation],0)),"")</f>
        <v/>
      </c>
    </row>
    <row r="12" spans="1:11" x14ac:dyDescent="0.3">
      <c r="A12" s="33" t="s">
        <v>105</v>
      </c>
      <c r="B12" s="35" t="s">
        <v>17</v>
      </c>
    </row>
    <row r="13" spans="1:11" x14ac:dyDescent="0.3">
      <c r="A13" s="33" t="s">
        <v>106</v>
      </c>
      <c r="B13" s="35" t="s">
        <v>18</v>
      </c>
    </row>
    <row r="14" spans="1:11" x14ac:dyDescent="0.3">
      <c r="A14" s="33" t="s">
        <v>107</v>
      </c>
      <c r="B14" s="35" t="s">
        <v>19</v>
      </c>
    </row>
    <row r="15" spans="1:11" x14ac:dyDescent="0.3">
      <c r="A15" s="33" t="s">
        <v>108</v>
      </c>
      <c r="B15" s="35" t="s">
        <v>20</v>
      </c>
    </row>
    <row r="16" spans="1:11" x14ac:dyDescent="0.3">
      <c r="A16" s="33" t="s">
        <v>109</v>
      </c>
      <c r="B16" s="35" t="s">
        <v>21</v>
      </c>
    </row>
    <row r="17" spans="1:3" x14ac:dyDescent="0.3">
      <c r="A17" s="33" t="s">
        <v>110</v>
      </c>
      <c r="B17" s="35" t="s">
        <v>22</v>
      </c>
      <c r="C17" s="9"/>
    </row>
    <row r="18" spans="1:3" x14ac:dyDescent="0.3">
      <c r="A18" s="33" t="s">
        <v>111</v>
      </c>
      <c r="B18" s="35" t="s">
        <v>23</v>
      </c>
      <c r="C18" s="9"/>
    </row>
    <row r="19" spans="1:3" x14ac:dyDescent="0.3">
      <c r="A19" s="33" t="s">
        <v>112</v>
      </c>
      <c r="B19" s="35" t="s">
        <v>24</v>
      </c>
      <c r="C19" s="9"/>
    </row>
    <row r="20" spans="1:3" x14ac:dyDescent="0.3">
      <c r="A20" s="33" t="s">
        <v>113</v>
      </c>
      <c r="B20" s="35" t="s">
        <v>25</v>
      </c>
    </row>
    <row r="21" spans="1:3" x14ac:dyDescent="0.3">
      <c r="A21" s="33" t="s">
        <v>114</v>
      </c>
      <c r="B21" s="35" t="s">
        <v>26</v>
      </c>
    </row>
    <row r="22" spans="1:3" x14ac:dyDescent="0.3">
      <c r="A22" s="33" t="s">
        <v>115</v>
      </c>
      <c r="B22" s="35" t="s">
        <v>27</v>
      </c>
      <c r="C22" s="9"/>
    </row>
    <row r="23" spans="1:3" x14ac:dyDescent="0.3">
      <c r="A23" s="33" t="s">
        <v>116</v>
      </c>
      <c r="B23" s="35" t="s">
        <v>28</v>
      </c>
      <c r="C23" s="9"/>
    </row>
    <row r="24" spans="1:3" x14ac:dyDescent="0.3">
      <c r="A24" s="33" t="s">
        <v>117</v>
      </c>
      <c r="B24" s="35" t="s">
        <v>29</v>
      </c>
      <c r="C24" s="9"/>
    </row>
    <row r="25" spans="1:3" x14ac:dyDescent="0.3">
      <c r="A25" s="34" t="s">
        <v>118</v>
      </c>
      <c r="B25" s="35" t="s">
        <v>30</v>
      </c>
      <c r="C25" s="9"/>
    </row>
    <row r="26" spans="1:3" x14ac:dyDescent="0.3">
      <c r="B26" s="36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ffacer">
                <anchor moveWithCells="1" sizeWithCells="1">
                  <from>
                    <xdr:col>7</xdr:col>
                    <xdr:colOff>76200</xdr:colOff>
                    <xdr:row>0</xdr:row>
                    <xdr:rowOff>60960</xdr:rowOff>
                  </from>
                  <to>
                    <xdr:col>8</xdr:col>
                    <xdr:colOff>68580</xdr:colOff>
                    <xdr:row>0</xdr:row>
                    <xdr:rowOff>388620</xdr:rowOff>
                  </to>
                </anchor>
              </controlPr>
            </control>
          </mc:Choice>
        </mc:AlternateContent>
      </controls>
    </mc:Choice>
  </mc:AlternateContent>
  <tableParts count="6"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85216-65B1-4030-BB5D-144F0D032701}">
  <sheetPr codeName="Feuil4"/>
  <dimension ref="A1:N26"/>
  <sheetViews>
    <sheetView zoomScale="92" zoomScaleNormal="92" workbookViewId="0">
      <selection activeCell="M2" sqref="M2:N10"/>
    </sheetView>
  </sheetViews>
  <sheetFormatPr baseColWidth="10" defaultColWidth="11.44140625" defaultRowHeight="14.4" x14ac:dyDescent="0.3"/>
  <cols>
    <col min="1" max="1" width="34.5546875" style="8" customWidth="1"/>
    <col min="2" max="2" width="27.6640625" style="8" customWidth="1"/>
    <col min="3" max="3" width="17.109375" style="8" customWidth="1"/>
    <col min="4" max="4" width="19" style="8" customWidth="1"/>
    <col min="5" max="5" width="17" style="8" customWidth="1"/>
    <col min="6" max="6" width="3.6640625" style="8" customWidth="1"/>
    <col min="7" max="7" width="4.109375" style="8" customWidth="1"/>
    <col min="8" max="8" width="11.109375" style="8" customWidth="1"/>
    <col min="9" max="9" width="34.44140625" style="46" customWidth="1"/>
    <col min="10" max="10" width="11.44140625" style="8"/>
    <col min="11" max="11" width="15.109375" style="8" customWidth="1"/>
    <col min="12" max="12" width="2.6640625" style="8" customWidth="1"/>
    <col min="13" max="16384" width="11.44140625" style="8"/>
  </cols>
  <sheetData>
    <row r="1" spans="1:14" ht="39.9" customHeight="1" thickBot="1" x14ac:dyDescent="0.35">
      <c r="A1" s="13" t="s">
        <v>123</v>
      </c>
      <c r="B1" s="14"/>
      <c r="C1" s="14"/>
      <c r="D1" s="17"/>
      <c r="E1" s="17" t="str">
        <f>IFERROR(INDEX(base[code],MATCH(Tableau216[DENOMINATION],base[designation],0)),"")</f>
        <v/>
      </c>
      <c r="G1" s="8" t="str">
        <f>IFERROR(INDEX(base[prix],MATCH(Tableau216[DENOMINATION],base[designation],0)),"")</f>
        <v/>
      </c>
      <c r="H1" s="11"/>
      <c r="I1" s="43" t="s">
        <v>122</v>
      </c>
      <c r="J1" s="10"/>
      <c r="K1" s="12">
        <f>IFERROR(SUM(Tableau216[[PRIX ]]),"")</f>
        <v>26.4</v>
      </c>
    </row>
    <row r="2" spans="1:14" x14ac:dyDescent="0.3">
      <c r="A2" s="21" t="s">
        <v>124</v>
      </c>
      <c r="B2" s="25" t="s">
        <v>125</v>
      </c>
      <c r="C2" s="22" t="s">
        <v>127</v>
      </c>
      <c r="D2" s="23" t="s">
        <v>126</v>
      </c>
      <c r="E2" s="24" t="s">
        <v>128</v>
      </c>
      <c r="H2" s="15" t="s">
        <v>34</v>
      </c>
      <c r="I2" s="44" t="s">
        <v>32</v>
      </c>
      <c r="J2" s="16" t="s">
        <v>33</v>
      </c>
      <c r="M2" s="62" t="s">
        <v>130</v>
      </c>
      <c r="N2" s="63" t="e">
        <v>#REF!</v>
      </c>
    </row>
    <row r="3" spans="1:14" x14ac:dyDescent="0.3">
      <c r="A3" s="32" t="s">
        <v>94</v>
      </c>
      <c r="B3" s="29" t="s">
        <v>8</v>
      </c>
      <c r="C3" s="37" t="s">
        <v>0</v>
      </c>
      <c r="D3" s="39" t="s">
        <v>4</v>
      </c>
      <c r="E3" s="42" t="s">
        <v>3</v>
      </c>
      <c r="H3" s="19" t="str">
        <f>IFERROR(INDEX(base[code],MATCH(Tableau216[DENOMINATION],base[designation],0)),"")</f>
        <v>réf.27</v>
      </c>
      <c r="I3" s="45" t="s">
        <v>16</v>
      </c>
      <c r="J3" s="20">
        <f>IFERROR(INDEX(base[prix],MATCH(Tableau216[DENOMINATION],base[designation],0)),"")</f>
        <v>3.1</v>
      </c>
      <c r="M3" s="64" t="s">
        <v>135</v>
      </c>
      <c r="N3" s="65"/>
    </row>
    <row r="4" spans="1:14" ht="15" thickBot="1" x14ac:dyDescent="0.35">
      <c r="A4" s="33" t="s">
        <v>95</v>
      </c>
      <c r="B4" s="35" t="s">
        <v>9</v>
      </c>
      <c r="C4" s="38" t="s">
        <v>1</v>
      </c>
      <c r="D4" s="39" t="s">
        <v>5</v>
      </c>
      <c r="E4" s="18"/>
      <c r="H4" s="19" t="str">
        <f>IFERROR(INDEX(base[code],MATCH(Tableau216[DENOMINATION],base[designation],0)),"")</f>
        <v>réf.30</v>
      </c>
      <c r="I4" s="45" t="s">
        <v>19</v>
      </c>
      <c r="J4" s="20">
        <f>IFERROR(INDEX(base[prix],MATCH(Tableau216[DENOMINATION],base[designation],0)),"")</f>
        <v>3</v>
      </c>
      <c r="M4" s="66" t="s">
        <v>136</v>
      </c>
      <c r="N4" s="67" t="e">
        <v>#REF!</v>
      </c>
    </row>
    <row r="5" spans="1:14" x14ac:dyDescent="0.3">
      <c r="A5" s="33" t="s">
        <v>96</v>
      </c>
      <c r="B5" s="35" t="s">
        <v>10</v>
      </c>
      <c r="C5" s="38" t="s">
        <v>2</v>
      </c>
      <c r="D5" s="39" t="s">
        <v>6</v>
      </c>
      <c r="H5" s="19" t="str">
        <f>IFERROR(INDEX(base[code],MATCH(Tableau216[DENOMINATION],base[designation],0)),"")</f>
        <v>réf.50</v>
      </c>
      <c r="I5" s="45" t="s">
        <v>109</v>
      </c>
      <c r="J5" s="20">
        <f>IFERROR(INDEX(base[prix],MATCH(Tableau216[DENOMINATION],base[designation],0)),"")</f>
        <v>7.2</v>
      </c>
      <c r="M5" s="64" t="s">
        <v>131</v>
      </c>
      <c r="N5" s="65"/>
    </row>
    <row r="6" spans="1:14" x14ac:dyDescent="0.3">
      <c r="A6" s="33" t="s">
        <v>97</v>
      </c>
      <c r="B6" s="35" t="s">
        <v>11</v>
      </c>
      <c r="C6" s="37" t="s">
        <v>129</v>
      </c>
      <c r="D6" s="39" t="s">
        <v>7</v>
      </c>
      <c r="H6" s="19" t="str">
        <f>IFERROR(INDEX(base[code],MATCH(Tableau216[DENOMINATION],base[designation],0)),"")</f>
        <v>réf.54</v>
      </c>
      <c r="I6" s="45" t="s">
        <v>113</v>
      </c>
      <c r="J6" s="20">
        <f>IFERROR(INDEX(base[prix],MATCH(Tableau216[DENOMINATION],base[designation],0)),"")</f>
        <v>7.5</v>
      </c>
      <c r="M6" s="64" t="s">
        <v>132</v>
      </c>
      <c r="N6" s="65"/>
    </row>
    <row r="7" spans="1:14" ht="15" thickBot="1" x14ac:dyDescent="0.35">
      <c r="A7" s="33" t="s">
        <v>98</v>
      </c>
      <c r="B7" s="35" t="s">
        <v>12</v>
      </c>
      <c r="C7" s="9"/>
      <c r="D7" s="40">
        <v>1664</v>
      </c>
      <c r="H7" s="19" t="str">
        <f>IFERROR(INDEX(base[code],MATCH(Tableau216[DENOMINATION],base[designation],0)),"")</f>
        <v>réf.23</v>
      </c>
      <c r="I7" s="45" t="s">
        <v>12</v>
      </c>
      <c r="J7" s="20">
        <f>IFERROR(INDEX(base[prix],MATCH(Tableau216[DENOMINATION],base[designation],0)),"")</f>
        <v>5.6</v>
      </c>
      <c r="M7" s="64" t="s">
        <v>133</v>
      </c>
      <c r="N7" s="65">
        <v>0</v>
      </c>
    </row>
    <row r="8" spans="1:14" ht="15" thickBot="1" x14ac:dyDescent="0.35">
      <c r="A8" s="33" t="s">
        <v>99</v>
      </c>
      <c r="B8" s="35" t="s">
        <v>13</v>
      </c>
      <c r="D8" s="39" t="s">
        <v>100</v>
      </c>
      <c r="H8" s="19" t="str">
        <f>IFERROR(INDEX(base[code],MATCH(Tableau216[DENOMINATION],base[designation],0)),"")</f>
        <v/>
      </c>
      <c r="I8" s="45" t="s">
        <v>123</v>
      </c>
      <c r="J8" s="20" t="str">
        <f>IFERROR(INDEX(base[prix],MATCH(Tableau216[DENOMINATION],base[designation],0)),"")</f>
        <v/>
      </c>
      <c r="M8" s="68" t="s">
        <v>134</v>
      </c>
      <c r="N8" s="69" t="e">
        <v>#REF!</v>
      </c>
    </row>
    <row r="9" spans="1:14" x14ac:dyDescent="0.3">
      <c r="A9" s="33" t="s">
        <v>102</v>
      </c>
      <c r="B9" s="35" t="s">
        <v>14</v>
      </c>
      <c r="D9" s="41" t="s">
        <v>101</v>
      </c>
      <c r="H9" s="19" t="str">
        <f>IFERROR(INDEX(base[code],MATCH(Tableau216[DENOMINATION],base[designation],0)),"")</f>
        <v/>
      </c>
      <c r="I9" s="45"/>
      <c r="J9" s="20" t="str">
        <f>IFERROR(INDEX(base[prix],MATCH(Tableau216[DENOMINATION],base[designation],0)),"")</f>
        <v/>
      </c>
      <c r="M9" s="64" t="s">
        <v>135</v>
      </c>
      <c r="N9" s="65"/>
    </row>
    <row r="10" spans="1:14" ht="15" thickBot="1" x14ac:dyDescent="0.35">
      <c r="A10" s="33" t="s">
        <v>103</v>
      </c>
      <c r="B10" s="35" t="s">
        <v>15</v>
      </c>
      <c r="M10" s="66" t="s">
        <v>136</v>
      </c>
      <c r="N10" s="67" t="e">
        <v>#REF!</v>
      </c>
    </row>
    <row r="11" spans="1:14" x14ac:dyDescent="0.3">
      <c r="A11" s="33" t="s">
        <v>104</v>
      </c>
      <c r="B11" s="35" t="s">
        <v>16</v>
      </c>
    </row>
    <row r="12" spans="1:14" x14ac:dyDescent="0.3">
      <c r="A12" s="33" t="s">
        <v>105</v>
      </c>
      <c r="B12" s="35" t="s">
        <v>17</v>
      </c>
    </row>
    <row r="13" spans="1:14" x14ac:dyDescent="0.3">
      <c r="A13" s="33" t="s">
        <v>106</v>
      </c>
      <c r="B13" s="35" t="s">
        <v>18</v>
      </c>
    </row>
    <row r="14" spans="1:14" x14ac:dyDescent="0.3">
      <c r="A14" s="33" t="s">
        <v>107</v>
      </c>
      <c r="B14" s="35" t="s">
        <v>19</v>
      </c>
    </row>
    <row r="15" spans="1:14" x14ac:dyDescent="0.3">
      <c r="A15" s="33" t="s">
        <v>108</v>
      </c>
      <c r="B15" s="35" t="s">
        <v>20</v>
      </c>
    </row>
    <row r="16" spans="1:14" x14ac:dyDescent="0.3">
      <c r="A16" s="33" t="s">
        <v>109</v>
      </c>
      <c r="B16" s="35" t="s">
        <v>21</v>
      </c>
    </row>
    <row r="17" spans="1:3" x14ac:dyDescent="0.3">
      <c r="A17" s="33" t="s">
        <v>110</v>
      </c>
      <c r="B17" s="35" t="s">
        <v>22</v>
      </c>
      <c r="C17" s="9"/>
    </row>
    <row r="18" spans="1:3" x14ac:dyDescent="0.3">
      <c r="A18" s="33" t="s">
        <v>111</v>
      </c>
      <c r="B18" s="35" t="s">
        <v>23</v>
      </c>
      <c r="C18" s="9"/>
    </row>
    <row r="19" spans="1:3" x14ac:dyDescent="0.3">
      <c r="A19" s="33" t="s">
        <v>112</v>
      </c>
      <c r="B19" s="35" t="s">
        <v>24</v>
      </c>
      <c r="C19" s="9"/>
    </row>
    <row r="20" spans="1:3" x14ac:dyDescent="0.3">
      <c r="A20" s="33" t="s">
        <v>113</v>
      </c>
      <c r="B20" s="35" t="s">
        <v>25</v>
      </c>
    </row>
    <row r="21" spans="1:3" x14ac:dyDescent="0.3">
      <c r="A21" s="33" t="s">
        <v>114</v>
      </c>
      <c r="B21" s="35" t="s">
        <v>26</v>
      </c>
    </row>
    <row r="22" spans="1:3" x14ac:dyDescent="0.3">
      <c r="A22" s="33" t="s">
        <v>115</v>
      </c>
      <c r="B22" s="35" t="s">
        <v>27</v>
      </c>
      <c r="C22" s="9"/>
    </row>
    <row r="23" spans="1:3" x14ac:dyDescent="0.3">
      <c r="A23" s="33" t="s">
        <v>116</v>
      </c>
      <c r="B23" s="35" t="s">
        <v>28</v>
      </c>
      <c r="C23" s="9"/>
    </row>
    <row r="24" spans="1:3" x14ac:dyDescent="0.3">
      <c r="A24" s="33" t="s">
        <v>117</v>
      </c>
      <c r="B24" s="35" t="s">
        <v>29</v>
      </c>
      <c r="C24" s="9"/>
    </row>
    <row r="25" spans="1:3" x14ac:dyDescent="0.3">
      <c r="A25" s="34" t="s">
        <v>118</v>
      </c>
      <c r="B25" s="35" t="s">
        <v>30</v>
      </c>
      <c r="C25" s="9"/>
    </row>
    <row r="26" spans="1:3" x14ac:dyDescent="0.3">
      <c r="B26" s="36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effacer">
                <anchor moveWithCells="1" sizeWithCells="1">
                  <from>
                    <xdr:col>7</xdr:col>
                    <xdr:colOff>76200</xdr:colOff>
                    <xdr:row>0</xdr:row>
                    <xdr:rowOff>60960</xdr:rowOff>
                  </from>
                  <to>
                    <xdr:col>8</xdr:col>
                    <xdr:colOff>68580</xdr:colOff>
                    <xdr:row>0</xdr:row>
                    <xdr:rowOff>388620</xdr:rowOff>
                  </to>
                </anchor>
              </controlPr>
            </control>
          </mc:Choice>
        </mc:AlternateContent>
      </controls>
    </mc:Choice>
  </mc:AlternateContent>
  <tableParts count="6">
    <tablePart r:id="rId5"/>
    <tablePart r:id="rId6"/>
    <tablePart r:id="rId7"/>
    <tablePart r:id="rId8"/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1F723-336D-4CEB-91C7-F8F39659B371}">
  <sheetPr codeName="Feuil5"/>
  <dimension ref="A1:N26"/>
  <sheetViews>
    <sheetView zoomScale="92" zoomScaleNormal="92" workbookViewId="0">
      <selection activeCell="E3" sqref="E3"/>
    </sheetView>
  </sheetViews>
  <sheetFormatPr baseColWidth="10" defaultColWidth="11.44140625" defaultRowHeight="14.4" x14ac:dyDescent="0.3"/>
  <cols>
    <col min="1" max="1" width="34.5546875" style="8" customWidth="1"/>
    <col min="2" max="2" width="27.6640625" style="8" customWidth="1"/>
    <col min="3" max="3" width="17.109375" style="8" customWidth="1"/>
    <col min="4" max="4" width="19" style="8" customWidth="1"/>
    <col min="5" max="5" width="17" style="8" customWidth="1"/>
    <col min="6" max="6" width="3.6640625" style="8" customWidth="1"/>
    <col min="7" max="7" width="4.109375" style="8" customWidth="1"/>
    <col min="8" max="8" width="11.109375" style="8" customWidth="1"/>
    <col min="9" max="9" width="34.44140625" style="46" customWidth="1"/>
    <col min="10" max="10" width="11.44140625" style="8"/>
    <col min="11" max="11" width="15.109375" style="8" customWidth="1"/>
    <col min="12" max="12" width="2.6640625" style="8" customWidth="1"/>
    <col min="13" max="16384" width="11.44140625" style="8"/>
  </cols>
  <sheetData>
    <row r="1" spans="1:14" ht="39.9" customHeight="1" thickBot="1" x14ac:dyDescent="0.35">
      <c r="A1" s="13" t="s">
        <v>123</v>
      </c>
      <c r="B1" s="14"/>
      <c r="C1" s="14"/>
      <c r="D1" s="17"/>
      <c r="E1" s="17" t="str">
        <f>IFERROR(INDEX(base[code],MATCH(Tableau21622[DENOMINATION],base[designation],0)),"")</f>
        <v/>
      </c>
      <c r="G1" s="8" t="str">
        <f>IFERROR(INDEX(base[prix],MATCH(Tableau21622[DENOMINATION],base[designation],0)),"")</f>
        <v/>
      </c>
      <c r="H1" s="11"/>
      <c r="I1" s="43" t="s">
        <v>122</v>
      </c>
      <c r="J1" s="10"/>
      <c r="K1" s="12">
        <f>IFERROR(SUM(Tableau21622[[PRIX ]]),"")</f>
        <v>26.4</v>
      </c>
    </row>
    <row r="2" spans="1:14" x14ac:dyDescent="0.3">
      <c r="A2" s="21" t="s">
        <v>124</v>
      </c>
      <c r="B2" s="25" t="s">
        <v>125</v>
      </c>
      <c r="C2" s="22" t="s">
        <v>127</v>
      </c>
      <c r="D2" s="23" t="s">
        <v>126</v>
      </c>
      <c r="E2" s="24" t="s">
        <v>128</v>
      </c>
      <c r="H2" s="15" t="s">
        <v>34</v>
      </c>
      <c r="I2" s="44" t="s">
        <v>32</v>
      </c>
      <c r="J2" s="16" t="s">
        <v>33</v>
      </c>
      <c r="M2" s="62" t="s">
        <v>130</v>
      </c>
      <c r="N2" s="63" t="e">
        <v>#REF!</v>
      </c>
    </row>
    <row r="3" spans="1:14" x14ac:dyDescent="0.3">
      <c r="A3" s="32" t="s">
        <v>94</v>
      </c>
      <c r="B3" s="29" t="s">
        <v>8</v>
      </c>
      <c r="C3" s="37" t="s">
        <v>0</v>
      </c>
      <c r="D3" s="39" t="s">
        <v>4</v>
      </c>
      <c r="E3" s="42" t="s">
        <v>3</v>
      </c>
      <c r="H3" s="19" t="str">
        <f>IFERROR(INDEX(base[code],MATCH(Tableau21622[DENOMINATION],base[designation],0)),"")</f>
        <v>réf.27</v>
      </c>
      <c r="I3" s="45" t="s">
        <v>16</v>
      </c>
      <c r="J3" s="20">
        <f>IFERROR(INDEX(base[prix],MATCH(Tableau21622[DENOMINATION],base[designation],0)),"")</f>
        <v>3.1</v>
      </c>
      <c r="M3" s="64" t="s">
        <v>135</v>
      </c>
      <c r="N3" s="65"/>
    </row>
    <row r="4" spans="1:14" ht="15" thickBot="1" x14ac:dyDescent="0.35">
      <c r="A4" s="33" t="s">
        <v>95</v>
      </c>
      <c r="B4" s="35" t="s">
        <v>9</v>
      </c>
      <c r="C4" s="38" t="s">
        <v>1</v>
      </c>
      <c r="D4" s="39" t="s">
        <v>5</v>
      </c>
      <c r="E4" s="18"/>
      <c r="H4" s="19" t="str">
        <f>IFERROR(INDEX(base[code],MATCH(Tableau21622[DENOMINATION],base[designation],0)),"")</f>
        <v>réf.30</v>
      </c>
      <c r="I4" s="45" t="s">
        <v>19</v>
      </c>
      <c r="J4" s="20">
        <f>IFERROR(INDEX(base[prix],MATCH(Tableau21622[DENOMINATION],base[designation],0)),"")</f>
        <v>3</v>
      </c>
      <c r="M4" s="66" t="s">
        <v>136</v>
      </c>
      <c r="N4" s="67" t="e">
        <v>#REF!</v>
      </c>
    </row>
    <row r="5" spans="1:14" x14ac:dyDescent="0.3">
      <c r="A5" s="33" t="s">
        <v>96</v>
      </c>
      <c r="B5" s="35" t="s">
        <v>10</v>
      </c>
      <c r="C5" s="38" t="s">
        <v>2</v>
      </c>
      <c r="D5" s="39" t="s">
        <v>6</v>
      </c>
      <c r="H5" s="19" t="str">
        <f>IFERROR(INDEX(base[code],MATCH(Tableau21622[DENOMINATION],base[designation],0)),"")</f>
        <v>réf.50</v>
      </c>
      <c r="I5" s="45" t="s">
        <v>109</v>
      </c>
      <c r="J5" s="20">
        <f>IFERROR(INDEX(base[prix],MATCH(Tableau21622[DENOMINATION],base[designation],0)),"")</f>
        <v>7.2</v>
      </c>
      <c r="M5" s="64" t="s">
        <v>131</v>
      </c>
      <c r="N5" s="65"/>
    </row>
    <row r="6" spans="1:14" x14ac:dyDescent="0.3">
      <c r="A6" s="33" t="s">
        <v>97</v>
      </c>
      <c r="B6" s="35" t="s">
        <v>11</v>
      </c>
      <c r="C6" s="37" t="s">
        <v>129</v>
      </c>
      <c r="D6" s="39" t="s">
        <v>7</v>
      </c>
      <c r="H6" s="19" t="str">
        <f>IFERROR(INDEX(base[code],MATCH(Tableau21622[DENOMINATION],base[designation],0)),"")</f>
        <v>réf.54</v>
      </c>
      <c r="I6" s="45" t="s">
        <v>113</v>
      </c>
      <c r="J6" s="20">
        <f>IFERROR(INDEX(base[prix],MATCH(Tableau21622[DENOMINATION],base[designation],0)),"")</f>
        <v>7.5</v>
      </c>
      <c r="M6" s="64" t="s">
        <v>132</v>
      </c>
      <c r="N6" s="65"/>
    </row>
    <row r="7" spans="1:14" ht="15" thickBot="1" x14ac:dyDescent="0.35">
      <c r="A7" s="33" t="s">
        <v>98</v>
      </c>
      <c r="B7" s="35" t="s">
        <v>12</v>
      </c>
      <c r="C7" s="9"/>
      <c r="D7" s="40">
        <v>1664</v>
      </c>
      <c r="H7" s="19" t="str">
        <f>IFERROR(INDEX(base[code],MATCH(Tableau21622[DENOMINATION],base[designation],0)),"")</f>
        <v>réf.23</v>
      </c>
      <c r="I7" s="45" t="s">
        <v>12</v>
      </c>
      <c r="J7" s="20">
        <f>IFERROR(INDEX(base[prix],MATCH(Tableau21622[DENOMINATION],base[designation],0)),"")</f>
        <v>5.6</v>
      </c>
      <c r="M7" s="64" t="s">
        <v>133</v>
      </c>
      <c r="N7" s="65">
        <v>0</v>
      </c>
    </row>
    <row r="8" spans="1:14" ht="15" thickBot="1" x14ac:dyDescent="0.35">
      <c r="A8" s="33" t="s">
        <v>99</v>
      </c>
      <c r="B8" s="35" t="s">
        <v>13</v>
      </c>
      <c r="D8" s="39" t="s">
        <v>100</v>
      </c>
      <c r="H8" s="19" t="str">
        <f>IFERROR(INDEX(base[code],MATCH(Tableau21622[DENOMINATION],base[designation],0)),"")</f>
        <v/>
      </c>
      <c r="I8" s="45" t="s">
        <v>123</v>
      </c>
      <c r="J8" s="20" t="str">
        <f>IFERROR(INDEX(base[prix],MATCH(Tableau21622[DENOMINATION],base[designation],0)),"")</f>
        <v/>
      </c>
      <c r="M8" s="68" t="s">
        <v>134</v>
      </c>
      <c r="N8" s="69" t="e">
        <v>#REF!</v>
      </c>
    </row>
    <row r="9" spans="1:14" x14ac:dyDescent="0.3">
      <c r="A9" s="33" t="s">
        <v>102</v>
      </c>
      <c r="B9" s="35" t="s">
        <v>14</v>
      </c>
      <c r="D9" s="41" t="s">
        <v>101</v>
      </c>
      <c r="H9" s="19" t="str">
        <f>IFERROR(INDEX(base[code],MATCH(Tableau21622[DENOMINATION],base[designation],0)),"")</f>
        <v/>
      </c>
      <c r="I9" s="45"/>
      <c r="J9" s="20" t="str">
        <f>IFERROR(INDEX(base[prix],MATCH(Tableau21622[DENOMINATION],base[designation],0)),"")</f>
        <v/>
      </c>
      <c r="M9" s="64" t="s">
        <v>135</v>
      </c>
      <c r="N9" s="65"/>
    </row>
    <row r="10" spans="1:14" ht="15" thickBot="1" x14ac:dyDescent="0.35">
      <c r="A10" s="33" t="s">
        <v>103</v>
      </c>
      <c r="B10" s="35" t="s">
        <v>15</v>
      </c>
      <c r="M10" s="66" t="s">
        <v>136</v>
      </c>
      <c r="N10" s="67" t="e">
        <v>#REF!</v>
      </c>
    </row>
    <row r="11" spans="1:14" x14ac:dyDescent="0.3">
      <c r="A11" s="33" t="s">
        <v>104</v>
      </c>
      <c r="B11" s="35" t="s">
        <v>16</v>
      </c>
    </row>
    <row r="12" spans="1:14" x14ac:dyDescent="0.3">
      <c r="A12" s="33" t="s">
        <v>105</v>
      </c>
      <c r="B12" s="35" t="s">
        <v>17</v>
      </c>
    </row>
    <row r="13" spans="1:14" x14ac:dyDescent="0.3">
      <c r="A13" s="33" t="s">
        <v>106</v>
      </c>
      <c r="B13" s="35" t="s">
        <v>18</v>
      </c>
    </row>
    <row r="14" spans="1:14" x14ac:dyDescent="0.3">
      <c r="A14" s="33" t="s">
        <v>107</v>
      </c>
      <c r="B14" s="35" t="s">
        <v>19</v>
      </c>
    </row>
    <row r="15" spans="1:14" x14ac:dyDescent="0.3">
      <c r="A15" s="33" t="s">
        <v>108</v>
      </c>
      <c r="B15" s="35" t="s">
        <v>20</v>
      </c>
    </row>
    <row r="16" spans="1:14" x14ac:dyDescent="0.3">
      <c r="A16" s="33" t="s">
        <v>109</v>
      </c>
      <c r="B16" s="35" t="s">
        <v>21</v>
      </c>
    </row>
    <row r="17" spans="1:3" x14ac:dyDescent="0.3">
      <c r="A17" s="33" t="s">
        <v>110</v>
      </c>
      <c r="B17" s="35" t="s">
        <v>22</v>
      </c>
      <c r="C17" s="9"/>
    </row>
    <row r="18" spans="1:3" x14ac:dyDescent="0.3">
      <c r="A18" s="33" t="s">
        <v>111</v>
      </c>
      <c r="B18" s="35" t="s">
        <v>23</v>
      </c>
      <c r="C18" s="9"/>
    </row>
    <row r="19" spans="1:3" x14ac:dyDescent="0.3">
      <c r="A19" s="33" t="s">
        <v>112</v>
      </c>
      <c r="B19" s="35" t="s">
        <v>24</v>
      </c>
      <c r="C19" s="9"/>
    </row>
    <row r="20" spans="1:3" x14ac:dyDescent="0.3">
      <c r="A20" s="33" t="s">
        <v>113</v>
      </c>
      <c r="B20" s="35" t="s">
        <v>25</v>
      </c>
    </row>
    <row r="21" spans="1:3" x14ac:dyDescent="0.3">
      <c r="A21" s="33" t="s">
        <v>114</v>
      </c>
      <c r="B21" s="35" t="s">
        <v>26</v>
      </c>
    </row>
    <row r="22" spans="1:3" x14ac:dyDescent="0.3">
      <c r="A22" s="33" t="s">
        <v>115</v>
      </c>
      <c r="B22" s="35" t="s">
        <v>27</v>
      </c>
      <c r="C22" s="9"/>
    </row>
    <row r="23" spans="1:3" x14ac:dyDescent="0.3">
      <c r="A23" s="33" t="s">
        <v>116</v>
      </c>
      <c r="B23" s="35" t="s">
        <v>28</v>
      </c>
      <c r="C23" s="9"/>
    </row>
    <row r="24" spans="1:3" x14ac:dyDescent="0.3">
      <c r="A24" s="33" t="s">
        <v>117</v>
      </c>
      <c r="B24" s="35" t="s">
        <v>29</v>
      </c>
      <c r="C24" s="9"/>
    </row>
    <row r="25" spans="1:3" x14ac:dyDescent="0.3">
      <c r="A25" s="34" t="s">
        <v>118</v>
      </c>
      <c r="B25" s="35" t="s">
        <v>30</v>
      </c>
      <c r="C25" s="9"/>
    </row>
    <row r="26" spans="1:3" x14ac:dyDescent="0.3">
      <c r="B26" s="36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effacer">
                <anchor moveWithCells="1" sizeWithCells="1">
                  <from>
                    <xdr:col>7</xdr:col>
                    <xdr:colOff>76200</xdr:colOff>
                    <xdr:row>0</xdr:row>
                    <xdr:rowOff>60960</xdr:rowOff>
                  </from>
                  <to>
                    <xdr:col>8</xdr:col>
                    <xdr:colOff>68580</xdr:colOff>
                    <xdr:row>0</xdr:row>
                    <xdr:rowOff>388620</xdr:rowOff>
                  </to>
                </anchor>
              </controlPr>
            </control>
          </mc:Choice>
        </mc:AlternateContent>
      </controls>
    </mc:Choice>
  </mc:AlternateContent>
  <tableParts count="6">
    <tablePart r:id="rId5"/>
    <tablePart r:id="rId6"/>
    <tablePart r:id="rId7"/>
    <tablePart r:id="rId8"/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42AB5-9ECC-4DFA-867C-777DBEBA8972}">
  <dimension ref="A1:H60"/>
  <sheetViews>
    <sheetView tabSelected="1" workbookViewId="0">
      <selection activeCell="J22" sqref="J22"/>
    </sheetView>
  </sheetViews>
  <sheetFormatPr baseColWidth="10" defaultRowHeight="14.4" x14ac:dyDescent="0.3"/>
  <cols>
    <col min="1" max="1" width="12.6640625" bestFit="1" customWidth="1"/>
    <col min="3" max="3" width="31.77734375" bestFit="1" customWidth="1"/>
  </cols>
  <sheetData>
    <row r="1" spans="1:8" ht="23.4" x14ac:dyDescent="0.45">
      <c r="A1" s="71" t="s">
        <v>137</v>
      </c>
      <c r="F1" s="70" t="s">
        <v>138</v>
      </c>
      <c r="H1" s="71"/>
    </row>
    <row r="2" spans="1:8" x14ac:dyDescent="0.3">
      <c r="B2" s="55" t="s">
        <v>38</v>
      </c>
      <c r="C2" s="56" t="s">
        <v>0</v>
      </c>
      <c r="D2" s="57">
        <v>2.5</v>
      </c>
    </row>
    <row r="3" spans="1:8" ht="15" thickBot="1" x14ac:dyDescent="0.35">
      <c r="B3" s="55" t="s">
        <v>35</v>
      </c>
      <c r="C3" s="56" t="s">
        <v>1</v>
      </c>
      <c r="D3" s="57">
        <v>2.9</v>
      </c>
    </row>
    <row r="4" spans="1:8" x14ac:dyDescent="0.3">
      <c r="B4" s="55" t="s">
        <v>36</v>
      </c>
      <c r="C4" s="56" t="s">
        <v>2</v>
      </c>
      <c r="D4" s="57">
        <v>3.4</v>
      </c>
      <c r="G4" s="62" t="s">
        <v>130</v>
      </c>
      <c r="H4" s="63" t="e">
        <v>#REF!</v>
      </c>
    </row>
    <row r="5" spans="1:8" x14ac:dyDescent="0.3">
      <c r="B5" s="55" t="s">
        <v>37</v>
      </c>
      <c r="C5" s="56" t="s">
        <v>129</v>
      </c>
      <c r="D5" s="57">
        <v>3.9</v>
      </c>
      <c r="G5" s="64"/>
      <c r="H5" s="65"/>
    </row>
    <row r="6" spans="1:8" ht="15" thickBot="1" x14ac:dyDescent="0.35">
      <c r="B6" s="55" t="s">
        <v>39</v>
      </c>
      <c r="C6" s="58" t="s">
        <v>3</v>
      </c>
      <c r="D6" s="57">
        <v>0.6</v>
      </c>
      <c r="G6" s="66"/>
      <c r="H6" s="67"/>
    </row>
    <row r="7" spans="1:8" x14ac:dyDescent="0.3">
      <c r="B7" s="55" t="s">
        <v>40</v>
      </c>
      <c r="C7" s="59" t="s">
        <v>4</v>
      </c>
      <c r="D7" s="57">
        <v>1.5</v>
      </c>
      <c r="G7" s="64" t="s">
        <v>131</v>
      </c>
      <c r="H7" s="65"/>
    </row>
    <row r="8" spans="1:8" x14ac:dyDescent="0.3">
      <c r="B8" s="55" t="s">
        <v>41</v>
      </c>
      <c r="C8" s="59" t="s">
        <v>5</v>
      </c>
      <c r="D8" s="57">
        <v>2</v>
      </c>
      <c r="G8" s="64" t="s">
        <v>132</v>
      </c>
      <c r="H8" s="65"/>
    </row>
    <row r="9" spans="1:8" ht="15" thickBot="1" x14ac:dyDescent="0.35">
      <c r="B9" s="55" t="s">
        <v>42</v>
      </c>
      <c r="C9" s="59" t="s">
        <v>6</v>
      </c>
      <c r="D9" s="57">
        <v>1.3</v>
      </c>
      <c r="G9" s="64" t="s">
        <v>133</v>
      </c>
      <c r="H9" s="65">
        <v>0</v>
      </c>
    </row>
    <row r="10" spans="1:8" x14ac:dyDescent="0.3">
      <c r="B10" s="55" t="s">
        <v>43</v>
      </c>
      <c r="C10" s="59" t="s">
        <v>7</v>
      </c>
      <c r="D10" s="57">
        <v>1.3</v>
      </c>
      <c r="G10" s="72"/>
      <c r="H10" s="73"/>
    </row>
    <row r="11" spans="1:8" x14ac:dyDescent="0.3">
      <c r="B11" s="55" t="s">
        <v>44</v>
      </c>
      <c r="C11" s="59">
        <v>1664</v>
      </c>
      <c r="D11" s="57">
        <v>2.5</v>
      </c>
      <c r="G11" s="74"/>
      <c r="H11" s="75"/>
    </row>
    <row r="12" spans="1:8" x14ac:dyDescent="0.3">
      <c r="B12" s="55" t="s">
        <v>49</v>
      </c>
      <c r="C12" s="59" t="s">
        <v>100</v>
      </c>
      <c r="D12" s="57">
        <v>1</v>
      </c>
      <c r="G12" s="74"/>
      <c r="H12" s="75"/>
    </row>
    <row r="13" spans="1:8" x14ac:dyDescent="0.3">
      <c r="B13" s="55" t="s">
        <v>50</v>
      </c>
      <c r="C13" s="59" t="s">
        <v>101</v>
      </c>
      <c r="D13" s="57">
        <v>0.5</v>
      </c>
    </row>
    <row r="14" spans="1:8" x14ac:dyDescent="0.3">
      <c r="B14" s="55" t="s">
        <v>45</v>
      </c>
      <c r="C14" s="60" t="s">
        <v>8</v>
      </c>
      <c r="D14" s="57">
        <v>4.5999999999999996</v>
      </c>
    </row>
    <row r="15" spans="1:8" x14ac:dyDescent="0.3">
      <c r="B15" s="55" t="s">
        <v>46</v>
      </c>
      <c r="C15" s="60" t="s">
        <v>9</v>
      </c>
      <c r="D15" s="57">
        <v>5.8</v>
      </c>
    </row>
    <row r="16" spans="1:8" x14ac:dyDescent="0.3">
      <c r="B16" s="55" t="s">
        <v>47</v>
      </c>
      <c r="C16" s="60" t="s">
        <v>10</v>
      </c>
      <c r="D16" s="57">
        <v>7.5</v>
      </c>
    </row>
    <row r="17" spans="2:4" x14ac:dyDescent="0.3">
      <c r="B17" s="55" t="s">
        <v>48</v>
      </c>
      <c r="C17" s="60" t="s">
        <v>11</v>
      </c>
      <c r="D17" s="57">
        <v>5.6</v>
      </c>
    </row>
    <row r="18" spans="2:4" x14ac:dyDescent="0.3">
      <c r="B18" s="55" t="s">
        <v>57</v>
      </c>
      <c r="C18" s="60" t="s">
        <v>12</v>
      </c>
      <c r="D18" s="57">
        <v>5.6</v>
      </c>
    </row>
    <row r="19" spans="2:4" x14ac:dyDescent="0.3">
      <c r="B19" s="55" t="s">
        <v>58</v>
      </c>
      <c r="C19" s="60" t="s">
        <v>13</v>
      </c>
      <c r="D19" s="57">
        <v>5.6</v>
      </c>
    </row>
    <row r="20" spans="2:4" x14ac:dyDescent="0.3">
      <c r="B20" s="55" t="s">
        <v>59</v>
      </c>
      <c r="C20" s="60" t="s">
        <v>14</v>
      </c>
      <c r="D20" s="57">
        <v>3.6</v>
      </c>
    </row>
    <row r="21" spans="2:4" x14ac:dyDescent="0.3">
      <c r="B21" s="55" t="s">
        <v>60</v>
      </c>
      <c r="C21" s="60" t="s">
        <v>15</v>
      </c>
      <c r="D21" s="57">
        <v>4.3</v>
      </c>
    </row>
    <row r="22" spans="2:4" x14ac:dyDescent="0.3">
      <c r="B22" s="55" t="s">
        <v>61</v>
      </c>
      <c r="C22" s="60" t="s">
        <v>16</v>
      </c>
      <c r="D22" s="57">
        <v>3.1</v>
      </c>
    </row>
    <row r="23" spans="2:4" x14ac:dyDescent="0.3">
      <c r="B23" s="55" t="s">
        <v>62</v>
      </c>
      <c r="C23" s="60" t="s">
        <v>17</v>
      </c>
      <c r="D23" s="57">
        <v>2.8</v>
      </c>
    </row>
    <row r="24" spans="2:4" x14ac:dyDescent="0.3">
      <c r="B24" s="55" t="s">
        <v>63</v>
      </c>
      <c r="C24" s="60" t="s">
        <v>18</v>
      </c>
      <c r="D24" s="57">
        <v>2</v>
      </c>
    </row>
    <row r="25" spans="2:4" x14ac:dyDescent="0.3">
      <c r="B25" s="55" t="s">
        <v>64</v>
      </c>
      <c r="C25" s="60" t="s">
        <v>19</v>
      </c>
      <c r="D25" s="57">
        <v>3</v>
      </c>
    </row>
    <row r="26" spans="2:4" x14ac:dyDescent="0.3">
      <c r="B26" s="55" t="s">
        <v>65</v>
      </c>
      <c r="C26" s="60" t="s">
        <v>20</v>
      </c>
      <c r="D26" s="57">
        <v>2.6</v>
      </c>
    </row>
    <row r="27" spans="2:4" x14ac:dyDescent="0.3">
      <c r="B27" s="55" t="s">
        <v>66</v>
      </c>
      <c r="C27" s="60" t="s">
        <v>21</v>
      </c>
      <c r="D27" s="57">
        <v>2.6</v>
      </c>
    </row>
    <row r="28" spans="2:4" x14ac:dyDescent="0.3">
      <c r="B28" s="55" t="s">
        <v>67</v>
      </c>
      <c r="C28" s="60" t="s">
        <v>22</v>
      </c>
      <c r="D28" s="57">
        <v>4.3</v>
      </c>
    </row>
    <row r="29" spans="2:4" x14ac:dyDescent="0.3">
      <c r="B29" s="55" t="s">
        <v>68</v>
      </c>
      <c r="C29" s="60" t="s">
        <v>23</v>
      </c>
      <c r="D29" s="57">
        <v>3.6</v>
      </c>
    </row>
    <row r="30" spans="2:4" x14ac:dyDescent="0.3">
      <c r="B30" s="55" t="s">
        <v>69</v>
      </c>
      <c r="C30" s="60" t="s">
        <v>24</v>
      </c>
      <c r="D30" s="57">
        <v>3.5</v>
      </c>
    </row>
    <row r="31" spans="2:4" x14ac:dyDescent="0.3">
      <c r="B31" s="55" t="s">
        <v>70</v>
      </c>
      <c r="C31" s="60" t="s">
        <v>25</v>
      </c>
      <c r="D31" s="57">
        <v>2.6</v>
      </c>
    </row>
    <row r="32" spans="2:4" x14ac:dyDescent="0.3">
      <c r="B32" s="55" t="s">
        <v>71</v>
      </c>
      <c r="C32" s="60" t="s">
        <v>26</v>
      </c>
      <c r="D32" s="57">
        <v>3</v>
      </c>
    </row>
    <row r="33" spans="2:4" x14ac:dyDescent="0.3">
      <c r="B33" s="55" t="s">
        <v>72</v>
      </c>
      <c r="C33" s="60" t="s">
        <v>27</v>
      </c>
      <c r="D33" s="57">
        <v>4.2</v>
      </c>
    </row>
    <row r="34" spans="2:4" x14ac:dyDescent="0.3">
      <c r="B34" s="55" t="s">
        <v>73</v>
      </c>
      <c r="C34" s="60" t="s">
        <v>28</v>
      </c>
      <c r="D34" s="57">
        <v>4</v>
      </c>
    </row>
    <row r="35" spans="2:4" x14ac:dyDescent="0.3">
      <c r="B35" s="55" t="s">
        <v>74</v>
      </c>
      <c r="C35" s="60" t="s">
        <v>29</v>
      </c>
      <c r="D35" s="57">
        <v>3.5</v>
      </c>
    </row>
    <row r="36" spans="2:4" x14ac:dyDescent="0.3">
      <c r="B36" s="55" t="s">
        <v>75</v>
      </c>
      <c r="C36" s="60" t="s">
        <v>30</v>
      </c>
      <c r="D36" s="57">
        <v>3.5</v>
      </c>
    </row>
    <row r="37" spans="2:4" x14ac:dyDescent="0.3">
      <c r="B37" s="55" t="s">
        <v>76</v>
      </c>
      <c r="C37" s="60" t="s">
        <v>31</v>
      </c>
      <c r="D37" s="57">
        <v>5.6</v>
      </c>
    </row>
    <row r="38" spans="2:4" x14ac:dyDescent="0.3">
      <c r="B38" s="55" t="s">
        <v>51</v>
      </c>
      <c r="C38" s="61" t="s">
        <v>94</v>
      </c>
      <c r="D38" s="57">
        <v>8.5</v>
      </c>
    </row>
    <row r="39" spans="2:4" x14ac:dyDescent="0.3">
      <c r="B39" s="55" t="s">
        <v>52</v>
      </c>
      <c r="C39" s="61" t="s">
        <v>95</v>
      </c>
      <c r="D39" s="57">
        <v>8.5</v>
      </c>
    </row>
    <row r="40" spans="2:4" x14ac:dyDescent="0.3">
      <c r="B40" s="55" t="s">
        <v>53</v>
      </c>
      <c r="C40" s="61" t="s">
        <v>96</v>
      </c>
      <c r="D40" s="57">
        <v>9.5</v>
      </c>
    </row>
    <row r="41" spans="2:4" x14ac:dyDescent="0.3">
      <c r="B41" s="55" t="s">
        <v>54</v>
      </c>
      <c r="C41" s="61" t="s">
        <v>97</v>
      </c>
      <c r="D41" s="57">
        <v>5.9</v>
      </c>
    </row>
    <row r="42" spans="2:4" x14ac:dyDescent="0.3">
      <c r="B42" s="55" t="s">
        <v>55</v>
      </c>
      <c r="C42" s="61" t="s">
        <v>98</v>
      </c>
      <c r="D42" s="57">
        <v>9.5</v>
      </c>
    </row>
    <row r="43" spans="2:4" x14ac:dyDescent="0.3">
      <c r="B43" s="55" t="s">
        <v>56</v>
      </c>
      <c r="C43" s="61" t="s">
        <v>99</v>
      </c>
      <c r="D43" s="57">
        <v>9.5</v>
      </c>
    </row>
    <row r="44" spans="2:4" x14ac:dyDescent="0.3">
      <c r="B44" s="55" t="s">
        <v>77</v>
      </c>
      <c r="C44" s="61" t="s">
        <v>102</v>
      </c>
      <c r="D44" s="57">
        <v>7</v>
      </c>
    </row>
    <row r="45" spans="2:4" x14ac:dyDescent="0.3">
      <c r="B45" s="55" t="s">
        <v>78</v>
      </c>
      <c r="C45" s="61" t="s">
        <v>103</v>
      </c>
      <c r="D45" s="57">
        <v>7.9</v>
      </c>
    </row>
    <row r="46" spans="2:4" x14ac:dyDescent="0.3">
      <c r="B46" s="55" t="s">
        <v>79</v>
      </c>
      <c r="C46" s="61" t="s">
        <v>104</v>
      </c>
      <c r="D46" s="57">
        <v>7</v>
      </c>
    </row>
    <row r="47" spans="2:4" x14ac:dyDescent="0.3">
      <c r="B47" s="55" t="s">
        <v>80</v>
      </c>
      <c r="C47" s="61" t="s">
        <v>105</v>
      </c>
      <c r="D47" s="57">
        <v>7</v>
      </c>
    </row>
    <row r="48" spans="2:4" x14ac:dyDescent="0.3">
      <c r="B48" s="55" t="s">
        <v>81</v>
      </c>
      <c r="C48" s="61" t="s">
        <v>106</v>
      </c>
      <c r="D48" s="57">
        <v>8</v>
      </c>
    </row>
    <row r="49" spans="2:4" x14ac:dyDescent="0.3">
      <c r="B49" s="55" t="s">
        <v>82</v>
      </c>
      <c r="C49" s="61" t="s">
        <v>107</v>
      </c>
      <c r="D49" s="57">
        <v>8</v>
      </c>
    </row>
    <row r="50" spans="2:4" x14ac:dyDescent="0.3">
      <c r="B50" s="55" t="s">
        <v>83</v>
      </c>
      <c r="C50" s="61" t="s">
        <v>108</v>
      </c>
      <c r="D50" s="57">
        <v>6.4</v>
      </c>
    </row>
    <row r="51" spans="2:4" x14ac:dyDescent="0.3">
      <c r="B51" s="55" t="s">
        <v>84</v>
      </c>
      <c r="C51" s="61" t="s">
        <v>109</v>
      </c>
      <c r="D51" s="57">
        <v>7.2</v>
      </c>
    </row>
    <row r="52" spans="2:4" x14ac:dyDescent="0.3">
      <c r="B52" s="55" t="s">
        <v>85</v>
      </c>
      <c r="C52" s="61" t="s">
        <v>110</v>
      </c>
      <c r="D52" s="57">
        <v>8.6999999999999993</v>
      </c>
    </row>
    <row r="53" spans="2:4" x14ac:dyDescent="0.3">
      <c r="B53" s="55" t="s">
        <v>86</v>
      </c>
      <c r="C53" s="61" t="s">
        <v>111</v>
      </c>
      <c r="D53" s="57">
        <v>7.4</v>
      </c>
    </row>
    <row r="54" spans="2:4" x14ac:dyDescent="0.3">
      <c r="B54" s="55" t="s">
        <v>87</v>
      </c>
      <c r="C54" s="61" t="s">
        <v>112</v>
      </c>
      <c r="D54" s="57">
        <v>8.6999999999999993</v>
      </c>
    </row>
    <row r="55" spans="2:4" x14ac:dyDescent="0.3">
      <c r="B55" s="55" t="s">
        <v>88</v>
      </c>
      <c r="C55" s="61" t="s">
        <v>113</v>
      </c>
      <c r="D55" s="57">
        <v>7.5</v>
      </c>
    </row>
    <row r="56" spans="2:4" x14ac:dyDescent="0.3">
      <c r="B56" s="55" t="s">
        <v>89</v>
      </c>
      <c r="C56" s="61" t="s">
        <v>114</v>
      </c>
      <c r="D56" s="57">
        <v>7.9</v>
      </c>
    </row>
    <row r="57" spans="2:4" x14ac:dyDescent="0.3">
      <c r="B57" s="55" t="s">
        <v>90</v>
      </c>
      <c r="C57" s="61" t="s">
        <v>115</v>
      </c>
      <c r="D57" s="57">
        <v>8.4</v>
      </c>
    </row>
    <row r="58" spans="2:4" x14ac:dyDescent="0.3">
      <c r="B58" s="55" t="s">
        <v>91</v>
      </c>
      <c r="C58" s="61" t="s">
        <v>116</v>
      </c>
      <c r="D58" s="57">
        <v>8.6</v>
      </c>
    </row>
    <row r="59" spans="2:4" x14ac:dyDescent="0.3">
      <c r="B59" s="55" t="s">
        <v>92</v>
      </c>
      <c r="C59" s="61" t="s">
        <v>117</v>
      </c>
      <c r="D59" s="57">
        <v>7.9</v>
      </c>
    </row>
    <row r="60" spans="2:4" x14ac:dyDescent="0.3">
      <c r="B60" s="55" t="s">
        <v>93</v>
      </c>
      <c r="C60" s="61" t="s">
        <v>118</v>
      </c>
      <c r="D60" s="57">
        <v>7.4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BASE</vt:lpstr>
      <vt:lpstr>ticket</vt:lpstr>
      <vt:lpstr>ticket (2)</vt:lpstr>
      <vt:lpstr>ticket (3)</vt:lpstr>
      <vt:lpstr>stock</vt:lpstr>
      <vt:lpstr>'ticket (2)'!boissons</vt:lpstr>
      <vt:lpstr>'ticket (3)'!boissons</vt:lpstr>
      <vt:lpstr>boissons</vt:lpstr>
      <vt:lpstr>'ticket (2)'!carte</vt:lpstr>
      <vt:lpstr>'ticket (3)'!carte</vt:lpstr>
      <vt:lpstr>carte</vt:lpstr>
      <vt:lpstr>'ticket (2)'!frites</vt:lpstr>
      <vt:lpstr>'ticket (3)'!frites</vt:lpstr>
      <vt:lpstr>frites</vt:lpstr>
      <vt:lpstr>'ticket (2)'!menus</vt:lpstr>
      <vt:lpstr>'ticket (3)'!menus</vt:lpstr>
      <vt:lpstr>menus</vt:lpstr>
      <vt:lpstr>'ticket (2)'!sauces</vt:lpstr>
      <vt:lpstr>'ticket (3)'!sauces</vt:lpstr>
      <vt:lpstr>sauces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</dc:creator>
  <cp:lastModifiedBy>Mayo</cp:lastModifiedBy>
  <cp:lastPrinted>2019-08-18T18:33:22Z</cp:lastPrinted>
  <dcterms:created xsi:type="dcterms:W3CDTF">2019-08-18T18:11:15Z</dcterms:created>
  <dcterms:modified xsi:type="dcterms:W3CDTF">2019-08-21T21:22:32Z</dcterms:modified>
</cp:coreProperties>
</file>